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adscops001\COVS\TRIMESTRAIS_TCM\2020\"/>
    </mc:Choice>
  </mc:AlternateContent>
  <xr:revisionPtr revIDLastSave="0" documentId="13_ncr:1_{C5DAACAA-A28B-4093-AC43-53CE606607CC}" xr6:coauthVersionLast="47" xr6:coauthVersionMax="47" xr10:uidLastSave="{00000000-0000-0000-0000-000000000000}"/>
  <bookViews>
    <workbookView xWindow="-120" yWindow="-120" windowWidth="29040" windowHeight="15840" tabRatio="869" activeTab="11" xr2:uid="{00000000-000D-0000-FFFF-FFFF00000000}"/>
  </bookViews>
  <sheets>
    <sheet name="Abordagem_Cças Adol " sheetId="12" r:id="rId1"/>
    <sheet name="Abordagem Adultos" sheetId="14" r:id="rId2"/>
    <sheet name="SAICA" sheetId="30" r:id="rId3"/>
    <sheet name="Casa Lar" sheetId="32" r:id="rId4"/>
    <sheet name="CA Mulheres Pop Rua_Trans_Imigr" sheetId="20" r:id="rId5"/>
    <sheet name="CA Famílias" sheetId="29" r:id="rId6"/>
    <sheet name="CA Idoso" sheetId="21" r:id="rId7"/>
    <sheet name="CA_Convalescente" sheetId="26" r:id="rId8"/>
    <sheet name="CA 24h" sheetId="34" r:id="rId9"/>
    <sheet name="CAMVV" sheetId="36" r:id="rId10"/>
    <sheet name="ILPI" sheetId="35" r:id="rId11"/>
    <sheet name="República Jovem" sheetId="13" r:id="rId12"/>
  </sheets>
  <definedNames>
    <definedName name="_xlnm._FilterDatabase" localSheetId="8" hidden="1">'CA 24h'!$A$3:$E$4</definedName>
    <definedName name="_xlnm.Print_Area" localSheetId="1">'Abordagem Adultos'!$B$1:$F$112</definedName>
    <definedName name="_xlnm.Print_Area" localSheetId="0">'Abordagem_Cças Adol '!$B$1:$F$112</definedName>
    <definedName name="_xlnm.Print_Area" localSheetId="8">'CA 24h'!$D$2:$D$2</definedName>
    <definedName name="_xlnm.Print_Area" localSheetId="5">'CA Famílias'!#REF!</definedName>
    <definedName name="_xlnm.Print_Area" localSheetId="2">SAICA!#REF!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36" l="1"/>
  <c r="D108" i="36"/>
  <c r="E92" i="36"/>
  <c r="D92" i="36"/>
  <c r="E84" i="36"/>
  <c r="D84" i="36"/>
  <c r="E66" i="36"/>
  <c r="D66" i="36"/>
  <c r="E49" i="36"/>
  <c r="D49" i="36"/>
  <c r="E40" i="36"/>
  <c r="D40" i="36"/>
  <c r="E24" i="36"/>
  <c r="D24" i="36"/>
  <c r="E13" i="36"/>
  <c r="E109" i="36" s="1"/>
  <c r="D13" i="36"/>
  <c r="D109" i="36" s="1"/>
  <c r="F13" i="36" l="1"/>
  <c r="G106" i="35"/>
  <c r="F106" i="35"/>
  <c r="E106" i="35"/>
  <c r="D106" i="35"/>
  <c r="C106" i="35"/>
  <c r="H101" i="35"/>
  <c r="I101" i="35" s="1"/>
  <c r="H95" i="35"/>
  <c r="H106" i="35" s="1"/>
  <c r="I106" i="35" s="1"/>
  <c r="H92" i="35"/>
  <c r="I92" i="35" s="1"/>
  <c r="H90" i="35"/>
  <c r="I90" i="35" s="1"/>
  <c r="G90" i="35"/>
  <c r="F90" i="35"/>
  <c r="E90" i="35"/>
  <c r="D90" i="35"/>
  <c r="C90" i="35"/>
  <c r="H89" i="35"/>
  <c r="I89" i="35" s="1"/>
  <c r="G82" i="35"/>
  <c r="F82" i="35"/>
  <c r="E82" i="35"/>
  <c r="H80" i="35"/>
  <c r="I80" i="35" s="1"/>
  <c r="H77" i="35"/>
  <c r="I77" i="35" s="1"/>
  <c r="H70" i="35"/>
  <c r="H82" i="35" s="1"/>
  <c r="I82" i="35" s="1"/>
  <c r="H64" i="35"/>
  <c r="I64" i="35" s="1"/>
  <c r="G64" i="35"/>
  <c r="F64" i="35"/>
  <c r="E64" i="35"/>
  <c r="D64" i="35"/>
  <c r="C64" i="35"/>
  <c r="H55" i="35"/>
  <c r="I55" i="35" s="1"/>
  <c r="I54" i="35"/>
  <c r="H54" i="35"/>
  <c r="H47" i="35"/>
  <c r="H38" i="35"/>
  <c r="I38" i="35" s="1"/>
  <c r="G38" i="35"/>
  <c r="F38" i="35"/>
  <c r="E38" i="35"/>
  <c r="E107" i="35" s="1"/>
  <c r="D38" i="35"/>
  <c r="D107" i="35" s="1"/>
  <c r="C38" i="35"/>
  <c r="H37" i="35"/>
  <c r="I37" i="35" s="1"/>
  <c r="I23" i="35"/>
  <c r="H23" i="35"/>
  <c r="G22" i="35"/>
  <c r="G107" i="35" s="1"/>
  <c r="F22" i="35"/>
  <c r="F107" i="35" s="1"/>
  <c r="E22" i="35"/>
  <c r="D22" i="35"/>
  <c r="C22" i="35"/>
  <c r="C107" i="35" s="1"/>
  <c r="H13" i="35"/>
  <c r="I13" i="35" s="1"/>
  <c r="H8" i="35"/>
  <c r="I8" i="35" s="1"/>
  <c r="H4" i="35"/>
  <c r="I4" i="35" s="1"/>
  <c r="H22" i="35" l="1"/>
  <c r="I95" i="35"/>
  <c r="I70" i="35"/>
  <c r="H107" i="35" l="1"/>
  <c r="I107" i="35" s="1"/>
  <c r="I22" i="35"/>
  <c r="F37" i="30" l="1"/>
  <c r="E37" i="30"/>
  <c r="D37" i="30"/>
  <c r="G37" i="30" s="1"/>
  <c r="H37" i="30" s="1"/>
  <c r="C37" i="30"/>
  <c r="B37" i="30"/>
  <c r="G36" i="30"/>
  <c r="H36" i="30" s="1"/>
  <c r="H35" i="30"/>
  <c r="G35" i="30"/>
  <c r="G34" i="30"/>
  <c r="H34" i="30" s="1"/>
  <c r="G33" i="30"/>
  <c r="H33" i="30" s="1"/>
  <c r="G32" i="30"/>
  <c r="H32" i="30" s="1"/>
  <c r="H31" i="30"/>
  <c r="G31" i="30"/>
  <c r="G30" i="30"/>
  <c r="H30" i="30" s="1"/>
  <c r="G29" i="30"/>
  <c r="H29" i="30" s="1"/>
  <c r="G28" i="30"/>
  <c r="H28" i="30" s="1"/>
  <c r="H27" i="30"/>
  <c r="G27" i="30"/>
  <c r="G26" i="30"/>
  <c r="H26" i="30" s="1"/>
  <c r="G25" i="30"/>
  <c r="H25" i="30" s="1"/>
  <c r="G24" i="30"/>
  <c r="H24" i="30" s="1"/>
  <c r="H23" i="30"/>
  <c r="G23" i="30"/>
  <c r="G22" i="30"/>
  <c r="H22" i="30" s="1"/>
  <c r="G21" i="30"/>
  <c r="H21" i="30" s="1"/>
  <c r="G20" i="30"/>
  <c r="H20" i="30" s="1"/>
  <c r="H19" i="30"/>
  <c r="G19" i="30"/>
  <c r="G18" i="30"/>
  <c r="H18" i="30" s="1"/>
  <c r="G17" i="30"/>
  <c r="H17" i="30" s="1"/>
  <c r="G16" i="30"/>
  <c r="H16" i="30" s="1"/>
  <c r="H15" i="30"/>
  <c r="G15" i="30"/>
  <c r="G14" i="30"/>
  <c r="H14" i="30" s="1"/>
  <c r="G13" i="30"/>
  <c r="H13" i="30" s="1"/>
  <c r="G12" i="30"/>
  <c r="H12" i="30" s="1"/>
  <c r="H11" i="30"/>
  <c r="G11" i="30"/>
  <c r="G10" i="30"/>
  <c r="H10" i="30" s="1"/>
  <c r="G9" i="30"/>
  <c r="H9" i="30" s="1"/>
  <c r="G8" i="30"/>
  <c r="H8" i="30" s="1"/>
  <c r="H7" i="30"/>
  <c r="G7" i="30"/>
  <c r="G6" i="30"/>
  <c r="H6" i="30" s="1"/>
  <c r="G5" i="30"/>
  <c r="H5" i="30" s="1"/>
  <c r="F8" i="32" l="1"/>
  <c r="E8" i="32"/>
  <c r="D8" i="32"/>
  <c r="G8" i="32" s="1"/>
  <c r="H8" i="32" s="1"/>
  <c r="C8" i="32"/>
  <c r="B8" i="32"/>
  <c r="H7" i="32"/>
  <c r="G7" i="32"/>
  <c r="H6" i="32"/>
  <c r="G6" i="32"/>
  <c r="G5" i="32"/>
  <c r="H5" i="32" s="1"/>
  <c r="J31" i="13" l="1"/>
  <c r="J16" i="13"/>
  <c r="J17" i="13"/>
  <c r="G17" i="13"/>
  <c r="I17" i="13"/>
  <c r="E17" i="13"/>
  <c r="F17" i="13"/>
  <c r="F16" i="13"/>
  <c r="G16" i="13"/>
  <c r="G12" i="13"/>
  <c r="F12" i="13"/>
  <c r="F8" i="13"/>
  <c r="G8" i="13"/>
  <c r="H139" i="13"/>
  <c r="G139" i="13"/>
  <c r="F139" i="13"/>
  <c r="E139" i="13"/>
  <c r="D139" i="13"/>
  <c r="H135" i="13"/>
  <c r="G135" i="13"/>
  <c r="F135" i="13"/>
  <c r="E135" i="13"/>
  <c r="D135" i="13"/>
  <c r="H132" i="13"/>
  <c r="G132" i="13"/>
  <c r="F132" i="13"/>
  <c r="E132" i="13"/>
  <c r="D132" i="13"/>
  <c r="H129" i="13"/>
  <c r="G129" i="13"/>
  <c r="F129" i="13"/>
  <c r="E129" i="13"/>
  <c r="D129" i="13"/>
  <c r="H126" i="13"/>
  <c r="G126" i="13"/>
  <c r="F126" i="13"/>
  <c r="E126" i="13"/>
  <c r="D126" i="13"/>
  <c r="H122" i="13"/>
  <c r="H140" i="13" s="1"/>
  <c r="G122" i="13"/>
  <c r="G140" i="13" s="1"/>
  <c r="F122" i="13"/>
  <c r="F140" i="13" s="1"/>
  <c r="E122" i="13"/>
  <c r="E140" i="13" s="1"/>
  <c r="D122" i="13"/>
  <c r="D140" i="13" s="1"/>
  <c r="H117" i="13"/>
  <c r="G117" i="13"/>
  <c r="F117" i="13"/>
  <c r="E117" i="13"/>
  <c r="D117" i="13"/>
  <c r="H113" i="13"/>
  <c r="G113" i="13"/>
  <c r="F113" i="13"/>
  <c r="F118" i="13" s="1"/>
  <c r="E113" i="13"/>
  <c r="E118" i="13" s="1"/>
  <c r="D113" i="13"/>
  <c r="H111" i="13"/>
  <c r="H118" i="13" s="1"/>
  <c r="G111" i="13"/>
  <c r="G118" i="13" s="1"/>
  <c r="F111" i="13"/>
  <c r="E111" i="13"/>
  <c r="D111" i="13"/>
  <c r="D118" i="13" s="1"/>
  <c r="D107" i="13"/>
  <c r="D141" i="13" s="1"/>
  <c r="H87" i="13"/>
  <c r="H107" i="13" s="1"/>
  <c r="G87" i="13"/>
  <c r="G107" i="13" s="1"/>
  <c r="G141" i="13" s="1"/>
  <c r="F87" i="13"/>
  <c r="F107" i="13" s="1"/>
  <c r="E87" i="13"/>
  <c r="E107" i="13" s="1"/>
  <c r="D87" i="13"/>
  <c r="I85" i="13"/>
  <c r="J85" i="13" s="1"/>
  <c r="H65" i="13"/>
  <c r="H82" i="13" s="1"/>
  <c r="G65" i="13"/>
  <c r="G82" i="13" s="1"/>
  <c r="F65" i="13"/>
  <c r="F82" i="13" s="1"/>
  <c r="E65" i="13"/>
  <c r="E82" i="13" s="1"/>
  <c r="D65" i="13"/>
  <c r="D82" i="13" s="1"/>
  <c r="I64" i="13"/>
  <c r="J64" i="13" s="1"/>
  <c r="E61" i="13"/>
  <c r="D61" i="13"/>
  <c r="E60" i="13"/>
  <c r="D60" i="13"/>
  <c r="G51" i="13"/>
  <c r="E51" i="13"/>
  <c r="H45" i="13"/>
  <c r="H51" i="13" s="1"/>
  <c r="G45" i="13"/>
  <c r="F45" i="13"/>
  <c r="I45" i="13" s="1"/>
  <c r="J45" i="13" s="1"/>
  <c r="E45" i="13"/>
  <c r="D45" i="13"/>
  <c r="D51" i="13" s="1"/>
  <c r="I44" i="13"/>
  <c r="J44" i="13" s="1"/>
  <c r="G32" i="13"/>
  <c r="E32" i="13"/>
  <c r="H31" i="13"/>
  <c r="G31" i="13"/>
  <c r="F31" i="13"/>
  <c r="I31" i="13" s="1"/>
  <c r="E31" i="13"/>
  <c r="D31" i="13"/>
  <c r="H21" i="13"/>
  <c r="H32" i="13" s="1"/>
  <c r="G21" i="13"/>
  <c r="F21" i="13"/>
  <c r="I21" i="13" s="1"/>
  <c r="J21" i="13" s="1"/>
  <c r="E21" i="13"/>
  <c r="D21" i="13"/>
  <c r="D32" i="13" s="1"/>
  <c r="J19" i="13"/>
  <c r="I19" i="13"/>
  <c r="E16" i="13"/>
  <c r="D16" i="13"/>
  <c r="I16" i="13"/>
  <c r="H16" i="13"/>
  <c r="E12" i="13"/>
  <c r="D12" i="13"/>
  <c r="I12" i="13"/>
  <c r="J12" i="13" s="1"/>
  <c r="H12" i="13"/>
  <c r="E8" i="13"/>
  <c r="D8" i="13"/>
  <c r="D17" i="13" s="1"/>
  <c r="H8" i="13"/>
  <c r="H124" i="29"/>
  <c r="G124" i="29"/>
  <c r="F124" i="29"/>
  <c r="D124" i="29"/>
  <c r="C124" i="29"/>
  <c r="B124" i="29"/>
  <c r="J123" i="29"/>
  <c r="I123" i="29"/>
  <c r="E123" i="29"/>
  <c r="J122" i="29"/>
  <c r="I122" i="29"/>
  <c r="E122" i="29"/>
  <c r="J121" i="29"/>
  <c r="I121" i="29"/>
  <c r="I124" i="29" s="1"/>
  <c r="E121" i="29"/>
  <c r="I120" i="29"/>
  <c r="E120" i="29"/>
  <c r="J120" i="29" s="1"/>
  <c r="I119" i="29"/>
  <c r="E119" i="29"/>
  <c r="E124" i="29" s="1"/>
  <c r="J124" i="29" s="1"/>
  <c r="I55" i="29"/>
  <c r="H108" i="29"/>
  <c r="G108" i="29"/>
  <c r="F108" i="29"/>
  <c r="I108" i="29" s="1"/>
  <c r="J108" i="29" s="1"/>
  <c r="I107" i="29"/>
  <c r="J107" i="29" s="1"/>
  <c r="I106" i="29"/>
  <c r="J106" i="29" s="1"/>
  <c r="I105" i="29"/>
  <c r="J105" i="29" s="1"/>
  <c r="I104" i="29"/>
  <c r="J104" i="29" s="1"/>
  <c r="I103" i="29"/>
  <c r="J103" i="29" s="1"/>
  <c r="I102" i="29"/>
  <c r="J102" i="29" s="1"/>
  <c r="I101" i="29"/>
  <c r="J101" i="29" s="1"/>
  <c r="I100" i="29"/>
  <c r="J100" i="29" s="1"/>
  <c r="I99" i="29"/>
  <c r="J99" i="29" s="1"/>
  <c r="I98" i="29"/>
  <c r="J98" i="29" s="1"/>
  <c r="I97" i="29"/>
  <c r="J97" i="29" s="1"/>
  <c r="I96" i="29"/>
  <c r="J96" i="29" s="1"/>
  <c r="I95" i="29"/>
  <c r="J95" i="29" s="1"/>
  <c r="I94" i="29"/>
  <c r="J94" i="29" s="1"/>
  <c r="I93" i="29"/>
  <c r="J93" i="29" s="1"/>
  <c r="I92" i="29"/>
  <c r="J92" i="29" s="1"/>
  <c r="H92" i="29"/>
  <c r="G92" i="29"/>
  <c r="F92" i="29"/>
  <c r="J91" i="29"/>
  <c r="I91" i="29"/>
  <c r="J90" i="29"/>
  <c r="I90" i="29"/>
  <c r="J89" i="29"/>
  <c r="I89" i="29"/>
  <c r="J88" i="29"/>
  <c r="I88" i="29"/>
  <c r="J87" i="29"/>
  <c r="I87" i="29"/>
  <c r="J86" i="29"/>
  <c r="I86" i="29"/>
  <c r="J85" i="29"/>
  <c r="I85" i="29"/>
  <c r="H84" i="29"/>
  <c r="G84" i="29"/>
  <c r="F84" i="29"/>
  <c r="I84" i="29" s="1"/>
  <c r="J84" i="29" s="1"/>
  <c r="I68" i="29"/>
  <c r="J68" i="29" s="1"/>
  <c r="H66" i="29"/>
  <c r="G66" i="29"/>
  <c r="I66" i="29" s="1"/>
  <c r="J66" i="29" s="1"/>
  <c r="F66" i="29"/>
  <c r="J61" i="29"/>
  <c r="I61" i="29"/>
  <c r="J55" i="29"/>
  <c r="H49" i="29"/>
  <c r="G49" i="29"/>
  <c r="F49" i="29"/>
  <c r="I49" i="29" s="1"/>
  <c r="J49" i="29" s="1"/>
  <c r="I41" i="29"/>
  <c r="J41" i="29" s="1"/>
  <c r="H40" i="29"/>
  <c r="G40" i="29"/>
  <c r="I40" i="29" s="1"/>
  <c r="J40" i="29" s="1"/>
  <c r="F40" i="29"/>
  <c r="J39" i="29"/>
  <c r="I39" i="29"/>
  <c r="J38" i="29"/>
  <c r="I38" i="29"/>
  <c r="J37" i="29"/>
  <c r="I37" i="29"/>
  <c r="J36" i="29"/>
  <c r="I36" i="29"/>
  <c r="J35" i="29"/>
  <c r="I35" i="29"/>
  <c r="J34" i="29"/>
  <c r="I34" i="29"/>
  <c r="J33" i="29"/>
  <c r="I33" i="29"/>
  <c r="J32" i="29"/>
  <c r="I32" i="29"/>
  <c r="J31" i="29"/>
  <c r="I31" i="29"/>
  <c r="J30" i="29"/>
  <c r="I30" i="29"/>
  <c r="J29" i="29"/>
  <c r="I29" i="29"/>
  <c r="J28" i="29"/>
  <c r="I28" i="29"/>
  <c r="J27" i="29"/>
  <c r="I27" i="29"/>
  <c r="J26" i="29"/>
  <c r="I26" i="29"/>
  <c r="J25" i="29"/>
  <c r="I25" i="29"/>
  <c r="H24" i="29"/>
  <c r="G24" i="29"/>
  <c r="F24" i="29"/>
  <c r="I24" i="29" s="1"/>
  <c r="J24" i="29" s="1"/>
  <c r="H13" i="29"/>
  <c r="H109" i="29" s="1"/>
  <c r="G13" i="29"/>
  <c r="I13" i="29" s="1"/>
  <c r="F13" i="29"/>
  <c r="F109" i="29" s="1"/>
  <c r="J9" i="29"/>
  <c r="I9" i="29"/>
  <c r="I126" i="20"/>
  <c r="H126" i="20"/>
  <c r="G126" i="20"/>
  <c r="F126" i="20"/>
  <c r="D126" i="20"/>
  <c r="C126" i="20"/>
  <c r="E126" i="20" s="1"/>
  <c r="J126" i="20" s="1"/>
  <c r="B126" i="20"/>
  <c r="J125" i="20"/>
  <c r="I125" i="20"/>
  <c r="E125" i="20"/>
  <c r="I124" i="20"/>
  <c r="J124" i="20" s="1"/>
  <c r="E124" i="20"/>
  <c r="J123" i="20"/>
  <c r="I123" i="20"/>
  <c r="E123" i="20"/>
  <c r="I122" i="20"/>
  <c r="E122" i="20"/>
  <c r="J122" i="20" s="1"/>
  <c r="I121" i="20"/>
  <c r="E121" i="20"/>
  <c r="J121" i="20" s="1"/>
  <c r="I120" i="20"/>
  <c r="J120" i="20" s="1"/>
  <c r="E120" i="20"/>
  <c r="I119" i="20"/>
  <c r="E119" i="20"/>
  <c r="J119" i="20" s="1"/>
  <c r="I118" i="20"/>
  <c r="E118" i="20"/>
  <c r="J118" i="20" s="1"/>
  <c r="J24" i="20"/>
  <c r="J92" i="20"/>
  <c r="H108" i="20"/>
  <c r="G108" i="20"/>
  <c r="F108" i="20"/>
  <c r="E108" i="20"/>
  <c r="D108" i="20"/>
  <c r="I107" i="20"/>
  <c r="I108" i="20" s="1"/>
  <c r="J108" i="20" s="1"/>
  <c r="I92" i="20"/>
  <c r="H92" i="20"/>
  <c r="G92" i="20"/>
  <c r="F92" i="20"/>
  <c r="E92" i="20"/>
  <c r="D92" i="20"/>
  <c r="H84" i="20"/>
  <c r="G84" i="20"/>
  <c r="F84" i="20"/>
  <c r="E84" i="20"/>
  <c r="D84" i="20"/>
  <c r="I82" i="20"/>
  <c r="J82" i="20" s="1"/>
  <c r="I68" i="20"/>
  <c r="I84" i="20" s="1"/>
  <c r="J84" i="20" s="1"/>
  <c r="H66" i="20"/>
  <c r="G66" i="20"/>
  <c r="F66" i="20"/>
  <c r="E66" i="20"/>
  <c r="D66" i="20"/>
  <c r="I65" i="20"/>
  <c r="J65" i="20" s="1"/>
  <c r="I61" i="20"/>
  <c r="J61" i="20" s="1"/>
  <c r="I57" i="20"/>
  <c r="J57" i="20" s="1"/>
  <c r="J54" i="20"/>
  <c r="I54" i="20"/>
  <c r="I66" i="20" s="1"/>
  <c r="J66" i="20" s="1"/>
  <c r="H49" i="20"/>
  <c r="G49" i="20"/>
  <c r="F49" i="20"/>
  <c r="E49" i="20"/>
  <c r="D49" i="20"/>
  <c r="I42" i="20"/>
  <c r="J42" i="20" s="1"/>
  <c r="J41" i="20"/>
  <c r="I41" i="20"/>
  <c r="I49" i="20" s="1"/>
  <c r="J49" i="20" s="1"/>
  <c r="I40" i="20"/>
  <c r="J40" i="20" s="1"/>
  <c r="H40" i="20"/>
  <c r="G40" i="20"/>
  <c r="F40" i="20"/>
  <c r="E40" i="20"/>
  <c r="D40" i="20"/>
  <c r="I24" i="20"/>
  <c r="H24" i="20"/>
  <c r="G24" i="20"/>
  <c r="F24" i="20"/>
  <c r="E24" i="20"/>
  <c r="D24" i="20"/>
  <c r="I13" i="20"/>
  <c r="I109" i="20" s="1"/>
  <c r="H13" i="20"/>
  <c r="H109" i="20" s="1"/>
  <c r="G13" i="20"/>
  <c r="G109" i="20" s="1"/>
  <c r="F13" i="20"/>
  <c r="F109" i="20" s="1"/>
  <c r="E13" i="20"/>
  <c r="E109" i="20" s="1"/>
  <c r="D13" i="20"/>
  <c r="D109" i="20" s="1"/>
  <c r="I9" i="20"/>
  <c r="J9" i="20" s="1"/>
  <c r="E109" i="14"/>
  <c r="J108" i="14"/>
  <c r="J109" i="14" s="1"/>
  <c r="I108" i="14"/>
  <c r="I109" i="14" s="1"/>
  <c r="H108" i="14"/>
  <c r="K108" i="14" s="1"/>
  <c r="F108" i="14"/>
  <c r="F109" i="14" s="1"/>
  <c r="E108" i="14"/>
  <c r="D108" i="14"/>
  <c r="D109" i="14" s="1"/>
  <c r="G109" i="14" s="1"/>
  <c r="K107" i="14"/>
  <c r="G107" i="14"/>
  <c r="L107" i="14" s="1"/>
  <c r="K99" i="14"/>
  <c r="G99" i="14"/>
  <c r="L99" i="14" s="1"/>
  <c r="K96" i="14"/>
  <c r="L96" i="14" s="1"/>
  <c r="G96" i="14"/>
  <c r="K94" i="14"/>
  <c r="L94" i="14" s="1"/>
  <c r="G94" i="14"/>
  <c r="K92" i="14"/>
  <c r="J92" i="14"/>
  <c r="I92" i="14"/>
  <c r="H92" i="14"/>
  <c r="F92" i="14"/>
  <c r="G92" i="14" s="1"/>
  <c r="L92" i="14" s="1"/>
  <c r="E92" i="14"/>
  <c r="D92" i="14"/>
  <c r="L91" i="14"/>
  <c r="K91" i="14"/>
  <c r="G91" i="14"/>
  <c r="K88" i="14"/>
  <c r="G88" i="14"/>
  <c r="L88" i="14" s="1"/>
  <c r="K86" i="14"/>
  <c r="G86" i="14"/>
  <c r="L86" i="14" s="1"/>
  <c r="J84" i="14"/>
  <c r="I84" i="14"/>
  <c r="H84" i="14"/>
  <c r="K84" i="14" s="1"/>
  <c r="F84" i="14"/>
  <c r="E84" i="14"/>
  <c r="D84" i="14"/>
  <c r="G84" i="14" s="1"/>
  <c r="K74" i="14"/>
  <c r="G74" i="14"/>
  <c r="L74" i="14" s="1"/>
  <c r="L72" i="14"/>
  <c r="K72" i="14"/>
  <c r="G72" i="14"/>
  <c r="J66" i="14"/>
  <c r="I66" i="14"/>
  <c r="H66" i="14"/>
  <c r="K66" i="14" s="1"/>
  <c r="F66" i="14"/>
  <c r="E66" i="14"/>
  <c r="D66" i="14"/>
  <c r="G66" i="14" s="1"/>
  <c r="L62" i="14"/>
  <c r="K62" i="14"/>
  <c r="G62" i="14"/>
  <c r="K58" i="14"/>
  <c r="L58" i="14" s="1"/>
  <c r="G58" i="14"/>
  <c r="K52" i="14"/>
  <c r="G52" i="14"/>
  <c r="L52" i="14" s="1"/>
  <c r="J49" i="14"/>
  <c r="I49" i="14"/>
  <c r="H49" i="14"/>
  <c r="F49" i="14"/>
  <c r="E49" i="14"/>
  <c r="D49" i="14"/>
  <c r="G49" i="14" s="1"/>
  <c r="K48" i="14"/>
  <c r="G48" i="14"/>
  <c r="L48" i="14" s="1"/>
  <c r="K46" i="14"/>
  <c r="G46" i="14"/>
  <c r="L46" i="14" s="1"/>
  <c r="L42" i="14"/>
  <c r="K42" i="14"/>
  <c r="G42" i="14"/>
  <c r="K41" i="14"/>
  <c r="K49" i="14" s="1"/>
  <c r="G41" i="14"/>
  <c r="K40" i="14"/>
  <c r="J40" i="14"/>
  <c r="I40" i="14"/>
  <c r="H40" i="14"/>
  <c r="F40" i="14"/>
  <c r="G40" i="14" s="1"/>
  <c r="L40" i="14" s="1"/>
  <c r="E40" i="14"/>
  <c r="D40" i="14"/>
  <c r="L39" i="14"/>
  <c r="K39" i="14"/>
  <c r="G39" i="14"/>
  <c r="K33" i="14"/>
  <c r="G33" i="14"/>
  <c r="L33" i="14" s="1"/>
  <c r="K25" i="14"/>
  <c r="G25" i="14"/>
  <c r="L25" i="14" s="1"/>
  <c r="J24" i="14"/>
  <c r="I24" i="14"/>
  <c r="H24" i="14"/>
  <c r="K24" i="14" s="1"/>
  <c r="F24" i="14"/>
  <c r="E24" i="14"/>
  <c r="D24" i="14"/>
  <c r="G24" i="14" s="1"/>
  <c r="L24" i="14" s="1"/>
  <c r="K15" i="14"/>
  <c r="G15" i="14"/>
  <c r="L15" i="14" s="1"/>
  <c r="J13" i="14"/>
  <c r="I13" i="14"/>
  <c r="H13" i="14"/>
  <c r="K13" i="14" s="1"/>
  <c r="F13" i="14"/>
  <c r="E13" i="14"/>
  <c r="D13" i="14"/>
  <c r="G13" i="14" s="1"/>
  <c r="L13" i="14" s="1"/>
  <c r="K11" i="14"/>
  <c r="G11" i="14"/>
  <c r="L11" i="14" s="1"/>
  <c r="L8" i="14"/>
  <c r="K8" i="14"/>
  <c r="G8" i="14"/>
  <c r="J107" i="12"/>
  <c r="J108" i="12" s="1"/>
  <c r="I107" i="12"/>
  <c r="I108" i="12" s="1"/>
  <c r="H107" i="12"/>
  <c r="K107" i="12" s="1"/>
  <c r="F107" i="12"/>
  <c r="F108" i="12" s="1"/>
  <c r="E107" i="12"/>
  <c r="D107" i="12"/>
  <c r="D108" i="12" s="1"/>
  <c r="K106" i="12"/>
  <c r="G106" i="12"/>
  <c r="L106" i="12" s="1"/>
  <c r="K98" i="12"/>
  <c r="G98" i="12"/>
  <c r="L98" i="12" s="1"/>
  <c r="K95" i="12"/>
  <c r="G95" i="12"/>
  <c r="L95" i="12" s="1"/>
  <c r="K93" i="12"/>
  <c r="G93" i="12"/>
  <c r="L93" i="12" s="1"/>
  <c r="K91" i="12"/>
  <c r="J91" i="12"/>
  <c r="I91" i="12"/>
  <c r="H91" i="12"/>
  <c r="F91" i="12"/>
  <c r="E91" i="12"/>
  <c r="E108" i="12" s="1"/>
  <c r="D91" i="12"/>
  <c r="G91" i="12" s="1"/>
  <c r="L91" i="12" s="1"/>
  <c r="L90" i="12"/>
  <c r="K90" i="12"/>
  <c r="G90" i="12"/>
  <c r="K87" i="12"/>
  <c r="G87" i="12"/>
  <c r="L87" i="12" s="1"/>
  <c r="K85" i="12"/>
  <c r="G85" i="12"/>
  <c r="L85" i="12" s="1"/>
  <c r="J83" i="12"/>
  <c r="I83" i="12"/>
  <c r="H83" i="12"/>
  <c r="K83" i="12" s="1"/>
  <c r="F83" i="12"/>
  <c r="E83" i="12"/>
  <c r="G83" i="12" s="1"/>
  <c r="L83" i="12" s="1"/>
  <c r="D83" i="12"/>
  <c r="K73" i="12"/>
  <c r="G73" i="12"/>
  <c r="L73" i="12" s="1"/>
  <c r="K71" i="12"/>
  <c r="G71" i="12"/>
  <c r="L71" i="12" s="1"/>
  <c r="J65" i="12"/>
  <c r="I65" i="12"/>
  <c r="H65" i="12"/>
  <c r="K65" i="12" s="1"/>
  <c r="F65" i="12"/>
  <c r="E65" i="12"/>
  <c r="D65" i="12"/>
  <c r="G65" i="12" s="1"/>
  <c r="K61" i="12"/>
  <c r="G61" i="12"/>
  <c r="L61" i="12" s="1"/>
  <c r="K57" i="12"/>
  <c r="G57" i="12"/>
  <c r="L57" i="12" s="1"/>
  <c r="K51" i="12"/>
  <c r="G51" i="12"/>
  <c r="L51" i="12" s="1"/>
  <c r="J48" i="12"/>
  <c r="I48" i="12"/>
  <c r="H48" i="12"/>
  <c r="K48" i="12" s="1"/>
  <c r="F48" i="12"/>
  <c r="E48" i="12"/>
  <c r="D48" i="12"/>
  <c r="G48" i="12" s="1"/>
  <c r="K47" i="12"/>
  <c r="G47" i="12"/>
  <c r="L47" i="12" s="1"/>
  <c r="K41" i="12"/>
  <c r="G41" i="12"/>
  <c r="L41" i="12" s="1"/>
  <c r="J39" i="12"/>
  <c r="I39" i="12"/>
  <c r="H39" i="12"/>
  <c r="K39" i="12" s="1"/>
  <c r="F39" i="12"/>
  <c r="E39" i="12"/>
  <c r="G39" i="12" s="1"/>
  <c r="L39" i="12" s="1"/>
  <c r="D39" i="12"/>
  <c r="K38" i="12"/>
  <c r="G38" i="12"/>
  <c r="L38" i="12" s="1"/>
  <c r="K32" i="12"/>
  <c r="G32" i="12"/>
  <c r="L32" i="12" s="1"/>
  <c r="L24" i="12"/>
  <c r="K24" i="12"/>
  <c r="G24" i="12"/>
  <c r="J23" i="12"/>
  <c r="I23" i="12"/>
  <c r="H23" i="12"/>
  <c r="F23" i="12"/>
  <c r="E23" i="12"/>
  <c r="D23" i="12"/>
  <c r="L22" i="12"/>
  <c r="K22" i="12"/>
  <c r="K14" i="12"/>
  <c r="K23" i="12" s="1"/>
  <c r="G14" i="12"/>
  <c r="L14" i="12" s="1"/>
  <c r="J12" i="12"/>
  <c r="I12" i="12"/>
  <c r="H12" i="12"/>
  <c r="G12" i="12"/>
  <c r="F12" i="12"/>
  <c r="E12" i="12"/>
  <c r="D12" i="12"/>
  <c r="K9" i="12"/>
  <c r="G9" i="12"/>
  <c r="L9" i="12" s="1"/>
  <c r="K7" i="12"/>
  <c r="K12" i="12" s="1"/>
  <c r="G7" i="12"/>
  <c r="L7" i="12" s="1"/>
  <c r="I111" i="26"/>
  <c r="J111" i="26" s="1"/>
  <c r="H111" i="26"/>
  <c r="G111" i="26"/>
  <c r="F111" i="26"/>
  <c r="J95" i="26"/>
  <c r="I95" i="26"/>
  <c r="H95" i="26"/>
  <c r="G95" i="26"/>
  <c r="F95" i="26"/>
  <c r="I87" i="26"/>
  <c r="J87" i="26" s="1"/>
  <c r="H87" i="26"/>
  <c r="G87" i="26"/>
  <c r="F87" i="26"/>
  <c r="I69" i="26"/>
  <c r="J69" i="26" s="1"/>
  <c r="H69" i="26"/>
  <c r="G69" i="26"/>
  <c r="F69" i="26"/>
  <c r="H52" i="26"/>
  <c r="G52" i="26"/>
  <c r="F52" i="26"/>
  <c r="I51" i="26"/>
  <c r="J51" i="26" s="1"/>
  <c r="I44" i="26"/>
  <c r="J44" i="26" s="1"/>
  <c r="I43" i="26"/>
  <c r="H43" i="26"/>
  <c r="G43" i="26"/>
  <c r="F43" i="26"/>
  <c r="E43" i="26"/>
  <c r="J43" i="26" s="1"/>
  <c r="D43" i="26"/>
  <c r="I27" i="26"/>
  <c r="J27" i="26" s="1"/>
  <c r="H27" i="26"/>
  <c r="G27" i="26"/>
  <c r="F27" i="26"/>
  <c r="E27" i="26"/>
  <c r="D27" i="26"/>
  <c r="I16" i="26"/>
  <c r="J16" i="26" s="1"/>
  <c r="H16" i="26"/>
  <c r="G16" i="26"/>
  <c r="G112" i="26" s="1"/>
  <c r="F16" i="26"/>
  <c r="F112" i="26" s="1"/>
  <c r="E16" i="26"/>
  <c r="D16" i="26"/>
  <c r="H17" i="13" l="1"/>
  <c r="I8" i="13"/>
  <c r="I82" i="13"/>
  <c r="J82" i="13" s="1"/>
  <c r="H141" i="13"/>
  <c r="E141" i="13"/>
  <c r="I107" i="13"/>
  <c r="J107" i="13" s="1"/>
  <c r="F32" i="13"/>
  <c r="I32" i="13" s="1"/>
  <c r="J32" i="13" s="1"/>
  <c r="F51" i="13"/>
  <c r="I51" i="13" s="1"/>
  <c r="J51" i="13" s="1"/>
  <c r="I65" i="13"/>
  <c r="J65" i="13" s="1"/>
  <c r="I87" i="13"/>
  <c r="J87" i="13" s="1"/>
  <c r="J119" i="29"/>
  <c r="J13" i="29"/>
  <c r="I109" i="29"/>
  <c r="J109" i="29" s="1"/>
  <c r="G109" i="29"/>
  <c r="J109" i="20"/>
  <c r="J107" i="20"/>
  <c r="J13" i="20"/>
  <c r="J68" i="20"/>
  <c r="L66" i="14"/>
  <c r="L49" i="14"/>
  <c r="L84" i="14"/>
  <c r="G108" i="14"/>
  <c r="L108" i="14" s="1"/>
  <c r="H109" i="14"/>
  <c r="K109" i="14" s="1"/>
  <c r="L109" i="14" s="1"/>
  <c r="L41" i="14"/>
  <c r="L48" i="12"/>
  <c r="L12" i="12"/>
  <c r="L65" i="12"/>
  <c r="K108" i="12"/>
  <c r="G23" i="12"/>
  <c r="L23" i="12" s="1"/>
  <c r="G107" i="12"/>
  <c r="H108" i="12"/>
  <c r="H112" i="26"/>
  <c r="I52" i="26"/>
  <c r="J52" i="26" s="1"/>
  <c r="I108" i="21"/>
  <c r="J108" i="21" s="1"/>
  <c r="H108" i="21"/>
  <c r="G108" i="21"/>
  <c r="F108" i="21"/>
  <c r="E108" i="21"/>
  <c r="E109" i="21" s="1"/>
  <c r="D108" i="21"/>
  <c r="I99" i="21"/>
  <c r="J99" i="21" s="1"/>
  <c r="F92" i="21"/>
  <c r="F109" i="21" s="1"/>
  <c r="I109" i="21" s="1"/>
  <c r="J109" i="21" s="1"/>
  <c r="F84" i="21"/>
  <c r="H66" i="21"/>
  <c r="I66" i="21" s="1"/>
  <c r="J66" i="21" s="1"/>
  <c r="G66" i="21"/>
  <c r="F66" i="21"/>
  <c r="E66" i="21"/>
  <c r="D66" i="21"/>
  <c r="D109" i="21" s="1"/>
  <c r="I57" i="21"/>
  <c r="J57" i="21" s="1"/>
  <c r="I55" i="21"/>
  <c r="J55" i="21" s="1"/>
  <c r="H49" i="21"/>
  <c r="G49" i="21"/>
  <c r="G109" i="21" s="1"/>
  <c r="F49" i="21"/>
  <c r="E49" i="21"/>
  <c r="D49" i="21"/>
  <c r="J48" i="21"/>
  <c r="I48" i="21"/>
  <c r="I46" i="21"/>
  <c r="J46" i="21" s="1"/>
  <c r="H40" i="21"/>
  <c r="H24" i="21"/>
  <c r="G24" i="21"/>
  <c r="I24" i="21" s="1"/>
  <c r="J24" i="21" s="1"/>
  <c r="F24" i="21"/>
  <c r="E24" i="21"/>
  <c r="D24" i="21"/>
  <c r="J15" i="21"/>
  <c r="I15" i="21"/>
  <c r="H13" i="21"/>
  <c r="H109" i="21" s="1"/>
  <c r="F13" i="21"/>
  <c r="J8" i="13" l="1"/>
  <c r="F141" i="13"/>
  <c r="I141" i="13" s="1"/>
  <c r="J141" i="13" s="1"/>
  <c r="L107" i="12"/>
  <c r="G108" i="12"/>
  <c r="L108" i="12" s="1"/>
  <c r="I112" i="26"/>
  <c r="J112" i="26" s="1"/>
  <c r="I49" i="21"/>
  <c r="J49" i="21" s="1"/>
  <c r="E37" i="34"/>
  <c r="D37" i="34"/>
  <c r="C37" i="34"/>
  <c r="B37" i="34"/>
</calcChain>
</file>

<file path=xl/sharedStrings.xml><?xml version="1.0" encoding="utf-8"?>
<sst xmlns="http://schemas.openxmlformats.org/spreadsheetml/2006/main" count="1645" uniqueCount="335">
  <si>
    <t>Subprefeitura</t>
  </si>
  <si>
    <t>Distrito</t>
  </si>
  <si>
    <t>JAÇANÃ- TREMEMBÉ</t>
  </si>
  <si>
    <t>Jaçanã</t>
  </si>
  <si>
    <t>Tremembé</t>
  </si>
  <si>
    <t>SANTANA- TUCURUVI</t>
  </si>
  <si>
    <t>Mandaqui</t>
  </si>
  <si>
    <t>Santana</t>
  </si>
  <si>
    <t>Tucuruvi</t>
  </si>
  <si>
    <t>V. MARIA- V. GUILHERME</t>
  </si>
  <si>
    <t>Vila Guilherme</t>
  </si>
  <si>
    <t>Vila Maria</t>
  </si>
  <si>
    <t>Vila Medeiros</t>
  </si>
  <si>
    <t>CASA VERDE- CACHOEIRINHA</t>
  </si>
  <si>
    <t>Cachoeirinha</t>
  </si>
  <si>
    <t>Casa Verde</t>
  </si>
  <si>
    <t>Limão</t>
  </si>
  <si>
    <t>FREGUESIA- BRASILÂNDIA</t>
  </si>
  <si>
    <t>Brasilândia</t>
  </si>
  <si>
    <t>Freguesia do Ó</t>
  </si>
  <si>
    <t>PERUS</t>
  </si>
  <si>
    <t>Anhanguera</t>
  </si>
  <si>
    <t>Perus</t>
  </si>
  <si>
    <t>PIRITUBA</t>
  </si>
  <si>
    <t>Jaraguá</t>
  </si>
  <si>
    <t>Pirituba</t>
  </si>
  <si>
    <t>São Domingos</t>
  </si>
  <si>
    <t>BUTANTÃ</t>
  </si>
  <si>
    <t>Butantã</t>
  </si>
  <si>
    <t>Morumbi</t>
  </si>
  <si>
    <t>Raposo Tavares</t>
  </si>
  <si>
    <t>Rio Pequeno</t>
  </si>
  <si>
    <t>Vila Sônia</t>
  </si>
  <si>
    <t>LAPA</t>
  </si>
  <si>
    <t>Barra Funda</t>
  </si>
  <si>
    <t>Jaguara</t>
  </si>
  <si>
    <t>Jaguaré</t>
  </si>
  <si>
    <t>Lapa</t>
  </si>
  <si>
    <t>Perdizes</t>
  </si>
  <si>
    <t>Vila Leopoldina</t>
  </si>
  <si>
    <t>PINHEIROS</t>
  </si>
  <si>
    <t>Alto de Pinheiros</t>
  </si>
  <si>
    <t>Itaim Bibi</t>
  </si>
  <si>
    <t>Jardim Paulista</t>
  </si>
  <si>
    <t>Pinheiros</t>
  </si>
  <si>
    <t>SÉ</t>
  </si>
  <si>
    <t>Bela Vista</t>
  </si>
  <si>
    <t>Bom Retiro</t>
  </si>
  <si>
    <t>Cambuci</t>
  </si>
  <si>
    <t>Consolação</t>
  </si>
  <si>
    <t>Liberdade</t>
  </si>
  <si>
    <t>República</t>
  </si>
  <si>
    <t>Sé</t>
  </si>
  <si>
    <t>Santa Cecília</t>
  </si>
  <si>
    <t>ARICANDUVA- FORMOSA- CARRÃO</t>
  </si>
  <si>
    <t>Aricanduva</t>
  </si>
  <si>
    <t>Carrão</t>
  </si>
  <si>
    <t>Vila Formosa</t>
  </si>
  <si>
    <t>MOOCA</t>
  </si>
  <si>
    <t>Água Rasa</t>
  </si>
  <si>
    <t>Belém</t>
  </si>
  <si>
    <t>Brás</t>
  </si>
  <si>
    <t>Mooca</t>
  </si>
  <si>
    <t>Pari</t>
  </si>
  <si>
    <t>Tatuapé</t>
  </si>
  <si>
    <t>PENHA</t>
  </si>
  <si>
    <t>Artur Alvim</t>
  </si>
  <si>
    <t>Cangaíba</t>
  </si>
  <si>
    <t>Penha</t>
  </si>
  <si>
    <t>Vila Matilde</t>
  </si>
  <si>
    <t>São Lucas</t>
  </si>
  <si>
    <t>Sapopemba</t>
  </si>
  <si>
    <t>Vila Prudente</t>
  </si>
  <si>
    <t>CIDADE TIRADENTES</t>
  </si>
  <si>
    <t>Cidade Tiradentes</t>
  </si>
  <si>
    <t>ERMELINO MATARAZZO</t>
  </si>
  <si>
    <t>Ermelino Matarazzo</t>
  </si>
  <si>
    <t>Ponte Rasa</t>
  </si>
  <si>
    <t>GUAIANASES</t>
  </si>
  <si>
    <t>Guaianases</t>
  </si>
  <si>
    <t>Lajeado</t>
  </si>
  <si>
    <t>ITAIM PAULISTA</t>
  </si>
  <si>
    <t>Itaim Paulista</t>
  </si>
  <si>
    <t>V. Curuçá</t>
  </si>
  <si>
    <t>ITAQUERA</t>
  </si>
  <si>
    <t>Cid. Líder</t>
  </si>
  <si>
    <t>Itaquera</t>
  </si>
  <si>
    <t>José Bonifácio</t>
  </si>
  <si>
    <t>Parque do Carmo</t>
  </si>
  <si>
    <t>SÃO MATEUS</t>
  </si>
  <si>
    <t>Iguatemi</t>
  </si>
  <si>
    <t>São Mateus</t>
  </si>
  <si>
    <t>São Rafael</t>
  </si>
  <si>
    <t>SÃO MIGUEL</t>
  </si>
  <si>
    <t>Jardim Helena</t>
  </si>
  <si>
    <t>São Miguel</t>
  </si>
  <si>
    <t>Vila Jacuí</t>
  </si>
  <si>
    <t>IPIRANGA</t>
  </si>
  <si>
    <t>Cursino</t>
  </si>
  <si>
    <t>Ipiranga</t>
  </si>
  <si>
    <t>Sacomã</t>
  </si>
  <si>
    <t>JABAQUARA</t>
  </si>
  <si>
    <t>Jabaquara</t>
  </si>
  <si>
    <t>VILA MARIANA</t>
  </si>
  <si>
    <t>Moema</t>
  </si>
  <si>
    <t>Saúde</t>
  </si>
  <si>
    <t>Vila Mariana</t>
  </si>
  <si>
    <t>CAMPO LIMPO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</si>
  <si>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</si>
  <si>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</si>
  <si>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</si>
  <si>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</si>
  <si>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</si>
  <si>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</si>
  <si>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</si>
  <si>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CIDADE ADEMAR</t>
  </si>
  <si>
    <t>Cidade Ademar</t>
  </si>
  <si>
    <t>Pedreira</t>
  </si>
  <si>
    <t>M'BOI MIRIM</t>
  </si>
  <si>
    <t>Jardim Ângela</t>
  </si>
  <si>
    <t>Jardim São Luis</t>
  </si>
  <si>
    <t>PARELHEIROS</t>
  </si>
  <si>
    <t>Marsilac</t>
  </si>
  <si>
    <t>Parelheiros</t>
  </si>
  <si>
    <t>SANTO AMARO</t>
  </si>
  <si>
    <t>Campo Belo</t>
  </si>
  <si>
    <t>Campo Grande</t>
  </si>
  <si>
    <t>Santo Amaro</t>
  </si>
  <si>
    <t>Total Geral</t>
  </si>
  <si>
    <t>Nº Médio de Vagas</t>
  </si>
  <si>
    <t>Região</t>
  </si>
  <si>
    <t>NORTE 1</t>
  </si>
  <si>
    <t>V. Guilherme</t>
  </si>
  <si>
    <t>V. Maria</t>
  </si>
  <si>
    <t>V. Medeiros</t>
  </si>
  <si>
    <t>Total Região</t>
  </si>
  <si>
    <t>NORTE 2</t>
  </si>
  <si>
    <t>S. Domingos</t>
  </si>
  <si>
    <t>OESTE</t>
  </si>
  <si>
    <t>V. Sônia</t>
  </si>
  <si>
    <t>V. Leopoldina</t>
  </si>
  <si>
    <t>Jd. Paulista</t>
  </si>
  <si>
    <t>CENTRO</t>
  </si>
  <si>
    <t>Sta. Cecília</t>
  </si>
  <si>
    <t>LESTE 1</t>
  </si>
  <si>
    <t>V. Formosa</t>
  </si>
  <si>
    <t>V. Matilde</t>
  </si>
  <si>
    <t>V. PRUDENTE- SAPOPEMBA</t>
  </si>
  <si>
    <t>S. Lucas</t>
  </si>
  <si>
    <t>V. Prudente</t>
  </si>
  <si>
    <t>LESTE 2</t>
  </si>
  <si>
    <t>CID. TIRADENTES</t>
  </si>
  <si>
    <t>Cid. Tiradentes</t>
  </si>
  <si>
    <t>Erm. Matarazzo</t>
  </si>
  <si>
    <t>Pq. do Carmo</t>
  </si>
  <si>
    <t>S. MATEUS</t>
  </si>
  <si>
    <t>S. Mateus</t>
  </si>
  <si>
    <t>S. Rafael</t>
  </si>
  <si>
    <t>S. MIGUEL</t>
  </si>
  <si>
    <t>Jd. Helena</t>
  </si>
  <si>
    <t>S. Miguel</t>
  </si>
  <si>
    <t>V. Jacuí</t>
  </si>
  <si>
    <t>SUL 1</t>
  </si>
  <si>
    <t>V. MARIANA</t>
  </si>
  <si>
    <t>V. Mariana</t>
  </si>
  <si>
    <t>SUL 2</t>
  </si>
  <si>
    <t>V. Andrade</t>
  </si>
  <si>
    <t>Cid. Dutra</t>
  </si>
  <si>
    <t>CID. ADEMAR</t>
  </si>
  <si>
    <t>Cid. Ademar</t>
  </si>
  <si>
    <t>Jd. Ângela</t>
  </si>
  <si>
    <t>Jd. S. Luis</t>
  </si>
  <si>
    <t>Sto. Amaro</t>
  </si>
  <si>
    <t>Total Cidade</t>
  </si>
  <si>
    <r>
      <rPr>
        <b/>
        <sz val="9"/>
        <rFont val="Calibri"/>
        <family val="2"/>
      </rPr>
      <t>Fonte:</t>
    </r>
    <r>
      <rPr>
        <sz val="9"/>
        <rFont val="Calibri"/>
        <family val="2"/>
      </rPr>
      <t xml:space="preserve">  </t>
    </r>
  </si>
  <si>
    <t>Total Região Norte 1</t>
  </si>
  <si>
    <t>Total Região Norte 2</t>
  </si>
  <si>
    <t>Total Região Oeste</t>
  </si>
  <si>
    <t>Total Região Centro</t>
  </si>
  <si>
    <t>Total Região Leste 1</t>
  </si>
  <si>
    <t>Total Região Leste 2</t>
  </si>
  <si>
    <t>Total Região Sul 1</t>
  </si>
  <si>
    <t>Total Região Sul 2</t>
  </si>
  <si>
    <t>Nº Médio de Unidades</t>
  </si>
  <si>
    <t>Serviço: Serviço de Abordagem Adulto</t>
  </si>
  <si>
    <t>Taxa Média de Ocupação</t>
  </si>
  <si>
    <t>Vila MARIA- Vila GUILHERME</t>
  </si>
  <si>
    <t>Vila Curuçá</t>
  </si>
  <si>
    <t>Nº Médio de Serviços</t>
  </si>
  <si>
    <t>Nº Médio de Vagas Noite</t>
  </si>
  <si>
    <t>Serviço: Centro de Acolhida II - 24 horas</t>
  </si>
  <si>
    <t>Percentual médio de adultos com Plano Individual de Atendimento (PIA) em execução         Meta: 100%</t>
  </si>
  <si>
    <t>Serviço: República Jovem</t>
  </si>
  <si>
    <t>Nº de Vagas</t>
  </si>
  <si>
    <t>SAS JT</t>
  </si>
  <si>
    <t>SAS MG</t>
  </si>
  <si>
    <t>SAS CV</t>
  </si>
  <si>
    <t>SAS FO</t>
  </si>
  <si>
    <t>SAS PR</t>
  </si>
  <si>
    <t>SAS PJ</t>
  </si>
  <si>
    <t>SAS BT</t>
  </si>
  <si>
    <t>SAS LP</t>
  </si>
  <si>
    <t>SAS PI</t>
  </si>
  <si>
    <t>Vila PRUDENTE- SAPOPEMBA</t>
  </si>
  <si>
    <t>SAS VP</t>
  </si>
  <si>
    <t>SAS CT</t>
  </si>
  <si>
    <t>SAS EM</t>
  </si>
  <si>
    <t>SAS IT</t>
  </si>
  <si>
    <t>SAS IQ</t>
  </si>
  <si>
    <t>SAS SM</t>
  </si>
  <si>
    <t>SAS MP</t>
  </si>
  <si>
    <t>SAS IP</t>
  </si>
  <si>
    <t>SAS JA</t>
  </si>
  <si>
    <t>SAS VM</t>
  </si>
  <si>
    <t>SAS CL</t>
  </si>
  <si>
    <t>SAS CS</t>
  </si>
  <si>
    <t>SAS MB</t>
  </si>
  <si>
    <t>SAS PA</t>
  </si>
  <si>
    <t>SAS SA</t>
  </si>
  <si>
    <t>Nº Unidades</t>
  </si>
  <si>
    <t>Nº Vagas</t>
  </si>
  <si>
    <t>Serviço: Centro de Acolhida Especial para Idosos</t>
  </si>
  <si>
    <t>DISTRITOS</t>
  </si>
  <si>
    <t>REGIÃO</t>
  </si>
  <si>
    <t>Serviço: Centro de Acolhida Especial para Mulheres</t>
  </si>
  <si>
    <t>Percentual médio de adultos atendidos (18 anos ou +) que participaram de atividades em grupo          Meta: 80%</t>
  </si>
  <si>
    <r>
      <t xml:space="preserve">Elaboração: </t>
    </r>
    <r>
      <rPr>
        <sz val="10"/>
        <color indexed="8"/>
        <rFont val="Calibri"/>
        <family val="2"/>
      </rPr>
      <t/>
    </r>
  </si>
  <si>
    <t>ARICANDUVA</t>
  </si>
  <si>
    <t>Taxa Média de Ocupação - NOITE</t>
  </si>
  <si>
    <t>SAPOPEMBA</t>
  </si>
  <si>
    <t>VILA PRUDENTE</t>
  </si>
  <si>
    <t>3º trimestre de 2017, por Subprefeitura, cidade de São Paulo</t>
  </si>
  <si>
    <t>Coordenação do Observatório da Vigilância Socioassistencial - COVS</t>
  </si>
  <si>
    <t>Serviço: Centro de Acolhida Especial para Famílias</t>
  </si>
  <si>
    <t/>
  </si>
  <si>
    <t>3º trimestre  de 2020, por Subprefeitura, cidade de São Paulo</t>
  </si>
  <si>
    <t>CASA VERDE/CACHOEIRINHA</t>
  </si>
  <si>
    <t>FREGUESIA/BRASILANDIA</t>
  </si>
  <si>
    <t>M BOI MIRIM</t>
  </si>
  <si>
    <t>SANTANA/TUCURUVI</t>
  </si>
  <si>
    <t>SAO MATEUS</t>
  </si>
  <si>
    <t>SAO MIGUEL</t>
  </si>
  <si>
    <t>SE</t>
  </si>
  <si>
    <t>TREMEMBE/JACANA</t>
  </si>
  <si>
    <t>VILA MARIA/VILA GUILHERME</t>
  </si>
  <si>
    <t>Julho</t>
  </si>
  <si>
    <t>Agosto</t>
  </si>
  <si>
    <t>Setembro</t>
  </si>
  <si>
    <t>Média de Pessoas atendidas</t>
  </si>
  <si>
    <t>Pessoas atendidas</t>
  </si>
  <si>
    <t>V. PRUDENTE</t>
  </si>
  <si>
    <r>
      <rPr>
        <b/>
        <sz val="9"/>
        <color indexed="8"/>
        <rFont val="Calibri"/>
        <family val="2"/>
      </rPr>
      <t>Elaboração:</t>
    </r>
    <r>
      <rPr>
        <sz val="9"/>
        <color indexed="8"/>
        <rFont val="Calibri"/>
        <family val="2"/>
      </rPr>
      <t xml:space="preserve"> </t>
    </r>
  </si>
  <si>
    <t xml:space="preserve">Nota: </t>
  </si>
  <si>
    <t>Subprefeituras que não tem o serviço</t>
  </si>
  <si>
    <t>SMADS, COVS, CUBOS/SISRUA, 3º  trimestre de 2020</t>
  </si>
  <si>
    <t>SMADS, COVS/SMAGI, CUBOS/SISA, 3º trimestre 2020.</t>
  </si>
  <si>
    <t xml:space="preserve">Nota:                         </t>
  </si>
  <si>
    <t>Taxa de ocupação, por Prefeitura Regional, durante o trimestre.</t>
  </si>
  <si>
    <t>Nº de Serviços</t>
  </si>
  <si>
    <t>Pessoas Atendidas</t>
  </si>
  <si>
    <t>Média Pessoas Atendidas</t>
  </si>
  <si>
    <t>Taxa de Ocupação no Trimestre</t>
  </si>
  <si>
    <t>Abril</t>
  </si>
  <si>
    <t>Maio</t>
  </si>
  <si>
    <t>Junho</t>
  </si>
  <si>
    <t>SAS ST</t>
  </si>
  <si>
    <t>SAS SÉ</t>
  </si>
  <si>
    <t>SAS AF</t>
  </si>
  <si>
    <t>SAS MO</t>
  </si>
  <si>
    <t>SAS PE</t>
  </si>
  <si>
    <t>SAS G</t>
  </si>
  <si>
    <t>SAS AD</t>
  </si>
  <si>
    <r>
      <rPr>
        <b/>
        <sz val="10"/>
        <rFont val="Calibri"/>
        <family val="2"/>
      </rPr>
      <t>Fonte:</t>
    </r>
    <r>
      <rPr>
        <sz val="10"/>
        <rFont val="Calibri"/>
        <family val="2"/>
      </rPr>
      <t xml:space="preserve">  </t>
    </r>
  </si>
  <si>
    <t>SMADS, COVS, Cubos/SISA, 3º trimestre 2020.</t>
  </si>
  <si>
    <r>
      <rPr>
        <b/>
        <sz val="10"/>
        <color indexed="8"/>
        <rFont val="Calibri"/>
        <family val="2"/>
      </rPr>
      <t>Elaboração:</t>
    </r>
    <r>
      <rPr>
        <sz val="10"/>
        <color indexed="8"/>
        <rFont val="Calibri"/>
        <family val="2"/>
      </rPr>
      <t xml:space="preserve"> </t>
    </r>
  </si>
  <si>
    <t>Serviço: Centro de Acolhida Especial para Pessoas em Período de Convalescença</t>
  </si>
  <si>
    <t>Taxa de Ocupação, por Prefeitura Regional, durante o trimestre</t>
  </si>
  <si>
    <t>SAS</t>
  </si>
  <si>
    <t>DISTRITO</t>
  </si>
  <si>
    <t>JAÇANÃ - TREMEMBÉ</t>
  </si>
  <si>
    <t>SANTANA - TUCURUVI</t>
  </si>
  <si>
    <t>VILA MARIA - VILA GUILHERME</t>
  </si>
  <si>
    <t>CASA VERDE - CACHOEIRINHA</t>
  </si>
  <si>
    <t>FREGUESIA - BRASILÂNDIA</t>
  </si>
  <si>
    <t xml:space="preserve"> SAPOPEMBA</t>
  </si>
  <si>
    <t>Cidade Líder</t>
  </si>
  <si>
    <t>SMADS, COVS, Cubos/SISA, 3º trimestre 2020</t>
  </si>
  <si>
    <t>MÉDIA Pessoas Atendidas</t>
  </si>
  <si>
    <t>*Centro de Acolhida para Famílias</t>
  </si>
  <si>
    <t>** CTA Famílias</t>
  </si>
  <si>
    <t>Média de Crianças e Adolescentes abordados, por Subprefeitura e Distrito, durante o 3º trimestre de 2020, na cidade de São Paulo.</t>
  </si>
  <si>
    <t xml:space="preserve">Subprefeitura </t>
  </si>
  <si>
    <t>Número de pessoas abordadas</t>
  </si>
  <si>
    <t>Número Vagas Conveniadas</t>
  </si>
  <si>
    <t>Meta 100%</t>
  </si>
  <si>
    <t>Média do Trimestre</t>
  </si>
  <si>
    <t>BUTANTÃ*</t>
  </si>
  <si>
    <t>a partir de setembro os SEAS I passaram por adaptação, sendo integrados aos SEAS do tipo misto</t>
  </si>
  <si>
    <t>Média de Adultos abordados, por Subprefeitura e Distrito, durante o 3° trimestre de 2020, na cidade de São Paulo.</t>
  </si>
  <si>
    <t>PINHEIROS*</t>
  </si>
  <si>
    <t>Tucuruvi (trans)</t>
  </si>
  <si>
    <t>Bom Retiro (trans)</t>
  </si>
  <si>
    <t>Penha (imigrantes)</t>
  </si>
  <si>
    <t>Indicador 6:  Percentual médio de adultos com Plano Individual de Atendimento (PIA) em execução durante o trimestre.</t>
  </si>
  <si>
    <t>PIA em execução</t>
  </si>
  <si>
    <t>Meta: 30% ou +</t>
  </si>
  <si>
    <t>Total</t>
  </si>
  <si>
    <t xml:space="preserve">Total </t>
  </si>
  <si>
    <t>SMADS, COVS, DEMES, 3º trimestre 2020.</t>
  </si>
  <si>
    <t>Taxa de ocupação, por Prefeitura Regional</t>
  </si>
  <si>
    <t>Indicador 6:  Percentual médio de Famílias com Plano Individual de Atendimento (PIA) em execução durante o trimestre</t>
  </si>
  <si>
    <t>Nº de FAMÍLIAS com PIA em execução</t>
  </si>
  <si>
    <t>Nº de pessoas atendidas</t>
  </si>
  <si>
    <t>Meta =100%</t>
  </si>
  <si>
    <t>Total Trimestre</t>
  </si>
  <si>
    <t>Serviço: de Acolhimento Institucional para Crianças e Adolescentes</t>
  </si>
  <si>
    <t xml:space="preserve"> Taxa Média de Ocupação e Taxa de variação mensal da ocupação, por Prefeitura Regional, durante o trimestre.</t>
  </si>
  <si>
    <t>Média Nº Serviços</t>
  </si>
  <si>
    <t>Média Nº Vagas</t>
  </si>
  <si>
    <t>Taxa Ocupação</t>
  </si>
  <si>
    <t>Serviço: Casa Lar</t>
  </si>
  <si>
    <t>Pessas Atendidas</t>
  </si>
  <si>
    <t xml:space="preserve">Julho </t>
  </si>
  <si>
    <t>Tabela 1:  Número e percentual médio de pessoas atendidas, e taxa de ocupação, por Subprefeitura e distrito. Cidade de São Paulo, 3º trimestre de 2020.</t>
  </si>
  <si>
    <t xml:space="preserve">SUBPREFEITURA </t>
  </si>
  <si>
    <t>Nº médio de pessoas atendidas</t>
  </si>
  <si>
    <t>Taxa média de ocupação (%)</t>
  </si>
  <si>
    <t>pessoas atendidas</t>
  </si>
  <si>
    <t>Subtotal</t>
  </si>
  <si>
    <t>N° de Serviços</t>
  </si>
  <si>
    <t xml:space="preserve">N° Médio de Vagas </t>
  </si>
  <si>
    <t>Vila MARIANA</t>
  </si>
  <si>
    <t>Serviço: Centro de Acolhida para Mulheres em Situação de Violência</t>
  </si>
  <si>
    <t xml:space="preserve">Taxa de Ocupação durante o trimestre </t>
  </si>
  <si>
    <t>Taxa de Ocupação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</si>
</sst>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9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sz val="8"/>
      <name val="Calibri"/>
      <family val="2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0"/>
      <name val="Arial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sz val="8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theme="0" tint="-0.249977111117893"/>
        <bgColor indexed="64"/>
      </patternFill>
    </fill>
    <fill>
      <patternFill patternType="lightDown">
        <fgColor indexed="9"/>
      </patternFill>
    </fill>
    <fill>
      <patternFill patternType="lightDown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25" fillId="0" borderId="6" applyNumberFormat="0" applyFill="0" applyAlignment="0" applyProtection="0"/>
    <xf numFmtId="164" fontId="21" fillId="0" borderId="0" applyFont="0" applyFill="0" applyBorder="0" applyAlignment="0" applyProtection="0"/>
    <xf numFmtId="0" fontId="3" fillId="0" borderId="0"/>
    <xf numFmtId="9" fontId="2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</cellStyleXfs>
  <cellXfs count="520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2" borderId="2" xfId="6" applyFont="1" applyFill="1" applyBorder="1" applyAlignment="1"/>
    <xf numFmtId="3" fontId="1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0" fontId="1" fillId="0" borderId="0" xfId="8"/>
    <xf numFmtId="0" fontId="22" fillId="0" borderId="0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0" fillId="0" borderId="0" xfId="0" applyProtection="1"/>
    <xf numFmtId="9" fontId="12" fillId="0" borderId="1" xfId="0" applyNumberFormat="1" applyFont="1" applyBorder="1" applyAlignment="1">
      <alignment horizontal="center"/>
    </xf>
    <xf numFmtId="0" fontId="12" fillId="0" borderId="0" xfId="0" applyFont="1"/>
    <xf numFmtId="0" fontId="0" fillId="2" borderId="0" xfId="0" applyFill="1"/>
    <xf numFmtId="0" fontId="0" fillId="2" borderId="0" xfId="0" applyFill="1" applyBorder="1"/>
    <xf numFmtId="3" fontId="14" fillId="8" borderId="1" xfId="24" applyNumberFormat="1" applyFont="1" applyFill="1" applyBorder="1" applyProtection="1"/>
    <xf numFmtId="3" fontId="4" fillId="3" borderId="1" xfId="6" applyNumberFormat="1" applyFont="1" applyFill="1" applyBorder="1" applyAlignment="1">
      <alignment horizontal="center"/>
    </xf>
    <xf numFmtId="1" fontId="26" fillId="0" borderId="0" xfId="0" applyNumberFormat="1" applyFont="1" applyBorder="1"/>
    <xf numFmtId="0" fontId="26" fillId="0" borderId="0" xfId="0" applyFont="1" applyBorder="1"/>
    <xf numFmtId="0" fontId="4" fillId="3" borderId="3" xfId="3" applyNumberFormat="1" applyFont="1" applyFill="1" applyBorder="1" applyAlignment="1">
      <alignment vertical="center" wrapText="1"/>
    </xf>
    <xf numFmtId="0" fontId="9" fillId="2" borderId="0" xfId="0" applyFont="1" applyFill="1" applyBorder="1" applyAlignment="1"/>
    <xf numFmtId="0" fontId="9" fillId="2" borderId="5" xfId="0" applyFont="1" applyFill="1" applyBorder="1" applyAlignment="1">
      <alignment horizontal="right"/>
    </xf>
    <xf numFmtId="2" fontId="9" fillId="2" borderId="0" xfId="0" applyNumberFormat="1" applyFont="1" applyFill="1" applyBorder="1" applyAlignment="1"/>
    <xf numFmtId="0" fontId="26" fillId="2" borderId="0" xfId="0" applyFont="1" applyFill="1" applyBorder="1"/>
    <xf numFmtId="0" fontId="0" fillId="0" borderId="0" xfId="0"/>
    <xf numFmtId="1" fontId="0" fillId="0" borderId="0" xfId="0" applyNumberFormat="1"/>
    <xf numFmtId="9" fontId="29" fillId="9" borderId="1" xfId="1" applyFont="1" applyFill="1" applyBorder="1" applyAlignment="1">
      <alignment horizontal="center"/>
    </xf>
    <xf numFmtId="3" fontId="29" fillId="9" borderId="1" xfId="4" applyNumberFormat="1" applyFont="1" applyFill="1" applyBorder="1" applyAlignment="1">
      <alignment horizontal="right"/>
    </xf>
    <xf numFmtId="9" fontId="29" fillId="9" borderId="14" xfId="1" applyFont="1" applyFill="1" applyBorder="1" applyAlignment="1">
      <alignment horizontal="center"/>
    </xf>
    <xf numFmtId="0" fontId="16" fillId="2" borderId="2" xfId="6" applyFont="1" applyFill="1" applyBorder="1" applyAlignment="1"/>
    <xf numFmtId="0" fontId="10" fillId="2" borderId="0" xfId="0" applyFont="1" applyFill="1" applyAlignment="1"/>
    <xf numFmtId="0" fontId="0" fillId="0" borderId="1" xfId="0" applyBorder="1"/>
    <xf numFmtId="0" fontId="16" fillId="2" borderId="2" xfId="12" applyFont="1" applyFill="1" applyBorder="1" applyAlignment="1" applyProtection="1">
      <alignment horizontal="right"/>
    </xf>
    <xf numFmtId="1" fontId="26" fillId="2" borderId="0" xfId="0" applyNumberFormat="1" applyFont="1" applyFill="1" applyBorder="1"/>
    <xf numFmtId="0" fontId="20" fillId="2" borderId="0" xfId="0" applyFont="1" applyFill="1" applyBorder="1" applyAlignment="1" applyProtection="1">
      <alignment horizontal="center"/>
    </xf>
    <xf numFmtId="0" fontId="1" fillId="2" borderId="0" xfId="8" applyFill="1"/>
    <xf numFmtId="0" fontId="12" fillId="2" borderId="0" xfId="0" applyFont="1" applyFill="1"/>
    <xf numFmtId="0" fontId="0" fillId="0" borderId="0" xfId="0" applyFont="1" applyProtection="1"/>
    <xf numFmtId="1" fontId="27" fillId="12" borderId="1" xfId="6" applyNumberFormat="1" applyFont="1" applyFill="1" applyBorder="1" applyProtection="1">
      <protection locked="0"/>
    </xf>
    <xf numFmtId="0" fontId="0" fillId="0" borderId="0" xfId="0" applyFont="1" applyAlignment="1">
      <alignment horizontal="center" vertical="center"/>
    </xf>
    <xf numFmtId="0" fontId="0" fillId="2" borderId="0" xfId="0" applyFill="1" applyAlignment="1">
      <alignment horizontal="right"/>
    </xf>
    <xf numFmtId="0" fontId="0" fillId="6" borderId="1" xfId="0" applyFill="1" applyBorder="1"/>
    <xf numFmtId="0" fontId="0" fillId="0" borderId="7" xfId="0" applyBorder="1"/>
    <xf numFmtId="1" fontId="0" fillId="2" borderId="0" xfId="0" applyNumberFormat="1" applyFill="1" applyBorder="1"/>
    <xf numFmtId="1" fontId="0" fillId="0" borderId="0" xfId="0" applyNumberFormat="1" applyBorder="1"/>
    <xf numFmtId="0" fontId="12" fillId="0" borderId="1" xfId="0" applyFont="1" applyBorder="1" applyAlignment="1">
      <alignment horizontal="left"/>
    </xf>
    <xf numFmtId="9" fontId="28" fillId="9" borderId="1" xfId="6" applyNumberFormat="1" applyFont="1" applyFill="1" applyBorder="1" applyAlignment="1">
      <alignment horizontal="left" vertical="center" wrapText="1"/>
    </xf>
    <xf numFmtId="1" fontId="28" fillId="9" borderId="1" xfId="6" applyNumberFormat="1" applyFont="1" applyFill="1" applyBorder="1" applyAlignment="1">
      <alignment horizontal="center" vertical="center" wrapText="1"/>
    </xf>
    <xf numFmtId="9" fontId="28" fillId="9" borderId="1" xfId="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 vertical="center"/>
    </xf>
    <xf numFmtId="0" fontId="10" fillId="2" borderId="0" xfId="0" applyFont="1" applyFill="1"/>
    <xf numFmtId="0" fontId="12" fillId="0" borderId="1" xfId="0" applyFont="1" applyBorder="1" applyAlignment="1">
      <alignment horizontal="center" vertical="center"/>
    </xf>
    <xf numFmtId="3" fontId="4" fillId="3" borderId="1" xfId="6" applyNumberFormat="1" applyFont="1" applyFill="1" applyBorder="1" applyAlignment="1">
      <alignment horizontal="center" vertical="center" wrapText="1"/>
    </xf>
    <xf numFmtId="0" fontId="12" fillId="0" borderId="18" xfId="0" applyFont="1" applyBorder="1"/>
    <xf numFmtId="3" fontId="14" fillId="8" borderId="1" xfId="24" applyNumberFormat="1" applyFont="1" applyFill="1" applyBorder="1"/>
    <xf numFmtId="3" fontId="14" fillId="8" borderId="9" xfId="24" applyNumberFormat="1" applyFont="1" applyFill="1" applyBorder="1"/>
    <xf numFmtId="3" fontId="14" fillId="8" borderId="9" xfId="24" applyNumberFormat="1" applyFont="1" applyFill="1" applyBorder="1" applyAlignment="1">
      <alignment horizontal="center"/>
    </xf>
    <xf numFmtId="3" fontId="14" fillId="8" borderId="18" xfId="24" applyNumberFormat="1" applyFont="1" applyFill="1" applyBorder="1"/>
    <xf numFmtId="3" fontId="14" fillId="8" borderId="20" xfId="24" applyNumberFormat="1" applyFont="1" applyFill="1" applyBorder="1"/>
    <xf numFmtId="0" fontId="12" fillId="0" borderId="7" xfId="0" applyFont="1" applyBorder="1"/>
    <xf numFmtId="3" fontId="14" fillId="8" borderId="1" xfId="24" applyNumberFormat="1" applyFont="1" applyFill="1" applyBorder="1" applyAlignment="1">
      <alignment horizontal="center"/>
    </xf>
    <xf numFmtId="3" fontId="14" fillId="8" borderId="7" xfId="24" applyNumberFormat="1" applyFont="1" applyFill="1" applyBorder="1"/>
    <xf numFmtId="3" fontId="14" fillId="8" borderId="21" xfId="24" applyNumberFormat="1" applyFont="1" applyFill="1" applyBorder="1"/>
    <xf numFmtId="3" fontId="4" fillId="3" borderId="7" xfId="6" applyNumberFormat="1" applyFont="1" applyFill="1" applyBorder="1" applyAlignment="1">
      <alignment horizontal="center"/>
    </xf>
    <xf numFmtId="3" fontId="4" fillId="3" borderId="10" xfId="6" applyNumberFormat="1" applyFont="1" applyFill="1" applyBorder="1" applyAlignment="1">
      <alignment horizontal="center"/>
    </xf>
    <xf numFmtId="3" fontId="4" fillId="3" borderId="21" xfId="6" applyNumberFormat="1" applyFont="1" applyFill="1" applyBorder="1" applyAlignment="1">
      <alignment horizontal="center"/>
    </xf>
    <xf numFmtId="0" fontId="4" fillId="13" borderId="7" xfId="0" applyFont="1" applyFill="1" applyBorder="1"/>
    <xf numFmtId="3" fontId="14" fillId="0" borderId="1" xfId="6" applyNumberFormat="1" applyFont="1" applyBorder="1" applyAlignment="1">
      <alignment horizontal="center"/>
    </xf>
    <xf numFmtId="3" fontId="14" fillId="0" borderId="7" xfId="6" applyNumberFormat="1" applyFont="1" applyBorder="1" applyAlignment="1">
      <alignment horizontal="center"/>
    </xf>
    <xf numFmtId="1" fontId="14" fillId="0" borderId="21" xfId="1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3" fontId="4" fillId="3" borderId="21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1" fontId="4" fillId="3" borderId="21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0" fontId="16" fillId="2" borderId="16" xfId="6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20" fillId="2" borderId="18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0" fontId="16" fillId="2" borderId="16" xfId="6" applyFont="1" applyFill="1" applyBorder="1" applyAlignment="1">
      <alignment horizontal="right"/>
    </xf>
    <xf numFmtId="0" fontId="10" fillId="2" borderId="17" xfId="0" applyFont="1" applyFill="1" applyBorder="1" applyAlignment="1">
      <alignment horizontal="right"/>
    </xf>
    <xf numFmtId="0" fontId="20" fillId="2" borderId="18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9" fontId="23" fillId="0" borderId="1" xfId="0" applyNumberFormat="1" applyFont="1" applyBorder="1" applyAlignment="1">
      <alignment horizontal="center"/>
    </xf>
    <xf numFmtId="0" fontId="34" fillId="3" borderId="1" xfId="26" applyFont="1" applyFill="1" applyBorder="1" applyAlignment="1">
      <alignment horizontal="center" vertical="center"/>
    </xf>
    <xf numFmtId="0" fontId="34" fillId="3" borderId="7" xfId="26" applyFont="1" applyFill="1" applyBorder="1" applyAlignment="1">
      <alignment horizontal="center" vertical="center"/>
    </xf>
    <xf numFmtId="0" fontId="34" fillId="3" borderId="1" xfId="27" quotePrefix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/>
    </xf>
    <xf numFmtId="9" fontId="11" fillId="3" borderId="1" xfId="0" applyNumberFormat="1" applyFont="1" applyFill="1" applyBorder="1" applyAlignment="1">
      <alignment horizontal="center"/>
    </xf>
    <xf numFmtId="0" fontId="0" fillId="1" borderId="1" xfId="0" applyFill="1" applyBorder="1" applyAlignment="1">
      <alignment horizontal="center"/>
    </xf>
    <xf numFmtId="1" fontId="0" fillId="1" borderId="1" xfId="0" applyNumberFormat="1" applyFill="1" applyBorder="1" applyAlignment="1">
      <alignment horizontal="center"/>
    </xf>
    <xf numFmtId="9" fontId="23" fillId="1" borderId="1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horizontal="right"/>
    </xf>
    <xf numFmtId="0" fontId="11" fillId="3" borderId="10" xfId="0" applyFont="1" applyFill="1" applyBorder="1" applyAlignment="1">
      <alignment horizontal="right"/>
    </xf>
    <xf numFmtId="0" fontId="35" fillId="2" borderId="0" xfId="6" applyFont="1" applyFill="1" applyAlignment="1">
      <alignment horizontal="left"/>
    </xf>
    <xf numFmtId="0" fontId="22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4" fillId="2" borderId="0" xfId="0" applyFont="1" applyFill="1" applyAlignment="1">
      <alignment horizontal="left"/>
    </xf>
    <xf numFmtId="0" fontId="11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8" fillId="3" borderId="1" xfId="6" applyFont="1" applyFill="1" applyBorder="1" applyAlignment="1" applyProtection="1">
      <alignment horizontal="center" vertical="center"/>
      <protection locked="0"/>
    </xf>
    <xf numFmtId="3" fontId="39" fillId="5" borderId="1" xfId="6" applyNumberFormat="1" applyFont="1" applyFill="1" applyBorder="1" applyAlignment="1">
      <alignment horizontal="center"/>
    </xf>
    <xf numFmtId="9" fontId="23" fillId="0" borderId="1" xfId="0" applyNumberFormat="1" applyFont="1" applyBorder="1"/>
    <xf numFmtId="3" fontId="39" fillId="5" borderId="1" xfId="6" applyNumberFormat="1" applyFont="1" applyFill="1" applyBorder="1" applyAlignment="1" applyProtection="1">
      <alignment horizontal="center"/>
      <protection locked="0"/>
    </xf>
    <xf numFmtId="3" fontId="39" fillId="2" borderId="1" xfId="6" applyNumberFormat="1" applyFont="1" applyFill="1" applyBorder="1" applyAlignment="1">
      <alignment horizontal="center"/>
    </xf>
    <xf numFmtId="3" fontId="40" fillId="3" borderId="1" xfId="6" applyNumberFormat="1" applyFont="1" applyFill="1" applyBorder="1" applyAlignment="1">
      <alignment horizontal="center"/>
    </xf>
    <xf numFmtId="1" fontId="40" fillId="3" borderId="1" xfId="6" applyNumberFormat="1" applyFont="1" applyFill="1" applyBorder="1" applyAlignment="1">
      <alignment horizontal="center"/>
    </xf>
    <xf numFmtId="9" fontId="40" fillId="3" borderId="1" xfId="6" applyNumberFormat="1" applyFont="1" applyFill="1" applyBorder="1"/>
    <xf numFmtId="3" fontId="41" fillId="5" borderId="1" xfId="6" applyNumberFormat="1" applyFont="1" applyFill="1" applyBorder="1" applyAlignment="1">
      <alignment horizontal="center"/>
    </xf>
    <xf numFmtId="3" fontId="41" fillId="5" borderId="1" xfId="6" applyNumberFormat="1" applyFont="1" applyFill="1" applyBorder="1" applyAlignment="1" applyProtection="1">
      <alignment horizontal="center"/>
      <protection locked="0"/>
    </xf>
    <xf numFmtId="3" fontId="42" fillId="2" borderId="1" xfId="6" applyNumberFormat="1" applyFont="1" applyFill="1" applyBorder="1" applyAlignment="1">
      <alignment horizontal="center"/>
    </xf>
    <xf numFmtId="3" fontId="11" fillId="3" borderId="1" xfId="6" applyNumberFormat="1" applyFont="1" applyFill="1" applyBorder="1" applyAlignment="1">
      <alignment horizontal="center"/>
    </xf>
    <xf numFmtId="1" fontId="11" fillId="3" borderId="1" xfId="6" applyNumberFormat="1" applyFont="1" applyFill="1" applyBorder="1" applyAlignment="1">
      <alignment horizontal="center"/>
    </xf>
    <xf numFmtId="3" fontId="43" fillId="2" borderId="1" xfId="6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9" fontId="11" fillId="3" borderId="1" xfId="0" applyNumberFormat="1" applyFont="1" applyFill="1" applyBorder="1"/>
    <xf numFmtId="0" fontId="0" fillId="14" borderId="1" xfId="0" applyFill="1" applyBorder="1"/>
    <xf numFmtId="0" fontId="0" fillId="6" borderId="1" xfId="0" applyFill="1" applyBorder="1" applyAlignment="1">
      <alignment horizontal="center"/>
    </xf>
    <xf numFmtId="1" fontId="23" fillId="6" borderId="1" xfId="0" applyNumberFormat="1" applyFont="1" applyFill="1" applyBorder="1" applyAlignment="1">
      <alignment horizontal="center"/>
    </xf>
    <xf numFmtId="9" fontId="23" fillId="6" borderId="1" xfId="0" applyNumberFormat="1" applyFont="1" applyFill="1" applyBorder="1"/>
    <xf numFmtId="0" fontId="0" fillId="6" borderId="1" xfId="0" applyFill="1" applyBorder="1" applyAlignment="1">
      <alignment horizontal="center" vertical="center"/>
    </xf>
    <xf numFmtId="1" fontId="23" fillId="6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4" fillId="3" borderId="3" xfId="6" applyFont="1" applyFill="1" applyBorder="1" applyAlignment="1">
      <alignment horizontal="center" vertical="center" wrapText="1"/>
    </xf>
    <xf numFmtId="0" fontId="4" fillId="3" borderId="3" xfId="6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9" fontId="40" fillId="3" borderId="1" xfId="6" applyNumberFormat="1" applyFont="1" applyFill="1" applyBorder="1" applyAlignment="1">
      <alignment horizontal="center"/>
    </xf>
    <xf numFmtId="9" fontId="11" fillId="3" borderId="1" xfId="6" applyNumberFormat="1" applyFont="1" applyFill="1" applyBorder="1" applyAlignment="1">
      <alignment horizontal="center"/>
    </xf>
    <xf numFmtId="9" fontId="23" fillId="6" borderId="1" xfId="0" applyNumberFormat="1" applyFont="1" applyFill="1" applyBorder="1" applyAlignment="1">
      <alignment horizontal="center" vertical="center"/>
    </xf>
    <xf numFmtId="9" fontId="23" fillId="0" borderId="1" xfId="0" applyNumberFormat="1" applyFont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38" fillId="3" borderId="32" xfId="6" applyNumberFormat="1" applyFont="1" applyFill="1" applyBorder="1" applyAlignment="1" applyProtection="1">
      <alignment horizontal="center" vertical="center"/>
      <protection locked="0"/>
    </xf>
    <xf numFmtId="1" fontId="27" fillId="10" borderId="1" xfId="6" applyNumberFormat="1" applyFont="1" applyFill="1" applyBorder="1"/>
    <xf numFmtId="1" fontId="0" fillId="0" borderId="1" xfId="0" applyNumberFormat="1" applyBorder="1"/>
    <xf numFmtId="1" fontId="27" fillId="0" borderId="1" xfId="6" applyNumberFormat="1" applyFont="1" applyBorder="1"/>
    <xf numFmtId="9" fontId="27" fillId="0" borderId="1" xfId="6" applyNumberFormat="1" applyFont="1" applyBorder="1"/>
    <xf numFmtId="0" fontId="0" fillId="6" borderId="7" xfId="0" applyFill="1" applyBorder="1"/>
    <xf numFmtId="1" fontId="27" fillId="11" borderId="1" xfId="6" applyNumberFormat="1" applyFont="1" applyFill="1" applyBorder="1"/>
    <xf numFmtId="1" fontId="11" fillId="3" borderId="1" xfId="0" applyNumberFormat="1" applyFont="1" applyFill="1" applyBorder="1"/>
    <xf numFmtId="1" fontId="30" fillId="11" borderId="1" xfId="6" applyNumberFormat="1" applyFont="1" applyFill="1" applyBorder="1"/>
    <xf numFmtId="1" fontId="18" fillId="3" borderId="1" xfId="6" applyNumberFormat="1" applyFont="1" applyFill="1" applyBorder="1"/>
    <xf numFmtId="9" fontId="18" fillId="3" borderId="1" xfId="6" applyNumberFormat="1" applyFont="1" applyFill="1" applyBorder="1"/>
    <xf numFmtId="1" fontId="30" fillId="12" borderId="1" xfId="6" applyNumberFormat="1" applyFont="1" applyFill="1" applyBorder="1"/>
    <xf numFmtId="1" fontId="27" fillId="12" borderId="1" xfId="6" applyNumberFormat="1" applyFont="1" applyFill="1" applyBorder="1"/>
    <xf numFmtId="1" fontId="18" fillId="3" borderId="1" xfId="0" applyNumberFormat="1" applyFont="1" applyFill="1" applyBorder="1"/>
    <xf numFmtId="9" fontId="18" fillId="3" borderId="1" xfId="0" applyNumberFormat="1" applyFont="1" applyFill="1" applyBorder="1"/>
    <xf numFmtId="1" fontId="0" fillId="12" borderId="1" xfId="0" applyNumberFormat="1" applyFill="1" applyBorder="1"/>
    <xf numFmtId="1" fontId="11" fillId="3" borderId="27" xfId="0" applyNumberFormat="1" applyFont="1" applyFill="1" applyBorder="1"/>
    <xf numFmtId="9" fontId="11" fillId="3" borderId="27" xfId="0" applyNumberFormat="1" applyFont="1" applyFill="1" applyBorder="1"/>
    <xf numFmtId="0" fontId="20" fillId="2" borderId="0" xfId="0" applyFont="1" applyFill="1" applyAlignment="1">
      <alignment horizontal="left"/>
    </xf>
    <xf numFmtId="9" fontId="0" fillId="0" borderId="0" xfId="0" applyNumberFormat="1"/>
    <xf numFmtId="0" fontId="4" fillId="3" borderId="11" xfId="3" applyFont="1" applyFill="1" applyBorder="1" applyAlignment="1" applyProtection="1">
      <alignment horizontal="center" vertical="center" wrapText="1"/>
      <protection locked="0"/>
    </xf>
    <xf numFmtId="0" fontId="4" fillId="3" borderId="11" xfId="6" applyFont="1" applyFill="1" applyBorder="1" applyAlignment="1">
      <alignment horizontal="center" vertical="center" wrapText="1"/>
    </xf>
    <xf numFmtId="3" fontId="14" fillId="5" borderId="11" xfId="4" applyNumberFormat="1" applyFont="1" applyFill="1" applyBorder="1" applyAlignment="1" applyProtection="1">
      <alignment horizontal="center"/>
      <protection locked="0"/>
    </xf>
    <xf numFmtId="0" fontId="14" fillId="5" borderId="11" xfId="4" applyFont="1" applyFill="1" applyBorder="1" applyAlignment="1">
      <alignment horizontal="center"/>
    </xf>
    <xf numFmtId="1" fontId="14" fillId="5" borderId="11" xfId="6" applyNumberFormat="1" applyFont="1" applyFill="1" applyBorder="1" applyAlignment="1">
      <alignment horizontal="center"/>
    </xf>
    <xf numFmtId="3" fontId="14" fillId="5" borderId="11" xfId="6" applyNumberFormat="1" applyFont="1" applyFill="1" applyBorder="1" applyAlignment="1" applyProtection="1">
      <alignment horizontal="center"/>
      <protection locked="0"/>
    </xf>
    <xf numFmtId="3" fontId="14" fillId="5" borderId="11" xfId="6" applyNumberFormat="1" applyFont="1" applyFill="1" applyBorder="1" applyAlignment="1">
      <alignment horizontal="center"/>
    </xf>
    <xf numFmtId="0" fontId="0" fillId="15" borderId="1" xfId="0" applyFill="1" applyBorder="1"/>
    <xf numFmtId="3" fontId="14" fillId="0" borderId="11" xfId="4" applyNumberFormat="1" applyFont="1" applyBorder="1" applyAlignment="1">
      <alignment horizontal="center"/>
    </xf>
    <xf numFmtId="0" fontId="14" fillId="0" borderId="11" xfId="4" applyFont="1" applyBorder="1" applyAlignment="1">
      <alignment horizontal="center"/>
    </xf>
    <xf numFmtId="3" fontId="14" fillId="0" borderId="11" xfId="6" applyNumberFormat="1" applyFont="1" applyBorder="1" applyAlignment="1" applyProtection="1">
      <alignment horizontal="center"/>
      <protection locked="0"/>
    </xf>
    <xf numFmtId="1" fontId="14" fillId="0" borderId="11" xfId="6" applyNumberFormat="1" applyFont="1" applyBorder="1" applyAlignment="1">
      <alignment horizontal="center"/>
    </xf>
    <xf numFmtId="9" fontId="14" fillId="0" borderId="11" xfId="6" applyNumberFormat="1" applyFont="1" applyBorder="1" applyAlignment="1">
      <alignment horizontal="center"/>
    </xf>
    <xf numFmtId="3" fontId="14" fillId="0" borderId="11" xfId="4" applyNumberFormat="1" applyFont="1" applyBorder="1" applyAlignment="1" applyProtection="1">
      <alignment horizontal="center"/>
      <protection locked="0"/>
    </xf>
    <xf numFmtId="3" fontId="14" fillId="0" borderId="11" xfId="6" applyNumberFormat="1" applyFont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42" xfId="0" applyFill="1" applyBorder="1"/>
    <xf numFmtId="3" fontId="45" fillId="3" borderId="11" xfId="4" applyNumberFormat="1" applyFont="1" applyFill="1" applyBorder="1" applyAlignment="1">
      <alignment horizontal="center"/>
    </xf>
    <xf numFmtId="9" fontId="45" fillId="3" borderId="11" xfId="6" applyNumberFormat="1" applyFont="1" applyFill="1" applyBorder="1" applyAlignment="1">
      <alignment horizontal="center"/>
    </xf>
    <xf numFmtId="1" fontId="14" fillId="0" borderId="11" xfId="6" applyNumberFormat="1" applyFont="1" applyBorder="1" applyAlignment="1">
      <alignment horizontal="center" wrapText="1"/>
    </xf>
    <xf numFmtId="10" fontId="14" fillId="0" borderId="11" xfId="6" applyNumberFormat="1" applyFont="1" applyBorder="1" applyAlignment="1">
      <alignment horizontal="center"/>
    </xf>
    <xf numFmtId="165" fontId="14" fillId="0" borderId="11" xfId="6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5" fillId="0" borderId="11" xfId="6" applyNumberFormat="1" applyFont="1" applyBorder="1" applyAlignment="1">
      <alignment horizontal="center"/>
    </xf>
    <xf numFmtId="10" fontId="45" fillId="0" borderId="11" xfId="6" applyNumberFormat="1" applyFont="1" applyBorder="1" applyAlignment="1">
      <alignment horizontal="center"/>
    </xf>
    <xf numFmtId="0" fontId="17" fillId="15" borderId="1" xfId="0" applyFont="1" applyFill="1" applyBorder="1"/>
    <xf numFmtId="0" fontId="14" fillId="2" borderId="11" xfId="4" applyFont="1" applyFill="1" applyBorder="1" applyAlignment="1">
      <alignment horizontal="center"/>
    </xf>
    <xf numFmtId="3" fontId="14" fillId="2" borderId="11" xfId="6" applyNumberFormat="1" applyFont="1" applyFill="1" applyBorder="1" applyAlignment="1" applyProtection="1">
      <alignment horizontal="center"/>
      <protection locked="0"/>
    </xf>
    <xf numFmtId="1" fontId="14" fillId="2" borderId="11" xfId="6" applyNumberFormat="1" applyFont="1" applyFill="1" applyBorder="1" applyAlignment="1">
      <alignment horizontal="center"/>
    </xf>
    <xf numFmtId="9" fontId="14" fillId="2" borderId="11" xfId="6" applyNumberFormat="1" applyFont="1" applyFill="1" applyBorder="1" applyAlignment="1">
      <alignment horizontal="center"/>
    </xf>
    <xf numFmtId="0" fontId="45" fillId="3" borderId="11" xfId="4" applyFont="1" applyFill="1" applyBorder="1" applyAlignment="1">
      <alignment horizontal="center"/>
    </xf>
    <xf numFmtId="1" fontId="45" fillId="3" borderId="11" xfId="6" applyNumberFormat="1" applyFont="1" applyFill="1" applyBorder="1" applyAlignment="1">
      <alignment horizontal="center"/>
    </xf>
    <xf numFmtId="165" fontId="4" fillId="0" borderId="11" xfId="6" applyNumberFormat="1" applyFont="1" applyBorder="1" applyAlignment="1">
      <alignment horizontal="center"/>
    </xf>
    <xf numFmtId="3" fontId="14" fillId="0" borderId="11" xfId="9" applyNumberFormat="1" applyFont="1" applyBorder="1" applyAlignment="1">
      <alignment horizontal="center" vertical="center"/>
    </xf>
    <xf numFmtId="0" fontId="14" fillId="0" borderId="11" xfId="9" applyFont="1" applyBorder="1" applyAlignment="1">
      <alignment horizontal="center" vertical="center"/>
    </xf>
    <xf numFmtId="0" fontId="14" fillId="0" borderId="11" xfId="4" applyFont="1" applyBorder="1" applyAlignment="1" applyProtection="1">
      <alignment horizontal="center"/>
      <protection locked="0"/>
    </xf>
    <xf numFmtId="0" fontId="45" fillId="0" borderId="11" xfId="4" applyFont="1" applyBorder="1" applyAlignment="1">
      <alignment horizontal="center"/>
    </xf>
    <xf numFmtId="3" fontId="45" fillId="0" borderId="11" xfId="6" applyNumberFormat="1" applyFont="1" applyBorder="1" applyAlignment="1" applyProtection="1">
      <alignment horizontal="center"/>
      <protection locked="0"/>
    </xf>
    <xf numFmtId="3" fontId="4" fillId="3" borderId="11" xfId="0" applyNumberFormat="1" applyFont="1" applyFill="1" applyBorder="1" applyAlignment="1">
      <alignment horizontal="center"/>
    </xf>
    <xf numFmtId="1" fontId="4" fillId="0" borderId="11" xfId="6" applyNumberFormat="1" applyFont="1" applyBorder="1" applyAlignment="1">
      <alignment horizontal="center"/>
    </xf>
    <xf numFmtId="3" fontId="45" fillId="0" borderId="11" xfId="4" applyNumberFormat="1" applyFont="1" applyBorder="1" applyAlignment="1">
      <alignment horizontal="center"/>
    </xf>
    <xf numFmtId="3" fontId="45" fillId="3" borderId="11" xfId="4" applyNumberFormat="1" applyFont="1" applyFill="1" applyBorder="1" applyAlignment="1" applyProtection="1">
      <alignment horizontal="center"/>
      <protection locked="0"/>
    </xf>
    <xf numFmtId="3" fontId="4" fillId="0" borderId="11" xfId="4" applyNumberFormat="1" applyFont="1" applyBorder="1" applyAlignment="1">
      <alignment horizontal="center"/>
    </xf>
    <xf numFmtId="0" fontId="4" fillId="0" borderId="11" xfId="4" applyFont="1" applyBorder="1" applyAlignment="1">
      <alignment horizontal="center"/>
    </xf>
    <xf numFmtId="3" fontId="4" fillId="0" borderId="11" xfId="6" applyNumberFormat="1" applyFont="1" applyBorder="1" applyAlignment="1" applyProtection="1">
      <alignment horizontal="center"/>
      <protection locked="0"/>
    </xf>
    <xf numFmtId="0" fontId="12" fillId="0" borderId="11" xfId="0" applyFont="1" applyBorder="1"/>
    <xf numFmtId="3" fontId="14" fillId="0" borderId="11" xfId="0" applyNumberFormat="1" applyFont="1" applyBorder="1"/>
    <xf numFmtId="3" fontId="14" fillId="0" borderId="13" xfId="9" applyNumberFormat="1" applyFont="1" applyBorder="1" applyAlignment="1">
      <alignment horizontal="center" vertical="center"/>
    </xf>
    <xf numFmtId="3" fontId="14" fillId="0" borderId="13" xfId="6" applyNumberFormat="1" applyFont="1" applyBorder="1" applyAlignment="1" applyProtection="1">
      <alignment horizontal="center"/>
      <protection locked="0"/>
    </xf>
    <xf numFmtId="1" fontId="14" fillId="0" borderId="13" xfId="6" applyNumberFormat="1" applyFont="1" applyBorder="1" applyAlignment="1">
      <alignment horizontal="center"/>
    </xf>
    <xf numFmtId="9" fontId="14" fillId="0" borderId="13" xfId="6" applyNumberFormat="1" applyFont="1" applyBorder="1" applyAlignment="1">
      <alignment horizontal="center"/>
    </xf>
    <xf numFmtId="0" fontId="0" fillId="7" borderId="7" xfId="0" applyFill="1" applyBorder="1"/>
    <xf numFmtId="0" fontId="0" fillId="7" borderId="8" xfId="0" applyFill="1" applyBorder="1"/>
    <xf numFmtId="0" fontId="0" fillId="7" borderId="10" xfId="0" applyFill="1" applyBorder="1"/>
    <xf numFmtId="3" fontId="4" fillId="3" borderId="1" xfId="4" applyNumberFormat="1" applyFont="1" applyFill="1" applyBorder="1" applyAlignment="1">
      <alignment horizontal="center"/>
    </xf>
    <xf numFmtId="1" fontId="4" fillId="3" borderId="1" xfId="6" applyNumberFormat="1" applyFont="1" applyFill="1" applyBorder="1" applyAlignment="1">
      <alignment horizontal="center"/>
    </xf>
    <xf numFmtId="9" fontId="4" fillId="3" borderId="1" xfId="6" applyNumberFormat="1" applyFont="1" applyFill="1" applyBorder="1" applyAlignment="1">
      <alignment horizontal="center"/>
    </xf>
    <xf numFmtId="0" fontId="23" fillId="7" borderId="7" xfId="0" applyFont="1" applyFill="1" applyBorder="1"/>
    <xf numFmtId="0" fontId="23" fillId="7" borderId="8" xfId="0" applyFont="1" applyFill="1" applyBorder="1"/>
    <xf numFmtId="0" fontId="23" fillId="7" borderId="10" xfId="0" applyFont="1" applyFill="1" applyBorder="1"/>
    <xf numFmtId="3" fontId="46" fillId="3" borderId="1" xfId="6" applyNumberFormat="1" applyFont="1" applyFill="1" applyBorder="1" applyAlignment="1" applyProtection="1">
      <alignment horizontal="center"/>
      <protection locked="0"/>
    </xf>
    <xf numFmtId="9" fontId="46" fillId="3" borderId="1" xfId="6" applyNumberFormat="1" applyFont="1" applyFill="1" applyBorder="1" applyAlignment="1" applyProtection="1">
      <alignment horizontal="center"/>
      <protection locked="0"/>
    </xf>
    <xf numFmtId="165" fontId="4" fillId="3" borderId="11" xfId="6" applyNumberFormat="1" applyFont="1" applyFill="1" applyBorder="1" applyAlignment="1">
      <alignment horizontal="center" vertical="center" wrapText="1"/>
    </xf>
    <xf numFmtId="1" fontId="4" fillId="3" borderId="11" xfId="6" applyNumberFormat="1" applyFont="1" applyFill="1" applyBorder="1" applyAlignment="1">
      <alignment horizontal="center" vertical="center" wrapText="1"/>
    </xf>
    <xf numFmtId="165" fontId="14" fillId="5" borderId="11" xfId="6" applyNumberFormat="1" applyFont="1" applyFill="1" applyBorder="1" applyAlignment="1">
      <alignment horizontal="center"/>
    </xf>
    <xf numFmtId="9" fontId="14" fillId="5" borderId="11" xfId="6" applyNumberFormat="1" applyFont="1" applyFill="1" applyBorder="1" applyAlignment="1">
      <alignment horizontal="center"/>
    </xf>
    <xf numFmtId="0" fontId="11" fillId="3" borderId="1" xfId="0" applyFont="1" applyFill="1" applyBorder="1"/>
    <xf numFmtId="9" fontId="14" fillId="5" borderId="11" xfId="6" quotePrefix="1" applyNumberFormat="1" applyFont="1" applyFill="1" applyBorder="1" applyAlignment="1">
      <alignment horizontal="center"/>
    </xf>
    <xf numFmtId="3" fontId="14" fillId="2" borderId="11" xfId="4" applyNumberFormat="1" applyFont="1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>
      <alignment horizontal="center"/>
    </xf>
    <xf numFmtId="3" fontId="45" fillId="3" borderId="11" xfId="6" applyNumberFormat="1" applyFont="1" applyFill="1" applyBorder="1" applyAlignment="1" applyProtection="1">
      <alignment horizontal="center"/>
      <protection locked="0"/>
    </xf>
    <xf numFmtId="3" fontId="15" fillId="0" borderId="11" xfId="9" applyNumberFormat="1" applyFont="1" applyBorder="1" applyAlignment="1">
      <alignment horizontal="center" vertical="center"/>
    </xf>
    <xf numFmtId="0" fontId="15" fillId="0" borderId="11" xfId="9" applyFont="1" applyBorder="1" applyAlignment="1">
      <alignment horizontal="center" vertical="center"/>
    </xf>
    <xf numFmtId="0" fontId="14" fillId="5" borderId="11" xfId="4" applyFont="1" applyFill="1" applyBorder="1" applyAlignment="1" applyProtection="1">
      <alignment horizontal="center"/>
      <protection locked="0"/>
    </xf>
    <xf numFmtId="3" fontId="15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14" fillId="4" borderId="11" xfId="6" applyNumberFormat="1" applyFont="1" applyFill="1" applyBorder="1" applyAlignment="1" applyProtection="1">
      <alignment horizontal="center"/>
      <protection locked="0"/>
    </xf>
    <xf numFmtId="1" fontId="15" fillId="0" borderId="11" xfId="6" applyNumberFormat="1" applyFont="1" applyBorder="1" applyAlignment="1">
      <alignment horizontal="center"/>
    </xf>
    <xf numFmtId="0" fontId="14" fillId="0" borderId="11" xfId="0" applyFont="1" applyBorder="1"/>
    <xf numFmtId="3" fontId="14" fillId="0" borderId="11" xfId="0" applyNumberFormat="1" applyFont="1" applyBorder="1" applyAlignment="1">
      <alignment horizontal="center"/>
    </xf>
    <xf numFmtId="3" fontId="4" fillId="3" borderId="11" xfId="9" applyNumberFormat="1" applyFont="1" applyFill="1" applyBorder="1" applyAlignment="1">
      <alignment horizontal="center" vertical="center"/>
    </xf>
    <xf numFmtId="1" fontId="4" fillId="3" borderId="11" xfId="6" applyNumberFormat="1" applyFont="1" applyFill="1" applyBorder="1" applyAlignment="1">
      <alignment horizontal="center"/>
    </xf>
    <xf numFmtId="9" fontId="4" fillId="3" borderId="11" xfId="6" applyNumberFormat="1" applyFont="1" applyFill="1" applyBorder="1" applyAlignment="1">
      <alignment horizontal="center"/>
    </xf>
    <xf numFmtId="3" fontId="4" fillId="3" borderId="11" xfId="4" applyNumberFormat="1" applyFont="1" applyFill="1" applyBorder="1" applyAlignment="1">
      <alignment horizontal="center"/>
    </xf>
    <xf numFmtId="0" fontId="0" fillId="2" borderId="1" xfId="0" applyFill="1" applyBorder="1"/>
    <xf numFmtId="1" fontId="0" fillId="6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8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12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3" fontId="27" fillId="10" borderId="1" xfId="6" applyNumberFormat="1" applyFont="1" applyFill="1" applyBorder="1"/>
    <xf numFmtId="3" fontId="11" fillId="3" borderId="1" xfId="0" applyNumberFormat="1" applyFont="1" applyFill="1" applyBorder="1"/>
    <xf numFmtId="0" fontId="18" fillId="3" borderId="1" xfId="12" applyFont="1" applyFill="1" applyBorder="1" applyAlignment="1">
      <alignment horizontal="center" vertical="center"/>
    </xf>
    <xf numFmtId="3" fontId="30" fillId="11" borderId="1" xfId="6" applyNumberFormat="1" applyFont="1" applyFill="1" applyBorder="1"/>
    <xf numFmtId="0" fontId="18" fillId="3" borderId="1" xfId="0" applyFont="1" applyFill="1" applyBorder="1"/>
    <xf numFmtId="3" fontId="18" fillId="3" borderId="1" xfId="0" applyNumberFormat="1" applyFont="1" applyFill="1" applyBorder="1"/>
    <xf numFmtId="0" fontId="23" fillId="2" borderId="0" xfId="0" applyFont="1" applyFill="1" applyAlignment="1">
      <alignment horizontal="left"/>
    </xf>
    <xf numFmtId="9" fontId="23" fillId="0" borderId="0" xfId="0" applyNumberFormat="1" applyFont="1" applyAlignment="1">
      <alignment horizontal="center"/>
    </xf>
    <xf numFmtId="0" fontId="23" fillId="16" borderId="1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left"/>
    </xf>
    <xf numFmtId="9" fontId="0" fillId="0" borderId="1" xfId="0" applyNumberFormat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9" fontId="23" fillId="6" borderId="1" xfId="1" applyFont="1" applyFill="1" applyBorder="1" applyAlignment="1">
      <alignment horizontal="center" vertical="center"/>
    </xf>
    <xf numFmtId="0" fontId="40" fillId="3" borderId="1" xfId="6" applyFont="1" applyFill="1" applyBorder="1" applyAlignment="1">
      <alignment horizontal="center" vertical="center" wrapText="1"/>
    </xf>
    <xf numFmtId="0" fontId="33" fillId="17" borderId="1" xfId="0" applyFont="1" applyFill="1" applyBorder="1"/>
    <xf numFmtId="3" fontId="0" fillId="0" borderId="1" xfId="0" applyNumberFormat="1" applyBorder="1" applyAlignment="1">
      <alignment horizontal="center"/>
    </xf>
    <xf numFmtId="3" fontId="31" fillId="0" borderId="1" xfId="6" applyNumberFormat="1" applyFont="1" applyBorder="1" applyAlignment="1">
      <alignment horizontal="center"/>
    </xf>
    <xf numFmtId="1" fontId="31" fillId="0" borderId="1" xfId="6" applyNumberFormat="1" applyFont="1" applyBorder="1" applyAlignment="1">
      <alignment horizontal="center"/>
    </xf>
    <xf numFmtId="1" fontId="31" fillId="0" borderId="21" xfId="6" applyNumberFormat="1" applyFont="1" applyBorder="1" applyAlignment="1">
      <alignment horizontal="center" vertical="center"/>
    </xf>
    <xf numFmtId="3" fontId="31" fillId="0" borderId="3" xfId="6" applyNumberFormat="1" applyFont="1" applyBorder="1" applyAlignment="1">
      <alignment horizontal="center"/>
    </xf>
    <xf numFmtId="0" fontId="17" fillId="0" borderId="1" xfId="0" applyFont="1" applyBorder="1"/>
    <xf numFmtId="3" fontId="0" fillId="0" borderId="7" xfId="0" applyNumberFormat="1" applyBorder="1" applyAlignment="1">
      <alignment horizontal="center"/>
    </xf>
    <xf numFmtId="3" fontId="31" fillId="0" borderId="11" xfId="6" applyNumberFormat="1" applyFont="1" applyBorder="1" applyAlignment="1">
      <alignment horizontal="center"/>
    </xf>
    <xf numFmtId="3" fontId="31" fillId="0" borderId="9" xfId="6" applyNumberFormat="1" applyFont="1" applyBorder="1" applyAlignment="1">
      <alignment horizontal="center"/>
    </xf>
    <xf numFmtId="3" fontId="49" fillId="0" borderId="1" xfId="6" applyNumberFormat="1" applyFont="1" applyBorder="1" applyAlignment="1">
      <alignment horizontal="center"/>
    </xf>
    <xf numFmtId="3" fontId="22" fillId="0" borderId="1" xfId="6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center"/>
    </xf>
    <xf numFmtId="3" fontId="34" fillId="3" borderId="1" xfId="6" applyNumberFormat="1" applyFont="1" applyFill="1" applyBorder="1" applyAlignment="1">
      <alignment horizontal="center"/>
    </xf>
    <xf numFmtId="1" fontId="34" fillId="3" borderId="1" xfId="6" applyNumberFormat="1" applyFont="1" applyFill="1" applyBorder="1" applyAlignment="1">
      <alignment horizontal="center"/>
    </xf>
    <xf numFmtId="0" fontId="11" fillId="17" borderId="1" xfId="0" applyFont="1" applyFill="1" applyBorder="1"/>
    <xf numFmtId="3" fontId="50" fillId="0" borderId="1" xfId="0" applyNumberFormat="1" applyFont="1" applyBorder="1" applyAlignment="1">
      <alignment horizontal="center"/>
    </xf>
    <xf numFmtId="3" fontId="22" fillId="0" borderId="1" xfId="6" applyNumberFormat="1" applyFont="1" applyBorder="1" applyAlignment="1" applyProtection="1">
      <alignment horizontal="center"/>
      <protection locked="0"/>
    </xf>
    <xf numFmtId="1" fontId="34" fillId="3" borderId="21" xfId="6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/>
    </xf>
    <xf numFmtId="1" fontId="34" fillId="3" borderId="24" xfId="6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27" fillId="5" borderId="1" xfId="6" applyNumberFormat="1" applyFont="1" applyFill="1" applyBorder="1" applyAlignment="1" applyProtection="1">
      <alignment horizontal="center" vertical="center"/>
      <protection locked="0"/>
    </xf>
    <xf numFmtId="3" fontId="30" fillId="2" borderId="1" xfId="6" applyNumberFormat="1" applyFont="1" applyFill="1" applyBorder="1" applyAlignment="1" applyProtection="1">
      <alignment horizontal="center" vertical="center"/>
      <protection locked="0"/>
    </xf>
    <xf numFmtId="3" fontId="18" fillId="3" borderId="1" xfId="6" applyNumberFormat="1" applyFont="1" applyFill="1" applyBorder="1" applyAlignment="1">
      <alignment horizontal="center" vertical="center"/>
    </xf>
    <xf numFmtId="3" fontId="27" fillId="2" borderId="1" xfId="6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9" fontId="27" fillId="5" borderId="1" xfId="13" applyFont="1" applyFill="1" applyBorder="1" applyAlignment="1">
      <alignment horizontal="center" vertical="center"/>
    </xf>
    <xf numFmtId="9" fontId="27" fillId="2" borderId="1" xfId="13" applyFont="1" applyFill="1" applyBorder="1" applyAlignment="1">
      <alignment horizontal="center" vertical="center"/>
    </xf>
    <xf numFmtId="9" fontId="18" fillId="3" borderId="1" xfId="13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0" fontId="52" fillId="7" borderId="1" xfId="0" applyFont="1" applyFill="1" applyBorder="1" applyAlignment="1">
      <alignment horizontal="left" vertical="center"/>
    </xf>
    <xf numFmtId="3" fontId="53" fillId="7" borderId="1" xfId="6" applyNumberFormat="1" applyFont="1" applyFill="1" applyBorder="1" applyAlignment="1" applyProtection="1">
      <alignment horizontal="center" vertical="center"/>
      <protection locked="0"/>
    </xf>
    <xf numFmtId="9" fontId="53" fillId="7" borderId="1" xfId="13" applyFont="1" applyFill="1" applyBorder="1" applyAlignment="1">
      <alignment horizontal="center" vertical="center"/>
    </xf>
    <xf numFmtId="3" fontId="53" fillId="7" borderId="1" xfId="6" applyNumberFormat="1" applyFont="1" applyFill="1" applyBorder="1" applyAlignment="1">
      <alignment horizontal="center" vertical="center"/>
    </xf>
    <xf numFmtId="3" fontId="26" fillId="7" borderId="1" xfId="0" applyNumberFormat="1" applyFont="1" applyFill="1" applyBorder="1" applyAlignment="1">
      <alignment horizontal="center" vertical="center"/>
    </xf>
    <xf numFmtId="9" fontId="26" fillId="7" borderId="1" xfId="13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  <protection locked="0"/>
    </xf>
    <xf numFmtId="9" fontId="26" fillId="7" borderId="1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52" fillId="7" borderId="1" xfId="0" applyFont="1" applyFill="1" applyBorder="1" applyAlignment="1" applyProtection="1">
      <alignment horizontal="center" vertical="center"/>
      <protection locked="0"/>
    </xf>
    <xf numFmtId="9" fontId="52" fillId="7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15" fillId="4" borderId="38" xfId="0" applyNumberFormat="1" applyFont="1" applyFill="1" applyBorder="1" applyAlignment="1" applyProtection="1">
      <alignment horizontal="center" vertical="center" wrapText="1"/>
      <protection locked="0"/>
    </xf>
    <xf numFmtId="2" fontId="15" fillId="4" borderId="39" xfId="0" applyNumberFormat="1" applyFont="1" applyFill="1" applyBorder="1" applyAlignment="1" applyProtection="1">
      <alignment horizontal="center" vertical="center" wrapText="1"/>
      <protection locked="0"/>
    </xf>
    <xf numFmtId="2" fontId="15" fillId="4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3" applyFont="1" applyFill="1" applyBorder="1" applyAlignment="1" applyProtection="1">
      <alignment horizontal="center" vertical="center" wrapText="1"/>
      <protection locked="0"/>
    </xf>
    <xf numFmtId="0" fontId="4" fillId="3" borderId="41" xfId="3" applyFont="1" applyFill="1" applyBorder="1" applyAlignment="1" applyProtection="1">
      <alignment horizontal="center" vertical="center" wrapText="1"/>
      <protection locked="0"/>
    </xf>
    <xf numFmtId="0" fontId="4" fillId="3" borderId="11" xfId="6" applyFont="1" applyFill="1" applyBorder="1" applyAlignment="1">
      <alignment horizontal="center" vertical="center" wrapText="1"/>
    </xf>
    <xf numFmtId="0" fontId="4" fillId="3" borderId="11" xfId="6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7" fillId="4" borderId="43" xfId="0" applyFont="1" applyFill="1" applyBorder="1" applyAlignment="1" applyProtection="1">
      <alignment horizontal="left"/>
      <protection locked="0"/>
    </xf>
    <xf numFmtId="0" fontId="47" fillId="4" borderId="44" xfId="0" applyFont="1" applyFill="1" applyBorder="1" applyAlignment="1" applyProtection="1">
      <alignment horizontal="left"/>
      <protection locked="0"/>
    </xf>
    <xf numFmtId="0" fontId="29" fillId="9" borderId="7" xfId="4" applyFont="1" applyFill="1" applyBorder="1" applyAlignment="1">
      <alignment horizontal="right"/>
    </xf>
    <xf numFmtId="0" fontId="29" fillId="9" borderId="8" xfId="4" applyFont="1" applyFill="1" applyBorder="1" applyAlignment="1">
      <alignment horizontal="right"/>
    </xf>
    <xf numFmtId="0" fontId="29" fillId="9" borderId="10" xfId="4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4" borderId="45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0" fontId="4" fillId="3" borderId="1" xfId="3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right"/>
    </xf>
    <xf numFmtId="9" fontId="4" fillId="3" borderId="11" xfId="6" applyNumberFormat="1" applyFont="1" applyFill="1" applyBorder="1" applyAlignment="1">
      <alignment horizontal="center" vertical="center"/>
    </xf>
    <xf numFmtId="0" fontId="23" fillId="16" borderId="3" xfId="0" applyFont="1" applyFill="1" applyBorder="1" applyAlignment="1">
      <alignment horizontal="center" vertical="center" wrapText="1"/>
    </xf>
    <xf numFmtId="0" fontId="23" fillId="16" borderId="9" xfId="0" applyFont="1" applyFill="1" applyBorder="1" applyAlignment="1">
      <alignment horizontal="center" vertical="center" wrapText="1"/>
    </xf>
    <xf numFmtId="0" fontId="37" fillId="4" borderId="0" xfId="0" applyFont="1" applyFill="1" applyAlignment="1">
      <alignment horizontal="left"/>
    </xf>
    <xf numFmtId="2" fontId="48" fillId="4" borderId="15" xfId="0" applyNumberFormat="1" applyFont="1" applyFill="1" applyBorder="1" applyAlignment="1" applyProtection="1">
      <alignment horizontal="left" vertical="center"/>
      <protection locked="0"/>
    </xf>
    <xf numFmtId="2" fontId="48" fillId="6" borderId="7" xfId="0" applyNumberFormat="1" applyFont="1" applyFill="1" applyBorder="1" applyAlignment="1" applyProtection="1">
      <alignment horizontal="center" vertical="center" wrapText="1"/>
      <protection locked="0"/>
    </xf>
    <xf numFmtId="2" fontId="48" fillId="6" borderId="8" xfId="0" applyNumberFormat="1" applyFont="1" applyFill="1" applyBorder="1" applyAlignment="1" applyProtection="1">
      <alignment horizontal="center" vertical="center" wrapText="1"/>
      <protection locked="0"/>
    </xf>
    <xf numFmtId="2" fontId="48" fillId="6" borderId="10" xfId="0" applyNumberFormat="1" applyFont="1" applyFill="1" applyBorder="1" applyAlignment="1" applyProtection="1">
      <alignment horizontal="center" vertical="center" wrapText="1"/>
      <protection locked="0"/>
    </xf>
    <xf numFmtId="2" fontId="48" fillId="6" borderId="3" xfId="0" applyNumberFormat="1" applyFont="1" applyFill="1" applyBorder="1" applyAlignment="1" applyProtection="1">
      <alignment horizontal="center" vertical="center" wrapText="1"/>
      <protection locked="0"/>
    </xf>
    <xf numFmtId="2" fontId="48" fillId="6" borderId="9" xfId="0" applyNumberFormat="1" applyFont="1" applyFill="1" applyBorder="1" applyAlignment="1" applyProtection="1">
      <alignment horizontal="center" vertical="center" wrapText="1"/>
      <protection locked="0"/>
    </xf>
    <xf numFmtId="9" fontId="48" fillId="6" borderId="3" xfId="0" applyNumberFormat="1" applyFont="1" applyFill="1" applyBorder="1" applyAlignment="1" applyProtection="1">
      <alignment horizontal="center" vertical="center" wrapText="1"/>
      <protection locked="0"/>
    </xf>
    <xf numFmtId="9" fontId="48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7" fillId="4" borderId="1" xfId="0" applyFont="1" applyFill="1" applyBorder="1" applyAlignment="1">
      <alignment horizontal="left"/>
    </xf>
    <xf numFmtId="0" fontId="23" fillId="16" borderId="1" xfId="0" applyFont="1" applyFill="1" applyBorder="1" applyAlignment="1">
      <alignment horizontal="center" vertical="center" wrapText="1"/>
    </xf>
    <xf numFmtId="2" fontId="48" fillId="6" borderId="1" xfId="0" applyNumberFormat="1" applyFont="1" applyFill="1" applyBorder="1" applyAlignment="1" applyProtection="1">
      <alignment horizontal="center" vertical="center" wrapText="1"/>
      <protection locked="0"/>
    </xf>
    <xf numFmtId="9" fontId="4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1" xfId="0" applyFill="1" applyBorder="1" applyAlignment="1">
      <alignment horizontal="center" vertical="center"/>
    </xf>
    <xf numFmtId="0" fontId="11" fillId="3" borderId="1" xfId="0" applyFont="1" applyFill="1" applyBorder="1" applyAlignment="1">
      <alignment horizontal="right"/>
    </xf>
    <xf numFmtId="0" fontId="37" fillId="0" borderId="1" xfId="0" applyFont="1" applyBorder="1" applyAlignment="1">
      <alignment horizontal="left"/>
    </xf>
    <xf numFmtId="1" fontId="38" fillId="3" borderId="1" xfId="6" applyNumberFormat="1" applyFont="1" applyFill="1" applyBorder="1" applyAlignment="1">
      <alignment horizontal="center" vertical="center" wrapText="1"/>
    </xf>
    <xf numFmtId="9" fontId="38" fillId="3" borderId="1" xfId="6" applyNumberFormat="1" applyFont="1" applyFill="1" applyBorder="1" applyAlignment="1">
      <alignment horizontal="center" vertical="center" wrapText="1"/>
    </xf>
    <xf numFmtId="0" fontId="38" fillId="3" borderId="1" xfId="2" applyFont="1" applyFill="1" applyBorder="1" applyAlignment="1">
      <alignment horizontal="center" vertical="center" wrapText="1"/>
    </xf>
    <xf numFmtId="0" fontId="38" fillId="3" borderId="1" xfId="3" applyFont="1" applyFill="1" applyBorder="1" applyAlignment="1">
      <alignment horizontal="center" vertical="center" wrapText="1"/>
    </xf>
    <xf numFmtId="0" fontId="38" fillId="3" borderId="1" xfId="6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 applyProtection="1">
      <alignment horizontal="left" vertical="center" wrapText="1"/>
      <protection locked="0"/>
    </xf>
    <xf numFmtId="0" fontId="38" fillId="3" borderId="7" xfId="6" applyFont="1" applyFill="1" applyBorder="1" applyAlignment="1" applyProtection="1">
      <alignment horizontal="center" vertical="center"/>
      <protection locked="0"/>
    </xf>
    <xf numFmtId="0" fontId="38" fillId="3" borderId="8" xfId="6" applyFont="1" applyFill="1" applyBorder="1" applyAlignment="1" applyProtection="1">
      <alignment horizontal="center" vertical="center"/>
      <protection locked="0"/>
    </xf>
    <xf numFmtId="0" fontId="38" fillId="3" borderId="10" xfId="6" applyFont="1" applyFill="1" applyBorder="1" applyAlignment="1" applyProtection="1">
      <alignment horizontal="center" vertical="center"/>
      <protection locked="0"/>
    </xf>
    <xf numFmtId="0" fontId="19" fillId="2" borderId="0" xfId="0" applyFont="1" applyFill="1"/>
    <xf numFmtId="2" fontId="13" fillId="0" borderId="1" xfId="0" applyNumberFormat="1" applyFont="1" applyBorder="1" applyAlignment="1">
      <alignment horizontal="left" vertical="center" wrapText="1"/>
    </xf>
    <xf numFmtId="0" fontId="18" fillId="3" borderId="1" xfId="12" applyFont="1" applyFill="1" applyBorder="1" applyAlignment="1">
      <alignment horizontal="center" vertical="center" wrapText="1"/>
    </xf>
    <xf numFmtId="1" fontId="18" fillId="3" borderId="1" xfId="12" applyNumberFormat="1" applyFont="1" applyFill="1" applyBorder="1" applyAlignment="1">
      <alignment horizontal="center" vertical="center" wrapText="1"/>
    </xf>
    <xf numFmtId="1" fontId="38" fillId="3" borderId="33" xfId="6" applyNumberFormat="1" applyFont="1" applyFill="1" applyBorder="1" applyAlignment="1">
      <alignment horizontal="center" vertical="center" wrapText="1"/>
    </xf>
    <xf numFmtId="1" fontId="38" fillId="3" borderId="36" xfId="6" applyNumberFormat="1" applyFont="1" applyFill="1" applyBorder="1" applyAlignment="1">
      <alignment horizontal="center" vertical="center" wrapText="1"/>
    </xf>
    <xf numFmtId="9" fontId="38" fillId="3" borderId="33" xfId="6" applyNumberFormat="1" applyFont="1" applyFill="1" applyBorder="1" applyAlignment="1">
      <alignment horizontal="center" vertical="center" wrapText="1"/>
    </xf>
    <xf numFmtId="9" fontId="38" fillId="3" borderId="36" xfId="6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4" fillId="3" borderId="18" xfId="4" applyFont="1" applyFill="1" applyBorder="1" applyAlignment="1">
      <alignment horizontal="center" vertical="center" wrapText="1"/>
    </xf>
    <xf numFmtId="0" fontId="44" fillId="3" borderId="7" xfId="4" applyFont="1" applyFill="1" applyBorder="1" applyAlignment="1">
      <alignment horizontal="center" vertical="center" wrapText="1"/>
    </xf>
    <xf numFmtId="1" fontId="18" fillId="3" borderId="9" xfId="6" applyNumberFormat="1" applyFont="1" applyFill="1" applyBorder="1" applyAlignment="1">
      <alignment horizontal="center" vertical="center" wrapText="1"/>
    </xf>
    <xf numFmtId="1" fontId="18" fillId="3" borderId="1" xfId="6" applyNumberFormat="1" applyFont="1" applyFill="1" applyBorder="1" applyAlignment="1">
      <alignment horizontal="center" vertical="center" wrapText="1"/>
    </xf>
    <xf numFmtId="1" fontId="18" fillId="3" borderId="4" xfId="6" applyNumberFormat="1" applyFont="1" applyFill="1" applyBorder="1" applyAlignment="1">
      <alignment horizontal="center" vertical="center" wrapText="1"/>
    </xf>
    <xf numFmtId="1" fontId="38" fillId="3" borderId="32" xfId="6" applyNumberFormat="1" applyFont="1" applyFill="1" applyBorder="1" applyAlignment="1">
      <alignment horizontal="center" vertical="center" wrapText="1"/>
    </xf>
    <xf numFmtId="1" fontId="38" fillId="3" borderId="34" xfId="6" applyNumberFormat="1" applyFont="1" applyFill="1" applyBorder="1" applyAlignment="1">
      <alignment horizontal="center" vertical="center" wrapText="1"/>
    </xf>
    <xf numFmtId="1" fontId="38" fillId="3" borderId="35" xfId="6" applyNumberFormat="1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18" fillId="3" borderId="26" xfId="0" applyFont="1" applyFill="1" applyBorder="1" applyAlignment="1">
      <alignment horizontal="right"/>
    </xf>
    <xf numFmtId="0" fontId="18" fillId="3" borderId="27" xfId="0" applyFont="1" applyFill="1" applyBorder="1" applyAlignment="1">
      <alignment horizontal="right"/>
    </xf>
    <xf numFmtId="0" fontId="18" fillId="3" borderId="37" xfId="0" applyFont="1" applyFill="1" applyBorder="1" applyAlignment="1">
      <alignment horizontal="right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0" fillId="2" borderId="0" xfId="0" applyFill="1"/>
    <xf numFmtId="1" fontId="18" fillId="3" borderId="1" xfId="12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 applyProtection="1">
      <alignment horizontal="left"/>
    </xf>
    <xf numFmtId="0" fontId="4" fillId="3" borderId="19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16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12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2" borderId="2" xfId="0" applyFont="1" applyFill="1" applyBorder="1" applyAlignment="1" applyProtection="1">
      <alignment horizontal="left"/>
      <protection locked="0"/>
    </xf>
    <xf numFmtId="0" fontId="19" fillId="2" borderId="29" xfId="0" applyFont="1" applyFill="1" applyBorder="1" applyAlignment="1" applyProtection="1">
      <alignment horizontal="left"/>
      <protection locked="0"/>
    </xf>
    <xf numFmtId="0" fontId="13" fillId="0" borderId="18" xfId="8" applyFont="1" applyBorder="1" applyAlignment="1">
      <alignment horizontal="center"/>
    </xf>
    <xf numFmtId="0" fontId="13" fillId="0" borderId="15" xfId="8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center" wrapText="1"/>
    </xf>
    <xf numFmtId="0" fontId="4" fillId="3" borderId="23" xfId="3" applyFont="1" applyFill="1" applyBorder="1" applyAlignment="1">
      <alignment horizontal="center" vertical="center" wrapText="1"/>
    </xf>
    <xf numFmtId="3" fontId="4" fillId="3" borderId="3" xfId="6" applyNumberFormat="1" applyFont="1" applyFill="1" applyBorder="1" applyAlignment="1">
      <alignment horizontal="center" vertical="center" wrapText="1"/>
    </xf>
    <xf numFmtId="3" fontId="4" fillId="3" borderId="9" xfId="6" applyNumberFormat="1" applyFont="1" applyFill="1" applyBorder="1" applyAlignment="1">
      <alignment horizontal="center" vertical="center" wrapText="1"/>
    </xf>
    <xf numFmtId="0" fontId="4" fillId="3" borderId="1" xfId="6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4" fillId="13" borderId="23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13" borderId="4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9" fillId="2" borderId="0" xfId="0" applyFont="1" applyFill="1" applyAlignment="1" applyProtection="1">
      <alignment horizontal="left"/>
      <protection locked="0"/>
    </xf>
    <xf numFmtId="0" fontId="19" fillId="2" borderId="25" xfId="0" applyFont="1" applyFill="1" applyBorder="1" applyAlignment="1" applyProtection="1">
      <alignment horizontal="left"/>
      <protection locked="0"/>
    </xf>
    <xf numFmtId="0" fontId="19" fillId="2" borderId="15" xfId="0" applyFont="1" applyFill="1" applyBorder="1" applyAlignment="1">
      <alignment horizontal="left"/>
    </xf>
    <xf numFmtId="0" fontId="19" fillId="2" borderId="3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29" fillId="7" borderId="1" xfId="6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8" fillId="9" borderId="1" xfId="0" applyFont="1" applyFill="1" applyBorder="1" applyAlignment="1">
      <alignment horizontal="left" vertical="center" wrapText="1"/>
    </xf>
    <xf numFmtId="0" fontId="29" fillId="7" borderId="3" xfId="4" applyNumberFormat="1" applyFont="1" applyFill="1" applyBorder="1" applyAlignment="1">
      <alignment horizontal="center" vertical="center" wrapText="1"/>
    </xf>
    <xf numFmtId="0" fontId="29" fillId="7" borderId="9" xfId="4" applyNumberFormat="1" applyFont="1" applyFill="1" applyBorder="1" applyAlignment="1">
      <alignment horizontal="center" vertical="center" wrapText="1"/>
    </xf>
    <xf numFmtId="0" fontId="29" fillId="7" borderId="3" xfId="6" applyFont="1" applyFill="1" applyBorder="1" applyAlignment="1" applyProtection="1">
      <alignment horizontal="center" vertical="center" wrapText="1"/>
    </xf>
    <xf numFmtId="0" fontId="29" fillId="7" borderId="9" xfId="6" applyFont="1" applyFill="1" applyBorder="1" applyAlignment="1" applyProtection="1">
      <alignment horizontal="center" vertical="center" wrapText="1"/>
    </xf>
    <xf numFmtId="0" fontId="51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7" xfId="0" applyNumberFormat="1" applyFont="1" applyBorder="1" applyAlignment="1" applyProtection="1">
      <alignment horizontal="center" vertical="center" wrapText="1"/>
      <protection locked="0"/>
    </xf>
    <xf numFmtId="2" fontId="7" fillId="0" borderId="8" xfId="0" applyNumberFormat="1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 wrapText="1"/>
      <protection locked="0"/>
    </xf>
    <xf numFmtId="0" fontId="53" fillId="7" borderId="1" xfId="16" applyFont="1" applyFill="1" applyBorder="1" applyAlignment="1">
      <alignment horizontal="center" vertical="center" wrapText="1"/>
    </xf>
    <xf numFmtId="0" fontId="53" fillId="7" borderId="1" xfId="3" applyFont="1" applyFill="1" applyBorder="1" applyAlignment="1">
      <alignment horizontal="center" vertical="center" wrapText="1"/>
    </xf>
    <xf numFmtId="0" fontId="53" fillId="7" borderId="1" xfId="6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52" fillId="7" borderId="1" xfId="0" applyFont="1" applyFill="1" applyBorder="1" applyAlignment="1">
      <alignment horizontal="center" vertical="center"/>
    </xf>
    <xf numFmtId="0" fontId="52" fillId="7" borderId="1" xfId="0" applyFont="1" applyFill="1" applyBorder="1" applyAlignment="1">
      <alignment horizontal="center" vertical="center" wrapText="1"/>
    </xf>
    <xf numFmtId="9" fontId="53" fillId="7" borderId="1" xfId="6" applyNumberFormat="1" applyFont="1" applyFill="1" applyBorder="1" applyAlignment="1">
      <alignment horizontal="center" vertical="center" wrapText="1"/>
    </xf>
    <xf numFmtId="2" fontId="12" fillId="0" borderId="46" xfId="0" applyNumberFormat="1" applyFont="1" applyBorder="1" applyAlignment="1">
      <alignment horizontal="left" vertical="center" wrapText="1"/>
    </xf>
    <xf numFmtId="2" fontId="12" fillId="0" borderId="47" xfId="0" applyNumberFormat="1" applyFont="1" applyBorder="1" applyAlignment="1">
      <alignment horizontal="left" vertical="center" wrapText="1"/>
    </xf>
    <xf numFmtId="2" fontId="12" fillId="0" borderId="48" xfId="0" applyNumberFormat="1" applyFont="1" applyBorder="1" applyAlignment="1">
      <alignment horizontal="left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3" borderId="1" xfId="6" applyFont="1" applyFill="1" applyBorder="1" applyAlignment="1">
      <alignment horizontal="center" vertical="center" wrapText="1"/>
    </xf>
    <xf numFmtId="1" fontId="40" fillId="3" borderId="1" xfId="0" applyNumberFormat="1" applyFont="1" applyFill="1" applyBorder="1" applyAlignment="1">
      <alignment horizontal="center" vertical="center" wrapText="1"/>
    </xf>
    <xf numFmtId="1" fontId="40" fillId="3" borderId="28" xfId="0" applyNumberFormat="1" applyFont="1" applyFill="1" applyBorder="1" applyAlignment="1">
      <alignment horizontal="center" vertical="center" wrapText="1"/>
    </xf>
    <xf numFmtId="1" fontId="40" fillId="3" borderId="24" xfId="0" applyNumberFormat="1" applyFont="1" applyFill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center" vertical="center"/>
    </xf>
    <xf numFmtId="0" fontId="33" fillId="13" borderId="3" xfId="0" applyFont="1" applyFill="1" applyBorder="1" applyAlignment="1">
      <alignment horizontal="center" vertical="center" wrapText="1"/>
    </xf>
    <xf numFmtId="0" fontId="33" fillId="13" borderId="4" xfId="0" applyFont="1" applyFill="1" applyBorder="1" applyAlignment="1">
      <alignment horizontal="center" vertical="center" wrapText="1"/>
    </xf>
    <xf numFmtId="0" fontId="33" fillId="13" borderId="9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right"/>
    </xf>
    <xf numFmtId="0" fontId="11" fillId="3" borderId="18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2" fontId="23" fillId="0" borderId="18" xfId="0" applyNumberFormat="1" applyFont="1" applyBorder="1" applyAlignment="1" applyProtection="1">
      <alignment horizontal="left" vertical="center" wrapText="1"/>
      <protection locked="0"/>
    </xf>
    <xf numFmtId="2" fontId="23" fillId="0" borderId="15" xfId="0" applyNumberFormat="1" applyFont="1" applyBorder="1" applyAlignment="1" applyProtection="1">
      <alignment horizontal="left" vertical="center" wrapText="1"/>
      <protection locked="0"/>
    </xf>
    <xf numFmtId="2" fontId="23" fillId="0" borderId="30" xfId="0" applyNumberFormat="1" applyFont="1" applyBorder="1" applyAlignment="1" applyProtection="1">
      <alignment horizontal="left" vertical="center" wrapText="1"/>
      <protection locked="0"/>
    </xf>
    <xf numFmtId="0" fontId="11" fillId="3" borderId="1" xfId="4" applyFont="1" applyFill="1" applyBorder="1" applyAlignment="1">
      <alignment horizontal="center" vertical="center" wrapText="1"/>
    </xf>
    <xf numFmtId="0" fontId="34" fillId="3" borderId="3" xfId="27" applyFont="1" applyFill="1" applyBorder="1" applyAlignment="1">
      <alignment horizontal="center" vertical="center" wrapText="1"/>
    </xf>
    <xf numFmtId="0" fontId="34" fillId="3" borderId="4" xfId="27" applyFont="1" applyFill="1" applyBorder="1" applyAlignment="1">
      <alignment horizontal="center" vertical="center" wrapText="1"/>
    </xf>
    <xf numFmtId="0" fontId="34" fillId="3" borderId="9" xfId="27" applyFont="1" applyFill="1" applyBorder="1" applyAlignment="1">
      <alignment horizontal="center" vertical="center" wrapText="1"/>
    </xf>
    <xf numFmtId="0" fontId="34" fillId="3" borderId="16" xfId="26" applyFont="1" applyFill="1" applyBorder="1" applyAlignment="1">
      <alignment horizontal="center" vertical="center"/>
    </xf>
    <xf numFmtId="0" fontId="34" fillId="3" borderId="2" xfId="26" applyFont="1" applyFill="1" applyBorder="1" applyAlignment="1">
      <alignment horizontal="center" vertical="center"/>
    </xf>
    <xf numFmtId="0" fontId="34" fillId="3" borderId="29" xfId="26" applyFont="1" applyFill="1" applyBorder="1" applyAlignment="1">
      <alignment horizontal="center" vertical="center"/>
    </xf>
    <xf numFmtId="0" fontId="34" fillId="3" borderId="18" xfId="26" applyFont="1" applyFill="1" applyBorder="1" applyAlignment="1">
      <alignment horizontal="center" vertical="center"/>
    </xf>
    <xf numFmtId="0" fontId="34" fillId="3" borderId="15" xfId="26" applyFont="1" applyFill="1" applyBorder="1" applyAlignment="1">
      <alignment horizontal="center" vertical="center"/>
    </xf>
    <xf numFmtId="0" fontId="34" fillId="3" borderId="30" xfId="26" applyFont="1" applyFill="1" applyBorder="1" applyAlignment="1">
      <alignment horizontal="center" vertical="center"/>
    </xf>
    <xf numFmtId="1" fontId="34" fillId="3" borderId="3" xfId="27" applyNumberFormat="1" applyFont="1" applyFill="1" applyBorder="1" applyAlignment="1">
      <alignment horizontal="center" vertical="center" wrapText="1"/>
    </xf>
    <xf numFmtId="1" fontId="34" fillId="3" borderId="4" xfId="27" applyNumberFormat="1" applyFont="1" applyFill="1" applyBorder="1" applyAlignment="1">
      <alignment horizontal="center" vertical="center" wrapText="1"/>
    </xf>
    <xf numFmtId="1" fontId="34" fillId="3" borderId="9" xfId="27" applyNumberFormat="1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</cellXfs>
  <cellStyles count="29">
    <cellStyle name="Normal" xfId="0" builtinId="0"/>
    <cellStyle name="Normal 2" xfId="2" xr:uid="{00000000-0005-0000-0000-000001000000}"/>
    <cellStyle name="Normal 2 2" xfId="15" xr:uid="{00000000-0005-0000-0000-000002000000}"/>
    <cellStyle name="Normal 2 3" xfId="16" xr:uid="{00000000-0005-0000-0000-000003000000}"/>
    <cellStyle name="Normal 2_N.C.Adult. Sit. Rua" xfId="14" xr:uid="{00000000-0005-0000-0000-000004000000}"/>
    <cellStyle name="Normal 3" xfId="5" xr:uid="{00000000-0005-0000-0000-000005000000}"/>
    <cellStyle name="Normal 3 2" xfId="11" xr:uid="{00000000-0005-0000-0000-000006000000}"/>
    <cellStyle name="Normal 3 2 2" xfId="7" xr:uid="{00000000-0005-0000-0000-000007000000}"/>
    <cellStyle name="Normal 3 2 2 2" xfId="28" xr:uid="{00000000-0005-0000-0000-000008000000}"/>
    <cellStyle name="Normal 3 3" xfId="17" xr:uid="{00000000-0005-0000-0000-000009000000}"/>
    <cellStyle name="Normal 4" xfId="8" xr:uid="{00000000-0005-0000-0000-00000A000000}"/>
    <cellStyle name="Normal 4 2" xfId="26" xr:uid="{00000000-0005-0000-0000-00000B000000}"/>
    <cellStyle name="Normal 5" xfId="18" xr:uid="{00000000-0005-0000-0000-00000C000000}"/>
    <cellStyle name="Normal 6" xfId="19" xr:uid="{00000000-0005-0000-0000-00000D000000}"/>
    <cellStyle name="Normal 7" xfId="9" xr:uid="{00000000-0005-0000-0000-00000E000000}"/>
    <cellStyle name="Normal 7 2" xfId="10" xr:uid="{00000000-0005-0000-0000-00000F000000}"/>
    <cellStyle name="Normal 8" xfId="6" xr:uid="{00000000-0005-0000-0000-000010000000}"/>
    <cellStyle name="Normal 8 2" xfId="24" xr:uid="{00000000-0005-0000-0000-000011000000}"/>
    <cellStyle name="Normal 8 2 2" xfId="12" xr:uid="{00000000-0005-0000-0000-000012000000}"/>
    <cellStyle name="Normal 9" xfId="20" xr:uid="{00000000-0005-0000-0000-000013000000}"/>
    <cellStyle name="Normal_INSTRUMENTAIS DE OUTUBRO PREENCHIDOS" xfId="4" xr:uid="{00000000-0005-0000-0000-000014000000}"/>
    <cellStyle name="Normal_RelatórioMensal_AgenteJovem" xfId="3" xr:uid="{00000000-0005-0000-0000-000015000000}"/>
    <cellStyle name="Normal_RelatórioMensal_Defesa da Mulher" xfId="27" xr:uid="{00000000-0005-0000-0000-000016000000}"/>
    <cellStyle name="Porcentagem" xfId="1" builtinId="5"/>
    <cellStyle name="Porcentagem 2" xfId="13" xr:uid="{00000000-0005-0000-0000-000018000000}"/>
    <cellStyle name="Porcentagem 3" xfId="25" xr:uid="{00000000-0005-0000-0000-000019000000}"/>
    <cellStyle name="Separador de milhares 2" xfId="21" xr:uid="{00000000-0005-0000-0000-00001A000000}"/>
    <cellStyle name="Separador de milhares 3" xfId="23" xr:uid="{00000000-0005-0000-0000-00001B000000}"/>
    <cellStyle name="Título 1 1" xfId="22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126</xdr:row>
      <xdr:rowOff>57150</xdr:rowOff>
    </xdr:from>
    <xdr:to>
      <xdr:col>0</xdr:col>
      <xdr:colOff>523875</xdr:colOff>
      <xdr:row>126</xdr:row>
      <xdr:rowOff>180975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399BF83C-A46A-4843-A446-66675E9B1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467100"/>
          <a:ext cx="1809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126</xdr:row>
      <xdr:rowOff>57150</xdr:rowOff>
    </xdr:from>
    <xdr:to>
      <xdr:col>0</xdr:col>
      <xdr:colOff>523875</xdr:colOff>
      <xdr:row>126</xdr:row>
      <xdr:rowOff>180975</xdr:rowOff>
    </xdr:to>
    <xdr:pic>
      <xdr:nvPicPr>
        <xdr:cNvPr id="3" name="Picture 55">
          <a:extLst>
            <a:ext uri="{FF2B5EF4-FFF2-40B4-BE49-F238E27FC236}">
              <a16:creationId xmlns:a16="http://schemas.microsoft.com/office/drawing/2014/main" id="{90753861-9F58-4A38-B142-F70DF8D71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467100"/>
          <a:ext cx="1809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112</xdr:row>
      <xdr:rowOff>2978</xdr:rowOff>
    </xdr:from>
    <xdr:to>
      <xdr:col>0</xdr:col>
      <xdr:colOff>606028</xdr:colOff>
      <xdr:row>112</xdr:row>
      <xdr:rowOff>188308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2415303"/>
          <a:ext cx="270867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592336</xdr:colOff>
      <xdr:row>111</xdr:row>
      <xdr:rowOff>2978</xdr:rowOff>
    </xdr:from>
    <xdr:to>
      <xdr:col>0</xdr:col>
      <xdr:colOff>863203</xdr:colOff>
      <xdr:row>111</xdr:row>
      <xdr:rowOff>188308</xdr:rowOff>
    </xdr:to>
    <xdr:pic>
      <xdr:nvPicPr>
        <xdr:cNvPr id="3" name="Picture 55">
          <a:extLst>
            <a:ext uri="{FF2B5EF4-FFF2-40B4-BE49-F238E27FC236}">
              <a16:creationId xmlns:a16="http://schemas.microsoft.com/office/drawing/2014/main" id="{3806734A-7AA1-4701-A433-0CC247EA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12375953"/>
          <a:ext cx="270867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592336</xdr:colOff>
      <xdr:row>114</xdr:row>
      <xdr:rowOff>0</xdr:rowOff>
    </xdr:from>
    <xdr:to>
      <xdr:col>0</xdr:col>
      <xdr:colOff>606028</xdr:colOff>
      <xdr:row>114</xdr:row>
      <xdr:rowOff>185330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3596403"/>
          <a:ext cx="13692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592336</xdr:colOff>
      <xdr:row>114</xdr:row>
      <xdr:rowOff>0</xdr:rowOff>
    </xdr:from>
    <xdr:to>
      <xdr:col>0</xdr:col>
      <xdr:colOff>863203</xdr:colOff>
      <xdr:row>114</xdr:row>
      <xdr:rowOff>185330</xdr:rowOff>
    </xdr:to>
    <xdr:pic>
      <xdr:nvPicPr>
        <xdr:cNvPr id="3" name="Picture 55">
          <a:extLst>
            <a:ext uri="{FF2B5EF4-FFF2-40B4-BE49-F238E27FC236}">
              <a16:creationId xmlns:a16="http://schemas.microsoft.com/office/drawing/2014/main" id="{A627E9BB-1B4D-46D6-B60D-ABC1D9B7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336" y="23282078"/>
          <a:ext cx="270867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2430661</xdr:colOff>
      <xdr:row>39</xdr:row>
      <xdr:rowOff>2978</xdr:rowOff>
    </xdr:from>
    <xdr:to>
      <xdr:col>0</xdr:col>
      <xdr:colOff>2701528</xdr:colOff>
      <xdr:row>39</xdr:row>
      <xdr:rowOff>188308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08FC553E-3EA7-4B19-98C3-1F06B1109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0661" y="8013503"/>
          <a:ext cx="270867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112</xdr:row>
      <xdr:rowOff>182272</xdr:rowOff>
    </xdr:from>
    <xdr:to>
      <xdr:col>0</xdr:col>
      <xdr:colOff>266385</xdr:colOff>
      <xdr:row>113</xdr:row>
      <xdr:rowOff>177102</xdr:rowOff>
    </xdr:to>
    <xdr:pic>
      <xdr:nvPicPr>
        <xdr:cNvPr id="2" name="Picture 55">
          <a:extLst>
            <a:ext uri="{FF2B5EF4-FFF2-40B4-BE49-F238E27FC236}">
              <a16:creationId xmlns:a16="http://schemas.microsoft.com/office/drawing/2014/main" id="{4D16CE55-4AF8-43E4-94C8-BCE5AEE9E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3943" y="14951625"/>
          <a:ext cx="266385" cy="1853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DF114"/>
  <sheetViews>
    <sheetView showGridLines="0" zoomScale="75" zoomScaleNormal="75" zoomScaleSheetLayoutView="90" workbookViewId="0">
      <selection activeCell="G7" sqref="G7"/>
    </sheetView>
  </sheetViews>
  <sheetFormatPr defaultRowHeight="15.75" x14ac:dyDescent="0.25"/>
  <cols>
    <col min="1" max="1" width="16.42578125" customWidth="1"/>
    <col min="2" max="2" width="25.42578125" customWidth="1"/>
    <col min="3" max="3" width="27" customWidth="1"/>
    <col min="4" max="4" width="15.5703125" style="7" customWidth="1"/>
    <col min="5" max="5" width="15" customWidth="1"/>
    <col min="6" max="6" width="26.28515625" customWidth="1"/>
    <col min="7" max="7" width="26.28515625" style="18" customWidth="1"/>
    <col min="8" max="8" width="9.140625" style="3"/>
    <col min="249" max="249" width="25.42578125" customWidth="1"/>
    <col min="250" max="250" width="27" customWidth="1"/>
    <col min="251" max="251" width="10.7109375" customWidth="1"/>
    <col min="252" max="252" width="12.85546875" customWidth="1"/>
    <col min="253" max="255" width="10.7109375" customWidth="1"/>
    <col min="256" max="256" width="12.85546875" customWidth="1"/>
    <col min="257" max="258" width="10.7109375" customWidth="1"/>
    <col min="259" max="259" width="11.7109375" customWidth="1"/>
    <col min="260" max="260" width="6.7109375" customWidth="1"/>
    <col min="261" max="261" width="15.5703125" customWidth="1"/>
    <col min="505" max="505" width="25.42578125" customWidth="1"/>
    <col min="506" max="506" width="27" customWidth="1"/>
    <col min="507" max="507" width="10.7109375" customWidth="1"/>
    <col min="508" max="508" width="12.85546875" customWidth="1"/>
    <col min="509" max="511" width="10.7109375" customWidth="1"/>
    <col min="512" max="512" width="12.85546875" customWidth="1"/>
    <col min="513" max="514" width="10.7109375" customWidth="1"/>
    <col min="515" max="515" width="11.7109375" customWidth="1"/>
    <col min="516" max="516" width="6.7109375" customWidth="1"/>
    <col min="517" max="517" width="15.5703125" customWidth="1"/>
    <col min="761" max="761" width="25.42578125" customWidth="1"/>
    <col min="762" max="762" width="27" customWidth="1"/>
    <col min="763" max="763" width="10.7109375" customWidth="1"/>
    <col min="764" max="764" width="12.85546875" customWidth="1"/>
    <col min="765" max="767" width="10.7109375" customWidth="1"/>
    <col min="768" max="768" width="12.85546875" customWidth="1"/>
    <col min="769" max="770" width="10.7109375" customWidth="1"/>
    <col min="771" max="771" width="11.7109375" customWidth="1"/>
    <col min="772" max="772" width="6.7109375" customWidth="1"/>
    <col min="773" max="773" width="15.5703125" customWidth="1"/>
    <col min="1017" max="1017" width="25.42578125" customWidth="1"/>
    <col min="1018" max="1018" width="27" customWidth="1"/>
    <col min="1019" max="1019" width="10.7109375" customWidth="1"/>
    <col min="1020" max="1020" width="12.85546875" customWidth="1"/>
    <col min="1021" max="1023" width="10.7109375" customWidth="1"/>
    <col min="1024" max="1024" width="12.85546875" customWidth="1"/>
    <col min="1025" max="1026" width="10.7109375" customWidth="1"/>
    <col min="1027" max="1027" width="11.7109375" customWidth="1"/>
    <col min="1028" max="1028" width="6.7109375" customWidth="1"/>
    <col min="1029" max="1029" width="15.5703125" customWidth="1"/>
    <col min="1273" max="1273" width="25.42578125" customWidth="1"/>
    <col min="1274" max="1274" width="27" customWidth="1"/>
    <col min="1275" max="1275" width="10.7109375" customWidth="1"/>
    <col min="1276" max="1276" width="12.85546875" customWidth="1"/>
    <col min="1277" max="1279" width="10.7109375" customWidth="1"/>
    <col min="1280" max="1280" width="12.85546875" customWidth="1"/>
    <col min="1281" max="1282" width="10.7109375" customWidth="1"/>
    <col min="1283" max="1283" width="11.7109375" customWidth="1"/>
    <col min="1284" max="1284" width="6.7109375" customWidth="1"/>
    <col min="1285" max="1285" width="15.5703125" customWidth="1"/>
    <col min="1529" max="1529" width="25.42578125" customWidth="1"/>
    <col min="1530" max="1530" width="27" customWidth="1"/>
    <col min="1531" max="1531" width="10.7109375" customWidth="1"/>
    <col min="1532" max="1532" width="12.85546875" customWidth="1"/>
    <col min="1533" max="1535" width="10.7109375" customWidth="1"/>
    <col min="1536" max="1536" width="12.85546875" customWidth="1"/>
    <col min="1537" max="1538" width="10.7109375" customWidth="1"/>
    <col min="1539" max="1539" width="11.7109375" customWidth="1"/>
    <col min="1540" max="1540" width="6.7109375" customWidth="1"/>
    <col min="1541" max="1541" width="15.5703125" customWidth="1"/>
    <col min="1785" max="1785" width="25.42578125" customWidth="1"/>
    <col min="1786" max="1786" width="27" customWidth="1"/>
    <col min="1787" max="1787" width="10.7109375" customWidth="1"/>
    <col min="1788" max="1788" width="12.85546875" customWidth="1"/>
    <col min="1789" max="1791" width="10.7109375" customWidth="1"/>
    <col min="1792" max="1792" width="12.85546875" customWidth="1"/>
    <col min="1793" max="1794" width="10.7109375" customWidth="1"/>
    <col min="1795" max="1795" width="11.7109375" customWidth="1"/>
    <col min="1796" max="1796" width="6.7109375" customWidth="1"/>
    <col min="1797" max="1797" width="15.5703125" customWidth="1"/>
    <col min="2041" max="2041" width="25.42578125" customWidth="1"/>
    <col min="2042" max="2042" width="27" customWidth="1"/>
    <col min="2043" max="2043" width="10.7109375" customWidth="1"/>
    <col min="2044" max="2044" width="12.85546875" customWidth="1"/>
    <col min="2045" max="2047" width="10.7109375" customWidth="1"/>
    <col min="2048" max="2048" width="12.85546875" customWidth="1"/>
    <col min="2049" max="2050" width="10.7109375" customWidth="1"/>
    <col min="2051" max="2051" width="11.7109375" customWidth="1"/>
    <col min="2052" max="2052" width="6.7109375" customWidth="1"/>
    <col min="2053" max="2053" width="15.5703125" customWidth="1"/>
    <col min="2297" max="2297" width="25.42578125" customWidth="1"/>
    <col min="2298" max="2298" width="27" customWidth="1"/>
    <col min="2299" max="2299" width="10.7109375" customWidth="1"/>
    <col min="2300" max="2300" width="12.85546875" customWidth="1"/>
    <col min="2301" max="2303" width="10.7109375" customWidth="1"/>
    <col min="2304" max="2304" width="12.85546875" customWidth="1"/>
    <col min="2305" max="2306" width="10.7109375" customWidth="1"/>
    <col min="2307" max="2307" width="11.7109375" customWidth="1"/>
    <col min="2308" max="2308" width="6.7109375" customWidth="1"/>
    <col min="2309" max="2309" width="15.5703125" customWidth="1"/>
    <col min="2553" max="2553" width="25.42578125" customWidth="1"/>
    <col min="2554" max="2554" width="27" customWidth="1"/>
    <col min="2555" max="2555" width="10.7109375" customWidth="1"/>
    <col min="2556" max="2556" width="12.85546875" customWidth="1"/>
    <col min="2557" max="2559" width="10.7109375" customWidth="1"/>
    <col min="2560" max="2560" width="12.85546875" customWidth="1"/>
    <col min="2561" max="2562" width="10.7109375" customWidth="1"/>
    <col min="2563" max="2563" width="11.7109375" customWidth="1"/>
    <col min="2564" max="2564" width="6.7109375" customWidth="1"/>
    <col min="2565" max="2565" width="15.5703125" customWidth="1"/>
    <col min="2809" max="2809" width="25.42578125" customWidth="1"/>
    <col min="2810" max="2810" width="27" customWidth="1"/>
    <col min="2811" max="2811" width="10.7109375" customWidth="1"/>
    <col min="2812" max="2812" width="12.85546875" customWidth="1"/>
    <col min="2813" max="2815" width="10.7109375" customWidth="1"/>
    <col min="2816" max="2816" width="12.85546875" customWidth="1"/>
    <col min="2817" max="2818" width="10.7109375" customWidth="1"/>
    <col min="2819" max="2819" width="11.7109375" customWidth="1"/>
    <col min="2820" max="2820" width="6.7109375" customWidth="1"/>
    <col min="2821" max="2821" width="15.5703125" customWidth="1"/>
    <col min="3065" max="3065" width="25.42578125" customWidth="1"/>
    <col min="3066" max="3066" width="27" customWidth="1"/>
    <col min="3067" max="3067" width="10.7109375" customWidth="1"/>
    <col min="3068" max="3068" width="12.85546875" customWidth="1"/>
    <col min="3069" max="3071" width="10.7109375" customWidth="1"/>
    <col min="3072" max="3072" width="12.85546875" customWidth="1"/>
    <col min="3073" max="3074" width="10.7109375" customWidth="1"/>
    <col min="3075" max="3075" width="11.7109375" customWidth="1"/>
    <col min="3076" max="3076" width="6.7109375" customWidth="1"/>
    <col min="3077" max="3077" width="15.5703125" customWidth="1"/>
    <col min="3321" max="3321" width="25.42578125" customWidth="1"/>
    <col min="3322" max="3322" width="27" customWidth="1"/>
    <col min="3323" max="3323" width="10.7109375" customWidth="1"/>
    <col min="3324" max="3324" width="12.85546875" customWidth="1"/>
    <col min="3325" max="3327" width="10.7109375" customWidth="1"/>
    <col min="3328" max="3328" width="12.85546875" customWidth="1"/>
    <col min="3329" max="3330" width="10.7109375" customWidth="1"/>
    <col min="3331" max="3331" width="11.7109375" customWidth="1"/>
    <col min="3332" max="3332" width="6.7109375" customWidth="1"/>
    <col min="3333" max="3333" width="15.5703125" customWidth="1"/>
    <col min="3577" max="3577" width="25.42578125" customWidth="1"/>
    <col min="3578" max="3578" width="27" customWidth="1"/>
    <col min="3579" max="3579" width="10.7109375" customWidth="1"/>
    <col min="3580" max="3580" width="12.85546875" customWidth="1"/>
    <col min="3581" max="3583" width="10.7109375" customWidth="1"/>
    <col min="3584" max="3584" width="12.85546875" customWidth="1"/>
    <col min="3585" max="3586" width="10.7109375" customWidth="1"/>
    <col min="3587" max="3587" width="11.7109375" customWidth="1"/>
    <col min="3588" max="3588" width="6.7109375" customWidth="1"/>
    <col min="3589" max="3589" width="15.5703125" customWidth="1"/>
    <col min="3833" max="3833" width="25.42578125" customWidth="1"/>
    <col min="3834" max="3834" width="27" customWidth="1"/>
    <col min="3835" max="3835" width="10.7109375" customWidth="1"/>
    <col min="3836" max="3836" width="12.85546875" customWidth="1"/>
    <col min="3837" max="3839" width="10.7109375" customWidth="1"/>
    <col min="3840" max="3840" width="12.85546875" customWidth="1"/>
    <col min="3841" max="3842" width="10.7109375" customWidth="1"/>
    <col min="3843" max="3843" width="11.7109375" customWidth="1"/>
    <col min="3844" max="3844" width="6.7109375" customWidth="1"/>
    <col min="3845" max="3845" width="15.5703125" customWidth="1"/>
    <col min="4089" max="4089" width="25.42578125" customWidth="1"/>
    <col min="4090" max="4090" width="27" customWidth="1"/>
    <col min="4091" max="4091" width="10.7109375" customWidth="1"/>
    <col min="4092" max="4092" width="12.85546875" customWidth="1"/>
    <col min="4093" max="4095" width="10.7109375" customWidth="1"/>
    <col min="4096" max="4096" width="12.85546875" customWidth="1"/>
    <col min="4097" max="4098" width="10.7109375" customWidth="1"/>
    <col min="4099" max="4099" width="11.7109375" customWidth="1"/>
    <col min="4100" max="4100" width="6.7109375" customWidth="1"/>
    <col min="4101" max="4101" width="15.5703125" customWidth="1"/>
    <col min="4345" max="4345" width="25.42578125" customWidth="1"/>
    <col min="4346" max="4346" width="27" customWidth="1"/>
    <col min="4347" max="4347" width="10.7109375" customWidth="1"/>
    <col min="4348" max="4348" width="12.85546875" customWidth="1"/>
    <col min="4349" max="4351" width="10.7109375" customWidth="1"/>
    <col min="4352" max="4352" width="12.85546875" customWidth="1"/>
    <col min="4353" max="4354" width="10.7109375" customWidth="1"/>
    <col min="4355" max="4355" width="11.7109375" customWidth="1"/>
    <col min="4356" max="4356" width="6.7109375" customWidth="1"/>
    <col min="4357" max="4357" width="15.5703125" customWidth="1"/>
    <col min="4601" max="4601" width="25.42578125" customWidth="1"/>
    <col min="4602" max="4602" width="27" customWidth="1"/>
    <col min="4603" max="4603" width="10.7109375" customWidth="1"/>
    <col min="4604" max="4604" width="12.85546875" customWidth="1"/>
    <col min="4605" max="4607" width="10.7109375" customWidth="1"/>
    <col min="4608" max="4608" width="12.85546875" customWidth="1"/>
    <col min="4609" max="4610" width="10.7109375" customWidth="1"/>
    <col min="4611" max="4611" width="11.7109375" customWidth="1"/>
    <col min="4612" max="4612" width="6.7109375" customWidth="1"/>
    <col min="4613" max="4613" width="15.5703125" customWidth="1"/>
    <col min="4857" max="4857" width="25.42578125" customWidth="1"/>
    <col min="4858" max="4858" width="27" customWidth="1"/>
    <col min="4859" max="4859" width="10.7109375" customWidth="1"/>
    <col min="4860" max="4860" width="12.85546875" customWidth="1"/>
    <col min="4861" max="4863" width="10.7109375" customWidth="1"/>
    <col min="4864" max="4864" width="12.85546875" customWidth="1"/>
    <col min="4865" max="4866" width="10.7109375" customWidth="1"/>
    <col min="4867" max="4867" width="11.7109375" customWidth="1"/>
    <col min="4868" max="4868" width="6.7109375" customWidth="1"/>
    <col min="4869" max="4869" width="15.5703125" customWidth="1"/>
    <col min="5113" max="5113" width="25.42578125" customWidth="1"/>
    <col min="5114" max="5114" width="27" customWidth="1"/>
    <col min="5115" max="5115" width="10.7109375" customWidth="1"/>
    <col min="5116" max="5116" width="12.85546875" customWidth="1"/>
    <col min="5117" max="5119" width="10.7109375" customWidth="1"/>
    <col min="5120" max="5120" width="12.85546875" customWidth="1"/>
    <col min="5121" max="5122" width="10.7109375" customWidth="1"/>
    <col min="5123" max="5123" width="11.7109375" customWidth="1"/>
    <col min="5124" max="5124" width="6.7109375" customWidth="1"/>
    <col min="5125" max="5125" width="15.5703125" customWidth="1"/>
    <col min="5369" max="5369" width="25.42578125" customWidth="1"/>
    <col min="5370" max="5370" width="27" customWidth="1"/>
    <col min="5371" max="5371" width="10.7109375" customWidth="1"/>
    <col min="5372" max="5372" width="12.85546875" customWidth="1"/>
    <col min="5373" max="5375" width="10.7109375" customWidth="1"/>
    <col min="5376" max="5376" width="12.85546875" customWidth="1"/>
    <col min="5377" max="5378" width="10.7109375" customWidth="1"/>
    <col min="5379" max="5379" width="11.7109375" customWidth="1"/>
    <col min="5380" max="5380" width="6.7109375" customWidth="1"/>
    <col min="5381" max="5381" width="15.5703125" customWidth="1"/>
    <col min="5625" max="5625" width="25.42578125" customWidth="1"/>
    <col min="5626" max="5626" width="27" customWidth="1"/>
    <col min="5627" max="5627" width="10.7109375" customWidth="1"/>
    <col min="5628" max="5628" width="12.85546875" customWidth="1"/>
    <col min="5629" max="5631" width="10.7109375" customWidth="1"/>
    <col min="5632" max="5632" width="12.85546875" customWidth="1"/>
    <col min="5633" max="5634" width="10.7109375" customWidth="1"/>
    <col min="5635" max="5635" width="11.7109375" customWidth="1"/>
    <col min="5636" max="5636" width="6.7109375" customWidth="1"/>
    <col min="5637" max="5637" width="15.5703125" customWidth="1"/>
    <col min="5881" max="5881" width="25.42578125" customWidth="1"/>
    <col min="5882" max="5882" width="27" customWidth="1"/>
    <col min="5883" max="5883" width="10.7109375" customWidth="1"/>
    <col min="5884" max="5884" width="12.85546875" customWidth="1"/>
    <col min="5885" max="5887" width="10.7109375" customWidth="1"/>
    <col min="5888" max="5888" width="12.85546875" customWidth="1"/>
    <col min="5889" max="5890" width="10.7109375" customWidth="1"/>
    <col min="5891" max="5891" width="11.7109375" customWidth="1"/>
    <col min="5892" max="5892" width="6.7109375" customWidth="1"/>
    <col min="5893" max="5893" width="15.5703125" customWidth="1"/>
    <col min="6137" max="6137" width="25.42578125" customWidth="1"/>
    <col min="6138" max="6138" width="27" customWidth="1"/>
    <col min="6139" max="6139" width="10.7109375" customWidth="1"/>
    <col min="6140" max="6140" width="12.85546875" customWidth="1"/>
    <col min="6141" max="6143" width="10.7109375" customWidth="1"/>
    <col min="6144" max="6144" width="12.85546875" customWidth="1"/>
    <col min="6145" max="6146" width="10.7109375" customWidth="1"/>
    <col min="6147" max="6147" width="11.7109375" customWidth="1"/>
    <col min="6148" max="6148" width="6.7109375" customWidth="1"/>
    <col min="6149" max="6149" width="15.5703125" customWidth="1"/>
    <col min="6393" max="6393" width="25.42578125" customWidth="1"/>
    <col min="6394" max="6394" width="27" customWidth="1"/>
    <col min="6395" max="6395" width="10.7109375" customWidth="1"/>
    <col min="6396" max="6396" width="12.85546875" customWidth="1"/>
    <col min="6397" max="6399" width="10.7109375" customWidth="1"/>
    <col min="6400" max="6400" width="12.85546875" customWidth="1"/>
    <col min="6401" max="6402" width="10.7109375" customWidth="1"/>
    <col min="6403" max="6403" width="11.7109375" customWidth="1"/>
    <col min="6404" max="6404" width="6.7109375" customWidth="1"/>
    <col min="6405" max="6405" width="15.5703125" customWidth="1"/>
    <col min="6649" max="6649" width="25.42578125" customWidth="1"/>
    <col min="6650" max="6650" width="27" customWidth="1"/>
    <col min="6651" max="6651" width="10.7109375" customWidth="1"/>
    <col min="6652" max="6652" width="12.85546875" customWidth="1"/>
    <col min="6653" max="6655" width="10.7109375" customWidth="1"/>
    <col min="6656" max="6656" width="12.85546875" customWidth="1"/>
    <col min="6657" max="6658" width="10.7109375" customWidth="1"/>
    <col min="6659" max="6659" width="11.7109375" customWidth="1"/>
    <col min="6660" max="6660" width="6.7109375" customWidth="1"/>
    <col min="6661" max="6661" width="15.5703125" customWidth="1"/>
    <col min="6905" max="6905" width="25.42578125" customWidth="1"/>
    <col min="6906" max="6906" width="27" customWidth="1"/>
    <col min="6907" max="6907" width="10.7109375" customWidth="1"/>
    <col min="6908" max="6908" width="12.85546875" customWidth="1"/>
    <col min="6909" max="6911" width="10.7109375" customWidth="1"/>
    <col min="6912" max="6912" width="12.85546875" customWidth="1"/>
    <col min="6913" max="6914" width="10.7109375" customWidth="1"/>
    <col min="6915" max="6915" width="11.7109375" customWidth="1"/>
    <col min="6916" max="6916" width="6.7109375" customWidth="1"/>
    <col min="6917" max="6917" width="15.5703125" customWidth="1"/>
    <col min="7161" max="7161" width="25.42578125" customWidth="1"/>
    <col min="7162" max="7162" width="27" customWidth="1"/>
    <col min="7163" max="7163" width="10.7109375" customWidth="1"/>
    <col min="7164" max="7164" width="12.85546875" customWidth="1"/>
    <col min="7165" max="7167" width="10.7109375" customWidth="1"/>
    <col min="7168" max="7168" width="12.85546875" customWidth="1"/>
    <col min="7169" max="7170" width="10.7109375" customWidth="1"/>
    <col min="7171" max="7171" width="11.7109375" customWidth="1"/>
    <col min="7172" max="7172" width="6.7109375" customWidth="1"/>
    <col min="7173" max="7173" width="15.5703125" customWidth="1"/>
    <col min="7417" max="7417" width="25.42578125" customWidth="1"/>
    <col min="7418" max="7418" width="27" customWidth="1"/>
    <col min="7419" max="7419" width="10.7109375" customWidth="1"/>
    <col min="7420" max="7420" width="12.85546875" customWidth="1"/>
    <col min="7421" max="7423" width="10.7109375" customWidth="1"/>
    <col min="7424" max="7424" width="12.85546875" customWidth="1"/>
    <col min="7425" max="7426" width="10.7109375" customWidth="1"/>
    <col min="7427" max="7427" width="11.7109375" customWidth="1"/>
    <col min="7428" max="7428" width="6.7109375" customWidth="1"/>
    <col min="7429" max="7429" width="15.5703125" customWidth="1"/>
    <col min="7673" max="7673" width="25.42578125" customWidth="1"/>
    <col min="7674" max="7674" width="27" customWidth="1"/>
    <col min="7675" max="7675" width="10.7109375" customWidth="1"/>
    <col min="7676" max="7676" width="12.85546875" customWidth="1"/>
    <col min="7677" max="7679" width="10.7109375" customWidth="1"/>
    <col min="7680" max="7680" width="12.85546875" customWidth="1"/>
    <col min="7681" max="7682" width="10.7109375" customWidth="1"/>
    <col min="7683" max="7683" width="11.7109375" customWidth="1"/>
    <col min="7684" max="7684" width="6.7109375" customWidth="1"/>
    <col min="7685" max="7685" width="15.5703125" customWidth="1"/>
    <col min="7929" max="7929" width="25.42578125" customWidth="1"/>
    <col min="7930" max="7930" width="27" customWidth="1"/>
    <col min="7931" max="7931" width="10.7109375" customWidth="1"/>
    <col min="7932" max="7932" width="12.85546875" customWidth="1"/>
    <col min="7933" max="7935" width="10.7109375" customWidth="1"/>
    <col min="7936" max="7936" width="12.85546875" customWidth="1"/>
    <col min="7937" max="7938" width="10.7109375" customWidth="1"/>
    <col min="7939" max="7939" width="11.7109375" customWidth="1"/>
    <col min="7940" max="7940" width="6.7109375" customWidth="1"/>
    <col min="7941" max="7941" width="15.5703125" customWidth="1"/>
    <col min="8185" max="8185" width="25.42578125" customWidth="1"/>
    <col min="8186" max="8186" width="27" customWidth="1"/>
    <col min="8187" max="8187" width="10.7109375" customWidth="1"/>
    <col min="8188" max="8188" width="12.85546875" customWidth="1"/>
    <col min="8189" max="8191" width="10.7109375" customWidth="1"/>
    <col min="8192" max="8192" width="12.85546875" customWidth="1"/>
    <col min="8193" max="8194" width="10.7109375" customWidth="1"/>
    <col min="8195" max="8195" width="11.7109375" customWidth="1"/>
    <col min="8196" max="8196" width="6.7109375" customWidth="1"/>
    <col min="8197" max="8197" width="15.5703125" customWidth="1"/>
    <col min="8441" max="8441" width="25.42578125" customWidth="1"/>
    <col min="8442" max="8442" width="27" customWidth="1"/>
    <col min="8443" max="8443" width="10.7109375" customWidth="1"/>
    <col min="8444" max="8444" width="12.85546875" customWidth="1"/>
    <col min="8445" max="8447" width="10.7109375" customWidth="1"/>
    <col min="8448" max="8448" width="12.85546875" customWidth="1"/>
    <col min="8449" max="8450" width="10.7109375" customWidth="1"/>
    <col min="8451" max="8451" width="11.7109375" customWidth="1"/>
    <col min="8452" max="8452" width="6.7109375" customWidth="1"/>
    <col min="8453" max="8453" width="15.5703125" customWidth="1"/>
    <col min="8697" max="8697" width="25.42578125" customWidth="1"/>
    <col min="8698" max="8698" width="27" customWidth="1"/>
    <col min="8699" max="8699" width="10.7109375" customWidth="1"/>
    <col min="8700" max="8700" width="12.85546875" customWidth="1"/>
    <col min="8701" max="8703" width="10.7109375" customWidth="1"/>
    <col min="8704" max="8704" width="12.85546875" customWidth="1"/>
    <col min="8705" max="8706" width="10.7109375" customWidth="1"/>
    <col min="8707" max="8707" width="11.7109375" customWidth="1"/>
    <col min="8708" max="8708" width="6.7109375" customWidth="1"/>
    <col min="8709" max="8709" width="15.5703125" customWidth="1"/>
    <col min="8953" max="8953" width="25.42578125" customWidth="1"/>
    <col min="8954" max="8954" width="27" customWidth="1"/>
    <col min="8955" max="8955" width="10.7109375" customWidth="1"/>
    <col min="8956" max="8956" width="12.85546875" customWidth="1"/>
    <col min="8957" max="8959" width="10.7109375" customWidth="1"/>
    <col min="8960" max="8960" width="12.85546875" customWidth="1"/>
    <col min="8961" max="8962" width="10.7109375" customWidth="1"/>
    <col min="8963" max="8963" width="11.7109375" customWidth="1"/>
    <col min="8964" max="8964" width="6.7109375" customWidth="1"/>
    <col min="8965" max="8965" width="15.5703125" customWidth="1"/>
    <col min="9209" max="9209" width="25.42578125" customWidth="1"/>
    <col min="9210" max="9210" width="27" customWidth="1"/>
    <col min="9211" max="9211" width="10.7109375" customWidth="1"/>
    <col min="9212" max="9212" width="12.85546875" customWidth="1"/>
    <col min="9213" max="9215" width="10.7109375" customWidth="1"/>
    <col min="9216" max="9216" width="12.85546875" customWidth="1"/>
    <col min="9217" max="9218" width="10.7109375" customWidth="1"/>
    <col min="9219" max="9219" width="11.7109375" customWidth="1"/>
    <col min="9220" max="9220" width="6.7109375" customWidth="1"/>
    <col min="9221" max="9221" width="15.5703125" customWidth="1"/>
    <col min="9465" max="9465" width="25.42578125" customWidth="1"/>
    <col min="9466" max="9466" width="27" customWidth="1"/>
    <col min="9467" max="9467" width="10.7109375" customWidth="1"/>
    <col min="9468" max="9468" width="12.85546875" customWidth="1"/>
    <col min="9469" max="9471" width="10.7109375" customWidth="1"/>
    <col min="9472" max="9472" width="12.85546875" customWidth="1"/>
    <col min="9473" max="9474" width="10.7109375" customWidth="1"/>
    <col min="9475" max="9475" width="11.7109375" customWidth="1"/>
    <col min="9476" max="9476" width="6.7109375" customWidth="1"/>
    <col min="9477" max="9477" width="15.5703125" customWidth="1"/>
    <col min="9721" max="9721" width="25.42578125" customWidth="1"/>
    <col min="9722" max="9722" width="27" customWidth="1"/>
    <col min="9723" max="9723" width="10.7109375" customWidth="1"/>
    <col min="9724" max="9724" width="12.85546875" customWidth="1"/>
    <col min="9725" max="9727" width="10.7109375" customWidth="1"/>
    <col min="9728" max="9728" width="12.85546875" customWidth="1"/>
    <col min="9729" max="9730" width="10.7109375" customWidth="1"/>
    <col min="9731" max="9731" width="11.7109375" customWidth="1"/>
    <col min="9732" max="9732" width="6.7109375" customWidth="1"/>
    <col min="9733" max="9733" width="15.5703125" customWidth="1"/>
    <col min="9977" max="9977" width="25.42578125" customWidth="1"/>
    <col min="9978" max="9978" width="27" customWidth="1"/>
    <col min="9979" max="9979" width="10.7109375" customWidth="1"/>
    <col min="9980" max="9980" width="12.85546875" customWidth="1"/>
    <col min="9981" max="9983" width="10.7109375" customWidth="1"/>
    <col min="9984" max="9984" width="12.85546875" customWidth="1"/>
    <col min="9985" max="9986" width="10.7109375" customWidth="1"/>
    <col min="9987" max="9987" width="11.7109375" customWidth="1"/>
    <col min="9988" max="9988" width="6.7109375" customWidth="1"/>
    <col min="9989" max="9989" width="15.5703125" customWidth="1"/>
    <col min="10233" max="10233" width="25.42578125" customWidth="1"/>
    <col min="10234" max="10234" width="27" customWidth="1"/>
    <col min="10235" max="10235" width="10.7109375" customWidth="1"/>
    <col min="10236" max="10236" width="12.85546875" customWidth="1"/>
    <col min="10237" max="10239" width="10.7109375" customWidth="1"/>
    <col min="10240" max="10240" width="12.85546875" customWidth="1"/>
    <col min="10241" max="10242" width="10.7109375" customWidth="1"/>
    <col min="10243" max="10243" width="11.7109375" customWidth="1"/>
    <col min="10244" max="10244" width="6.7109375" customWidth="1"/>
    <col min="10245" max="10245" width="15.5703125" customWidth="1"/>
    <col min="10489" max="10489" width="25.42578125" customWidth="1"/>
    <col min="10490" max="10490" width="27" customWidth="1"/>
    <col min="10491" max="10491" width="10.7109375" customWidth="1"/>
    <col min="10492" max="10492" width="12.85546875" customWidth="1"/>
    <col min="10493" max="10495" width="10.7109375" customWidth="1"/>
    <col min="10496" max="10496" width="12.85546875" customWidth="1"/>
    <col min="10497" max="10498" width="10.7109375" customWidth="1"/>
    <col min="10499" max="10499" width="11.7109375" customWidth="1"/>
    <col min="10500" max="10500" width="6.7109375" customWidth="1"/>
    <col min="10501" max="10501" width="15.5703125" customWidth="1"/>
    <col min="10745" max="10745" width="25.42578125" customWidth="1"/>
    <col min="10746" max="10746" width="27" customWidth="1"/>
    <col min="10747" max="10747" width="10.7109375" customWidth="1"/>
    <col min="10748" max="10748" width="12.85546875" customWidth="1"/>
    <col min="10749" max="10751" width="10.7109375" customWidth="1"/>
    <col min="10752" max="10752" width="12.85546875" customWidth="1"/>
    <col min="10753" max="10754" width="10.7109375" customWidth="1"/>
    <col min="10755" max="10755" width="11.7109375" customWidth="1"/>
    <col min="10756" max="10756" width="6.7109375" customWidth="1"/>
    <col min="10757" max="10757" width="15.5703125" customWidth="1"/>
    <col min="11001" max="11001" width="25.42578125" customWidth="1"/>
    <col min="11002" max="11002" width="27" customWidth="1"/>
    <col min="11003" max="11003" width="10.7109375" customWidth="1"/>
    <col min="11004" max="11004" width="12.85546875" customWidth="1"/>
    <col min="11005" max="11007" width="10.7109375" customWidth="1"/>
    <col min="11008" max="11008" width="12.85546875" customWidth="1"/>
    <col min="11009" max="11010" width="10.7109375" customWidth="1"/>
    <col min="11011" max="11011" width="11.7109375" customWidth="1"/>
    <col min="11012" max="11012" width="6.7109375" customWidth="1"/>
    <col min="11013" max="11013" width="15.5703125" customWidth="1"/>
    <col min="11257" max="11257" width="25.42578125" customWidth="1"/>
    <col min="11258" max="11258" width="27" customWidth="1"/>
    <col min="11259" max="11259" width="10.7109375" customWidth="1"/>
    <col min="11260" max="11260" width="12.85546875" customWidth="1"/>
    <col min="11261" max="11263" width="10.7109375" customWidth="1"/>
    <col min="11264" max="11264" width="12.85546875" customWidth="1"/>
    <col min="11265" max="11266" width="10.7109375" customWidth="1"/>
    <col min="11267" max="11267" width="11.7109375" customWidth="1"/>
    <col min="11268" max="11268" width="6.7109375" customWidth="1"/>
    <col min="11269" max="11269" width="15.5703125" customWidth="1"/>
    <col min="11513" max="11513" width="25.42578125" customWidth="1"/>
    <col min="11514" max="11514" width="27" customWidth="1"/>
    <col min="11515" max="11515" width="10.7109375" customWidth="1"/>
    <col min="11516" max="11516" width="12.85546875" customWidth="1"/>
    <col min="11517" max="11519" width="10.7109375" customWidth="1"/>
    <col min="11520" max="11520" width="12.85546875" customWidth="1"/>
    <col min="11521" max="11522" width="10.7109375" customWidth="1"/>
    <col min="11523" max="11523" width="11.7109375" customWidth="1"/>
    <col min="11524" max="11524" width="6.7109375" customWidth="1"/>
    <col min="11525" max="11525" width="15.5703125" customWidth="1"/>
    <col min="11769" max="11769" width="25.42578125" customWidth="1"/>
    <col min="11770" max="11770" width="27" customWidth="1"/>
    <col min="11771" max="11771" width="10.7109375" customWidth="1"/>
    <col min="11772" max="11772" width="12.85546875" customWidth="1"/>
    <col min="11773" max="11775" width="10.7109375" customWidth="1"/>
    <col min="11776" max="11776" width="12.85546875" customWidth="1"/>
    <col min="11777" max="11778" width="10.7109375" customWidth="1"/>
    <col min="11779" max="11779" width="11.7109375" customWidth="1"/>
    <col min="11780" max="11780" width="6.7109375" customWidth="1"/>
    <col min="11781" max="11781" width="15.5703125" customWidth="1"/>
    <col min="12025" max="12025" width="25.42578125" customWidth="1"/>
    <col min="12026" max="12026" width="27" customWidth="1"/>
    <col min="12027" max="12027" width="10.7109375" customWidth="1"/>
    <col min="12028" max="12028" width="12.85546875" customWidth="1"/>
    <col min="12029" max="12031" width="10.7109375" customWidth="1"/>
    <col min="12032" max="12032" width="12.85546875" customWidth="1"/>
    <col min="12033" max="12034" width="10.7109375" customWidth="1"/>
    <col min="12035" max="12035" width="11.7109375" customWidth="1"/>
    <col min="12036" max="12036" width="6.7109375" customWidth="1"/>
    <col min="12037" max="12037" width="15.5703125" customWidth="1"/>
    <col min="12281" max="12281" width="25.42578125" customWidth="1"/>
    <col min="12282" max="12282" width="27" customWidth="1"/>
    <col min="12283" max="12283" width="10.7109375" customWidth="1"/>
    <col min="12284" max="12284" width="12.85546875" customWidth="1"/>
    <col min="12285" max="12287" width="10.7109375" customWidth="1"/>
    <col min="12288" max="12288" width="12.85546875" customWidth="1"/>
    <col min="12289" max="12290" width="10.7109375" customWidth="1"/>
    <col min="12291" max="12291" width="11.7109375" customWidth="1"/>
    <col min="12292" max="12292" width="6.7109375" customWidth="1"/>
    <col min="12293" max="12293" width="15.5703125" customWidth="1"/>
    <col min="12537" max="12537" width="25.42578125" customWidth="1"/>
    <col min="12538" max="12538" width="27" customWidth="1"/>
    <col min="12539" max="12539" width="10.7109375" customWidth="1"/>
    <col min="12540" max="12540" width="12.85546875" customWidth="1"/>
    <col min="12541" max="12543" width="10.7109375" customWidth="1"/>
    <col min="12544" max="12544" width="12.85546875" customWidth="1"/>
    <col min="12545" max="12546" width="10.7109375" customWidth="1"/>
    <col min="12547" max="12547" width="11.7109375" customWidth="1"/>
    <col min="12548" max="12548" width="6.7109375" customWidth="1"/>
    <col min="12549" max="12549" width="15.5703125" customWidth="1"/>
    <col min="12793" max="12793" width="25.42578125" customWidth="1"/>
    <col min="12794" max="12794" width="27" customWidth="1"/>
    <col min="12795" max="12795" width="10.7109375" customWidth="1"/>
    <col min="12796" max="12796" width="12.85546875" customWidth="1"/>
    <col min="12797" max="12799" width="10.7109375" customWidth="1"/>
    <col min="12800" max="12800" width="12.85546875" customWidth="1"/>
    <col min="12801" max="12802" width="10.7109375" customWidth="1"/>
    <col min="12803" max="12803" width="11.7109375" customWidth="1"/>
    <col min="12804" max="12804" width="6.7109375" customWidth="1"/>
    <col min="12805" max="12805" width="15.5703125" customWidth="1"/>
    <col min="13049" max="13049" width="25.42578125" customWidth="1"/>
    <col min="13050" max="13050" width="27" customWidth="1"/>
    <col min="13051" max="13051" width="10.7109375" customWidth="1"/>
    <col min="13052" max="13052" width="12.85546875" customWidth="1"/>
    <col min="13053" max="13055" width="10.7109375" customWidth="1"/>
    <col min="13056" max="13056" width="12.85546875" customWidth="1"/>
    <col min="13057" max="13058" width="10.7109375" customWidth="1"/>
    <col min="13059" max="13059" width="11.7109375" customWidth="1"/>
    <col min="13060" max="13060" width="6.7109375" customWidth="1"/>
    <col min="13061" max="13061" width="15.5703125" customWidth="1"/>
    <col min="13305" max="13305" width="25.42578125" customWidth="1"/>
    <col min="13306" max="13306" width="27" customWidth="1"/>
    <col min="13307" max="13307" width="10.7109375" customWidth="1"/>
    <col min="13308" max="13308" width="12.85546875" customWidth="1"/>
    <col min="13309" max="13311" width="10.7109375" customWidth="1"/>
    <col min="13312" max="13312" width="12.85546875" customWidth="1"/>
    <col min="13313" max="13314" width="10.7109375" customWidth="1"/>
    <col min="13315" max="13315" width="11.7109375" customWidth="1"/>
    <col min="13316" max="13316" width="6.7109375" customWidth="1"/>
    <col min="13317" max="13317" width="15.5703125" customWidth="1"/>
    <col min="13561" max="13561" width="25.42578125" customWidth="1"/>
    <col min="13562" max="13562" width="27" customWidth="1"/>
    <col min="13563" max="13563" width="10.7109375" customWidth="1"/>
    <col min="13564" max="13564" width="12.85546875" customWidth="1"/>
    <col min="13565" max="13567" width="10.7109375" customWidth="1"/>
    <col min="13568" max="13568" width="12.85546875" customWidth="1"/>
    <col min="13569" max="13570" width="10.7109375" customWidth="1"/>
    <col min="13571" max="13571" width="11.7109375" customWidth="1"/>
    <col min="13572" max="13572" width="6.7109375" customWidth="1"/>
    <col min="13573" max="13573" width="15.5703125" customWidth="1"/>
    <col min="13817" max="13817" width="25.42578125" customWidth="1"/>
    <col min="13818" max="13818" width="27" customWidth="1"/>
    <col min="13819" max="13819" width="10.7109375" customWidth="1"/>
    <col min="13820" max="13820" width="12.85546875" customWidth="1"/>
    <col min="13821" max="13823" width="10.7109375" customWidth="1"/>
    <col min="13824" max="13824" width="12.85546875" customWidth="1"/>
    <col min="13825" max="13826" width="10.7109375" customWidth="1"/>
    <col min="13827" max="13827" width="11.7109375" customWidth="1"/>
    <col min="13828" max="13828" width="6.7109375" customWidth="1"/>
    <col min="13829" max="13829" width="15.5703125" customWidth="1"/>
    <col min="14073" max="14073" width="25.42578125" customWidth="1"/>
    <col min="14074" max="14074" width="27" customWidth="1"/>
    <col min="14075" max="14075" width="10.7109375" customWidth="1"/>
    <col min="14076" max="14076" width="12.85546875" customWidth="1"/>
    <col min="14077" max="14079" width="10.7109375" customWidth="1"/>
    <col min="14080" max="14080" width="12.85546875" customWidth="1"/>
    <col min="14081" max="14082" width="10.7109375" customWidth="1"/>
    <col min="14083" max="14083" width="11.7109375" customWidth="1"/>
    <col min="14084" max="14084" width="6.7109375" customWidth="1"/>
    <col min="14085" max="14085" width="15.5703125" customWidth="1"/>
    <col min="14329" max="14329" width="25.42578125" customWidth="1"/>
    <col min="14330" max="14330" width="27" customWidth="1"/>
    <col min="14331" max="14331" width="10.7109375" customWidth="1"/>
    <col min="14332" max="14332" width="12.85546875" customWidth="1"/>
    <col min="14333" max="14335" width="10.7109375" customWidth="1"/>
    <col min="14336" max="14336" width="12.85546875" customWidth="1"/>
    <col min="14337" max="14338" width="10.7109375" customWidth="1"/>
    <col min="14339" max="14339" width="11.7109375" customWidth="1"/>
    <col min="14340" max="14340" width="6.7109375" customWidth="1"/>
    <col min="14341" max="14341" width="15.5703125" customWidth="1"/>
    <col min="14585" max="14585" width="25.42578125" customWidth="1"/>
    <col min="14586" max="14586" width="27" customWidth="1"/>
    <col min="14587" max="14587" width="10.7109375" customWidth="1"/>
    <col min="14588" max="14588" width="12.85546875" customWidth="1"/>
    <col min="14589" max="14591" width="10.7109375" customWidth="1"/>
    <col min="14592" max="14592" width="12.85546875" customWidth="1"/>
    <col min="14593" max="14594" width="10.7109375" customWidth="1"/>
    <col min="14595" max="14595" width="11.7109375" customWidth="1"/>
    <col min="14596" max="14596" width="6.7109375" customWidth="1"/>
    <col min="14597" max="14597" width="15.5703125" customWidth="1"/>
    <col min="14841" max="14841" width="25.42578125" customWidth="1"/>
    <col min="14842" max="14842" width="27" customWidth="1"/>
    <col min="14843" max="14843" width="10.7109375" customWidth="1"/>
    <col min="14844" max="14844" width="12.85546875" customWidth="1"/>
    <col min="14845" max="14847" width="10.7109375" customWidth="1"/>
    <col min="14848" max="14848" width="12.85546875" customWidth="1"/>
    <col min="14849" max="14850" width="10.7109375" customWidth="1"/>
    <col min="14851" max="14851" width="11.7109375" customWidth="1"/>
    <col min="14852" max="14852" width="6.7109375" customWidth="1"/>
    <col min="14853" max="14853" width="15.5703125" customWidth="1"/>
    <col min="15097" max="15097" width="25.42578125" customWidth="1"/>
    <col min="15098" max="15098" width="27" customWidth="1"/>
    <col min="15099" max="15099" width="10.7109375" customWidth="1"/>
    <col min="15100" max="15100" width="12.85546875" customWidth="1"/>
    <col min="15101" max="15103" width="10.7109375" customWidth="1"/>
    <col min="15104" max="15104" width="12.85546875" customWidth="1"/>
    <col min="15105" max="15106" width="10.7109375" customWidth="1"/>
    <col min="15107" max="15107" width="11.7109375" customWidth="1"/>
    <col min="15108" max="15108" width="6.7109375" customWidth="1"/>
    <col min="15109" max="15109" width="15.5703125" customWidth="1"/>
    <col min="15353" max="15353" width="25.42578125" customWidth="1"/>
    <col min="15354" max="15354" width="27" customWidth="1"/>
    <col min="15355" max="15355" width="10.7109375" customWidth="1"/>
    <col min="15356" max="15356" width="12.85546875" customWidth="1"/>
    <col min="15357" max="15359" width="10.7109375" customWidth="1"/>
    <col min="15360" max="15360" width="12.85546875" customWidth="1"/>
    <col min="15361" max="15362" width="10.7109375" customWidth="1"/>
    <col min="15363" max="15363" width="11.7109375" customWidth="1"/>
    <col min="15364" max="15364" width="6.7109375" customWidth="1"/>
    <col min="15365" max="15365" width="15.5703125" customWidth="1"/>
    <col min="15609" max="15609" width="25.42578125" customWidth="1"/>
    <col min="15610" max="15610" width="27" customWidth="1"/>
    <col min="15611" max="15611" width="10.7109375" customWidth="1"/>
    <col min="15612" max="15612" width="12.85546875" customWidth="1"/>
    <col min="15613" max="15615" width="10.7109375" customWidth="1"/>
    <col min="15616" max="15616" width="12.85546875" customWidth="1"/>
    <col min="15617" max="15618" width="10.7109375" customWidth="1"/>
    <col min="15619" max="15619" width="11.7109375" customWidth="1"/>
    <col min="15620" max="15620" width="6.7109375" customWidth="1"/>
    <col min="15621" max="15621" width="15.5703125" customWidth="1"/>
    <col min="15865" max="15865" width="25.42578125" customWidth="1"/>
    <col min="15866" max="15866" width="27" customWidth="1"/>
    <col min="15867" max="15867" width="10.7109375" customWidth="1"/>
    <col min="15868" max="15868" width="12.85546875" customWidth="1"/>
    <col min="15869" max="15871" width="10.7109375" customWidth="1"/>
    <col min="15872" max="15872" width="12.85546875" customWidth="1"/>
    <col min="15873" max="15874" width="10.7109375" customWidth="1"/>
    <col min="15875" max="15875" width="11.7109375" customWidth="1"/>
    <col min="15876" max="15876" width="6.7109375" customWidth="1"/>
    <col min="15877" max="15877" width="15.5703125" customWidth="1"/>
    <col min="16121" max="16121" width="25.42578125" customWidth="1"/>
    <col min="16122" max="16122" width="27" customWidth="1"/>
    <col min="16123" max="16123" width="10.7109375" customWidth="1"/>
    <col min="16124" max="16124" width="12.85546875" customWidth="1"/>
    <col min="16125" max="16127" width="10.7109375" customWidth="1"/>
    <col min="16128" max="16128" width="12.85546875" customWidth="1"/>
    <col min="16129" max="16130" width="10.7109375" customWidth="1"/>
    <col min="16131" max="16131" width="11.7109375" customWidth="1"/>
    <col min="16132" max="16132" width="6.7109375" customWidth="1"/>
    <col min="16133" max="16133" width="15.5703125" customWidth="1"/>
  </cols>
  <sheetData>
    <row r="1" spans="1:13" s="30" customFormat="1" ht="27.75" customHeight="1" x14ac:dyDescent="0.25">
      <c r="A1" s="334" t="s">
        <v>290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6"/>
      <c r="M1" s="13"/>
    </row>
    <row r="2" spans="1:13" ht="24.95" customHeight="1" x14ac:dyDescent="0.25">
      <c r="A2" s="337" t="s">
        <v>130</v>
      </c>
      <c r="B2" s="337" t="s">
        <v>291</v>
      </c>
      <c r="C2" s="337" t="s">
        <v>1</v>
      </c>
      <c r="D2" s="339" t="s">
        <v>292</v>
      </c>
      <c r="E2" s="339"/>
      <c r="F2" s="339"/>
      <c r="G2" s="339"/>
      <c r="H2" s="340" t="s">
        <v>293</v>
      </c>
      <c r="I2" s="340"/>
      <c r="J2" s="340"/>
      <c r="K2" s="340"/>
      <c r="L2" s="340" t="s">
        <v>294</v>
      </c>
    </row>
    <row r="3" spans="1:13" ht="22.5" customHeight="1" x14ac:dyDescent="0.25">
      <c r="A3" s="338"/>
      <c r="B3" s="338"/>
      <c r="C3" s="338"/>
      <c r="D3" s="172" t="s">
        <v>245</v>
      </c>
      <c r="E3" s="172" t="s">
        <v>246</v>
      </c>
      <c r="F3" s="172" t="s">
        <v>247</v>
      </c>
      <c r="G3" s="173" t="s">
        <v>295</v>
      </c>
      <c r="H3" s="172" t="s">
        <v>245</v>
      </c>
      <c r="I3" s="172" t="s">
        <v>246</v>
      </c>
      <c r="J3" s="172" t="s">
        <v>247</v>
      </c>
      <c r="K3" s="173" t="s">
        <v>295</v>
      </c>
      <c r="L3" s="340"/>
    </row>
    <row r="4" spans="1:13" ht="22.5" customHeight="1" x14ac:dyDescent="0.25">
      <c r="A4" s="330" t="s">
        <v>131</v>
      </c>
      <c r="B4" s="331" t="s">
        <v>2</v>
      </c>
      <c r="C4" s="37" t="s">
        <v>3</v>
      </c>
      <c r="D4" s="174"/>
      <c r="E4" s="175"/>
      <c r="F4" s="175"/>
      <c r="G4" s="176"/>
      <c r="H4" s="177"/>
      <c r="I4" s="177"/>
      <c r="J4" s="177"/>
      <c r="K4" s="176"/>
      <c r="L4" s="178"/>
    </row>
    <row r="5" spans="1:13" ht="54.95" customHeight="1" x14ac:dyDescent="0.25">
      <c r="A5" s="330"/>
      <c r="B5" s="333"/>
      <c r="C5" s="37" t="s">
        <v>4</v>
      </c>
      <c r="D5" s="174"/>
      <c r="E5" s="175"/>
      <c r="F5" s="177"/>
      <c r="G5" s="176"/>
      <c r="H5" s="177"/>
      <c r="I5" s="177"/>
      <c r="J5" s="177"/>
      <c r="K5" s="176"/>
      <c r="L5" s="178"/>
    </row>
    <row r="6" spans="1:13" ht="15.75" customHeight="1" x14ac:dyDescent="0.25">
      <c r="A6" s="330"/>
      <c r="B6" s="331" t="s">
        <v>5</v>
      </c>
      <c r="C6" s="37" t="s">
        <v>6</v>
      </c>
      <c r="D6" s="174"/>
      <c r="E6" s="175"/>
      <c r="F6" s="177"/>
      <c r="G6" s="176"/>
      <c r="H6" s="177"/>
      <c r="I6" s="177"/>
      <c r="J6" s="177"/>
      <c r="K6" s="176"/>
      <c r="L6" s="178"/>
    </row>
    <row r="7" spans="1:13" ht="15.75" customHeight="1" x14ac:dyDescent="0.25">
      <c r="A7" s="330"/>
      <c r="B7" s="332"/>
      <c r="C7" s="179" t="s">
        <v>7</v>
      </c>
      <c r="D7" s="180">
        <v>132</v>
      </c>
      <c r="E7" s="181">
        <v>139</v>
      </c>
      <c r="F7" s="182">
        <v>193</v>
      </c>
      <c r="G7" s="183">
        <f>SUM(D7:F7)/3</f>
        <v>154.66666666666666</v>
      </c>
      <c r="H7" s="182">
        <v>180</v>
      </c>
      <c r="I7" s="182">
        <v>180</v>
      </c>
      <c r="J7" s="182">
        <v>180</v>
      </c>
      <c r="K7" s="183">
        <f>SUM(H7:J7)/3</f>
        <v>180</v>
      </c>
      <c r="L7" s="184">
        <f>G7/K7</f>
        <v>0.85925925925925917</v>
      </c>
    </row>
    <row r="8" spans="1:13" ht="15.75" customHeight="1" x14ac:dyDescent="0.25">
      <c r="A8" s="330"/>
      <c r="B8" s="333"/>
      <c r="C8" s="37" t="s">
        <v>8</v>
      </c>
      <c r="D8" s="185"/>
      <c r="E8" s="181"/>
      <c r="F8" s="182"/>
      <c r="G8" s="183"/>
      <c r="H8" s="182"/>
      <c r="I8" s="182"/>
      <c r="J8" s="182"/>
      <c r="K8" s="183"/>
      <c r="L8" s="186"/>
    </row>
    <row r="9" spans="1:13" ht="15.75" customHeight="1" x14ac:dyDescent="0.25">
      <c r="A9" s="330"/>
      <c r="B9" s="330" t="s">
        <v>9</v>
      </c>
      <c r="C9" s="179" t="s">
        <v>132</v>
      </c>
      <c r="D9" s="185">
        <v>30</v>
      </c>
      <c r="E9" s="181">
        <v>9</v>
      </c>
      <c r="F9" s="182">
        <v>12</v>
      </c>
      <c r="G9" s="183">
        <f>SUM(D9:F9)/3</f>
        <v>17</v>
      </c>
      <c r="H9" s="182">
        <v>40</v>
      </c>
      <c r="I9" s="182">
        <v>40</v>
      </c>
      <c r="J9" s="182">
        <v>40</v>
      </c>
      <c r="K9" s="183">
        <f>SUM(H9:J9)/3</f>
        <v>40</v>
      </c>
      <c r="L9" s="184">
        <f>G9/K9</f>
        <v>0.42499999999999999</v>
      </c>
    </row>
    <row r="10" spans="1:13" ht="15.75" customHeight="1" x14ac:dyDescent="0.25">
      <c r="A10" s="330"/>
      <c r="B10" s="330"/>
      <c r="C10" s="37" t="s">
        <v>133</v>
      </c>
      <c r="D10" s="185"/>
      <c r="E10" s="181"/>
      <c r="F10" s="182"/>
      <c r="G10" s="183"/>
      <c r="H10" s="182"/>
      <c r="I10" s="182"/>
      <c r="J10" s="182"/>
      <c r="K10" s="183"/>
      <c r="L10" s="186"/>
    </row>
    <row r="11" spans="1:13" ht="15.75" customHeight="1" x14ac:dyDescent="0.25">
      <c r="A11" s="330"/>
      <c r="B11" s="330"/>
      <c r="C11" s="37" t="s">
        <v>134</v>
      </c>
      <c r="D11" s="185"/>
      <c r="E11" s="181"/>
      <c r="F11" s="182"/>
      <c r="G11" s="183"/>
      <c r="H11" s="182"/>
      <c r="I11" s="182"/>
      <c r="J11" s="182"/>
      <c r="K11" s="183"/>
      <c r="L11" s="186"/>
    </row>
    <row r="12" spans="1:13" ht="15.75" customHeight="1" x14ac:dyDescent="0.25">
      <c r="A12" s="187"/>
      <c r="B12" s="188"/>
      <c r="C12" s="189"/>
      <c r="D12" s="190">
        <f t="shared" ref="D12:K12" si="0">SUM(D4:D11)</f>
        <v>162</v>
      </c>
      <c r="E12" s="190">
        <f t="shared" si="0"/>
        <v>148</v>
      </c>
      <c r="F12" s="190">
        <f t="shared" si="0"/>
        <v>205</v>
      </c>
      <c r="G12" s="190">
        <f t="shared" si="0"/>
        <v>171.66666666666666</v>
      </c>
      <c r="H12" s="190">
        <f t="shared" si="0"/>
        <v>220</v>
      </c>
      <c r="I12" s="190">
        <f t="shared" si="0"/>
        <v>220</v>
      </c>
      <c r="J12" s="190">
        <f t="shared" si="0"/>
        <v>220</v>
      </c>
      <c r="K12" s="190">
        <f t="shared" si="0"/>
        <v>220</v>
      </c>
      <c r="L12" s="191">
        <f>G12/K12</f>
        <v>0.78030303030303028</v>
      </c>
    </row>
    <row r="13" spans="1:13" ht="15.75" customHeight="1" x14ac:dyDescent="0.25">
      <c r="A13" s="330" t="s">
        <v>136</v>
      </c>
      <c r="B13" s="330" t="s">
        <v>13</v>
      </c>
      <c r="C13" s="37" t="s">
        <v>14</v>
      </c>
      <c r="D13" s="180"/>
      <c r="E13" s="181"/>
      <c r="F13" s="182"/>
      <c r="G13" s="192"/>
      <c r="H13" s="182"/>
      <c r="I13" s="182"/>
      <c r="J13" s="182"/>
      <c r="K13" s="183"/>
      <c r="L13" s="193"/>
    </row>
    <row r="14" spans="1:13" s="30" customFormat="1" ht="15.75" customHeight="1" x14ac:dyDescent="0.25">
      <c r="A14" s="330"/>
      <c r="B14" s="330"/>
      <c r="C14" s="179" t="s">
        <v>15</v>
      </c>
      <c r="D14" s="185">
        <v>42</v>
      </c>
      <c r="E14" s="181">
        <v>39</v>
      </c>
      <c r="F14" s="182">
        <v>6</v>
      </c>
      <c r="G14" s="183">
        <f>SUM(D14:F14)/3</f>
        <v>29</v>
      </c>
      <c r="H14" s="182">
        <v>40</v>
      </c>
      <c r="I14" s="182">
        <v>40</v>
      </c>
      <c r="J14" s="182">
        <v>40</v>
      </c>
      <c r="K14" s="183">
        <f>SUM(H14:J14)/3</f>
        <v>40</v>
      </c>
      <c r="L14" s="184">
        <f>G14/K14</f>
        <v>0.72499999999999998</v>
      </c>
    </row>
    <row r="15" spans="1:13" ht="15.75" customHeight="1" x14ac:dyDescent="0.25">
      <c r="A15" s="330"/>
      <c r="B15" s="330"/>
      <c r="C15" s="37" t="s">
        <v>16</v>
      </c>
      <c r="D15" s="185"/>
      <c r="E15" s="181"/>
      <c r="F15" s="182"/>
      <c r="G15" s="183"/>
      <c r="H15" s="182"/>
      <c r="I15" s="182"/>
      <c r="J15" s="182"/>
      <c r="K15" s="183"/>
      <c r="L15" s="193"/>
    </row>
    <row r="16" spans="1:13" ht="15.75" customHeight="1" x14ac:dyDescent="0.25">
      <c r="A16" s="330"/>
      <c r="B16" s="330" t="s">
        <v>17</v>
      </c>
      <c r="C16" s="37" t="s">
        <v>18</v>
      </c>
      <c r="D16" s="185"/>
      <c r="E16" s="181"/>
      <c r="F16" s="182"/>
      <c r="G16" s="183"/>
      <c r="H16" s="182"/>
      <c r="I16" s="182"/>
      <c r="J16" s="182"/>
      <c r="K16" s="183"/>
      <c r="L16" s="193"/>
    </row>
    <row r="17" spans="1:14" ht="15.75" customHeight="1" x14ac:dyDescent="0.25">
      <c r="A17" s="330"/>
      <c r="B17" s="330"/>
      <c r="C17" s="37" t="s">
        <v>19</v>
      </c>
      <c r="D17" s="185"/>
      <c r="E17" s="181"/>
      <c r="F17" s="182"/>
      <c r="G17" s="183"/>
      <c r="H17" s="182"/>
      <c r="I17" s="182"/>
      <c r="J17" s="182"/>
      <c r="K17" s="183"/>
      <c r="L17" s="193"/>
      <c r="M17" s="30"/>
      <c r="N17" s="30"/>
    </row>
    <row r="18" spans="1:14" ht="15.75" customHeight="1" x14ac:dyDescent="0.25">
      <c r="A18" s="330"/>
      <c r="B18" s="330" t="s">
        <v>20</v>
      </c>
      <c r="C18" s="37" t="s">
        <v>21</v>
      </c>
      <c r="D18" s="185"/>
      <c r="E18" s="181"/>
      <c r="F18" s="182"/>
      <c r="G18" s="183"/>
      <c r="H18" s="182"/>
      <c r="I18" s="182"/>
      <c r="J18" s="182"/>
      <c r="K18" s="183"/>
      <c r="L18" s="193"/>
      <c r="M18" s="30"/>
      <c r="N18" s="30"/>
    </row>
    <row r="19" spans="1:14" x14ac:dyDescent="0.25">
      <c r="A19" s="330"/>
      <c r="B19" s="330"/>
      <c r="C19" s="37" t="s">
        <v>22</v>
      </c>
      <c r="D19" s="185"/>
      <c r="E19" s="181"/>
      <c r="F19" s="182"/>
      <c r="G19" s="183"/>
      <c r="H19" s="182"/>
      <c r="I19" s="182"/>
      <c r="J19" s="182"/>
      <c r="K19" s="183"/>
      <c r="L19" s="193"/>
      <c r="M19" s="30"/>
      <c r="N19" s="30"/>
    </row>
    <row r="20" spans="1:14" x14ac:dyDescent="0.25">
      <c r="A20" s="330"/>
      <c r="B20" s="330" t="s">
        <v>23</v>
      </c>
      <c r="C20" s="37" t="s">
        <v>24</v>
      </c>
      <c r="D20" s="185"/>
      <c r="E20" s="181"/>
      <c r="F20" s="182"/>
      <c r="G20" s="194"/>
      <c r="H20" s="182"/>
      <c r="I20" s="182"/>
      <c r="J20" s="182"/>
      <c r="K20" s="183"/>
      <c r="L20" s="193"/>
      <c r="M20" s="30"/>
      <c r="N20" s="30"/>
    </row>
    <row r="21" spans="1:14" x14ac:dyDescent="0.25">
      <c r="A21" s="330"/>
      <c r="B21" s="330"/>
      <c r="C21" s="37" t="s">
        <v>25</v>
      </c>
      <c r="D21" s="181"/>
      <c r="E21" s="181"/>
      <c r="F21" s="182"/>
      <c r="G21" s="194"/>
      <c r="H21" s="182"/>
      <c r="I21" s="182"/>
      <c r="J21" s="182"/>
      <c r="K21" s="183"/>
      <c r="L21" s="193"/>
      <c r="M21" s="30"/>
      <c r="N21" s="30"/>
    </row>
    <row r="22" spans="1:14" x14ac:dyDescent="0.25">
      <c r="A22" s="330"/>
      <c r="B22" s="330"/>
      <c r="C22" s="37" t="s">
        <v>137</v>
      </c>
      <c r="D22" s="195"/>
      <c r="E22" s="196">
        <v>0</v>
      </c>
      <c r="F22" s="196"/>
      <c r="G22" s="196"/>
      <c r="H22" s="196"/>
      <c r="I22" s="196"/>
      <c r="J22" s="196"/>
      <c r="K22" s="197">
        <f>SUM(H22:J22)/3</f>
        <v>0</v>
      </c>
      <c r="L22" s="198" t="e">
        <f>G22/K22</f>
        <v>#DIV/0!</v>
      </c>
      <c r="M22" s="30"/>
    </row>
    <row r="23" spans="1:14" x14ac:dyDescent="0.25">
      <c r="A23" s="187" t="s">
        <v>135</v>
      </c>
      <c r="B23" s="188"/>
      <c r="C23" s="189"/>
      <c r="D23" s="190">
        <f>SUM(D13:D22)</f>
        <v>42</v>
      </c>
      <c r="E23" s="190">
        <f t="shared" ref="E23:K23" si="1">SUM(E13:E22)</f>
        <v>39</v>
      </c>
      <c r="F23" s="190">
        <f t="shared" si="1"/>
        <v>6</v>
      </c>
      <c r="G23" s="190">
        <f t="shared" si="1"/>
        <v>29</v>
      </c>
      <c r="H23" s="190">
        <f t="shared" si="1"/>
        <v>40</v>
      </c>
      <c r="I23" s="190">
        <f t="shared" si="1"/>
        <v>40</v>
      </c>
      <c r="J23" s="190">
        <f t="shared" si="1"/>
        <v>40</v>
      </c>
      <c r="K23" s="190">
        <f t="shared" si="1"/>
        <v>40</v>
      </c>
      <c r="L23" s="191">
        <f>G23/K23</f>
        <v>0.72499999999999998</v>
      </c>
      <c r="M23" s="30"/>
    </row>
    <row r="24" spans="1:14" x14ac:dyDescent="0.25">
      <c r="A24" s="330" t="s">
        <v>138</v>
      </c>
      <c r="B24" s="330" t="s">
        <v>296</v>
      </c>
      <c r="C24" s="179" t="s">
        <v>28</v>
      </c>
      <c r="D24" s="182">
        <v>129</v>
      </c>
      <c r="E24" s="182">
        <v>98</v>
      </c>
      <c r="F24" s="182">
        <v>90</v>
      </c>
      <c r="G24" s="182">
        <f>SUM(D24:F24)/3</f>
        <v>105.66666666666667</v>
      </c>
      <c r="H24" s="182">
        <v>40</v>
      </c>
      <c r="I24" s="182">
        <v>40</v>
      </c>
      <c r="J24" s="182">
        <v>40</v>
      </c>
      <c r="K24" s="183">
        <f>SUM(H24:J24)/3</f>
        <v>40</v>
      </c>
      <c r="L24" s="184">
        <f>G24/K24</f>
        <v>2.6416666666666666</v>
      </c>
      <c r="M24" s="30"/>
    </row>
    <row r="25" spans="1:14" x14ac:dyDescent="0.25">
      <c r="A25" s="330"/>
      <c r="B25" s="330"/>
      <c r="C25" s="37" t="s">
        <v>29</v>
      </c>
      <c r="D25" s="181"/>
      <c r="E25" s="181"/>
      <c r="F25" s="182"/>
      <c r="G25" s="183"/>
      <c r="H25" s="181"/>
      <c r="I25" s="181"/>
      <c r="J25" s="181"/>
      <c r="K25" s="183"/>
      <c r="L25" s="193"/>
      <c r="M25" s="30"/>
    </row>
    <row r="26" spans="1:14" x14ac:dyDescent="0.25">
      <c r="A26" s="330"/>
      <c r="B26" s="330"/>
      <c r="C26" s="37" t="s">
        <v>30</v>
      </c>
      <c r="D26" s="181"/>
      <c r="E26" s="181"/>
      <c r="F26" s="182"/>
      <c r="G26" s="183"/>
      <c r="H26" s="181"/>
      <c r="I26" s="181"/>
      <c r="J26" s="181"/>
      <c r="K26" s="183"/>
      <c r="L26" s="193"/>
    </row>
    <row r="27" spans="1:14" x14ac:dyDescent="0.25">
      <c r="A27" s="330"/>
      <c r="B27" s="330"/>
      <c r="C27" s="37" t="s">
        <v>31</v>
      </c>
      <c r="D27" s="181"/>
      <c r="E27" s="181"/>
      <c r="F27" s="182"/>
      <c r="G27" s="183"/>
      <c r="H27" s="181"/>
      <c r="I27" s="181"/>
      <c r="J27" s="181"/>
      <c r="K27" s="183"/>
      <c r="L27" s="193"/>
    </row>
    <row r="28" spans="1:14" x14ac:dyDescent="0.25">
      <c r="A28" s="330"/>
      <c r="B28" s="330"/>
      <c r="C28" s="37" t="s">
        <v>139</v>
      </c>
      <c r="D28" s="195"/>
      <c r="E28" s="181"/>
      <c r="F28" s="182"/>
      <c r="G28" s="183"/>
      <c r="H28" s="195"/>
      <c r="I28" s="195"/>
      <c r="J28" s="195"/>
      <c r="K28" s="183"/>
      <c r="L28" s="193"/>
    </row>
    <row r="29" spans="1:14" x14ac:dyDescent="0.25">
      <c r="A29" s="330"/>
      <c r="B29" s="330" t="s">
        <v>33</v>
      </c>
      <c r="C29" s="37" t="s">
        <v>34</v>
      </c>
      <c r="D29" s="181"/>
      <c r="E29" s="181"/>
      <c r="F29" s="182"/>
      <c r="G29" s="183"/>
      <c r="H29" s="181"/>
      <c r="I29" s="181"/>
      <c r="J29" s="181"/>
      <c r="K29" s="183"/>
      <c r="L29" s="193"/>
    </row>
    <row r="30" spans="1:14" x14ac:dyDescent="0.25">
      <c r="A30" s="330"/>
      <c r="B30" s="330"/>
      <c r="C30" s="37" t="s">
        <v>35</v>
      </c>
      <c r="D30" s="180"/>
      <c r="E30" s="181"/>
      <c r="F30" s="182"/>
      <c r="G30" s="183"/>
      <c r="H30" s="180"/>
      <c r="I30" s="180"/>
      <c r="J30" s="180"/>
      <c r="K30" s="183"/>
      <c r="L30" s="193"/>
    </row>
    <row r="31" spans="1:14" x14ac:dyDescent="0.25">
      <c r="A31" s="330"/>
      <c r="B31" s="330"/>
      <c r="C31" s="37" t="s">
        <v>36</v>
      </c>
      <c r="D31" s="181"/>
      <c r="E31" s="181"/>
      <c r="F31" s="182"/>
      <c r="G31" s="183"/>
      <c r="H31" s="181"/>
      <c r="I31" s="181"/>
      <c r="J31" s="181"/>
      <c r="K31" s="183"/>
      <c r="L31" s="193"/>
    </row>
    <row r="32" spans="1:14" x14ac:dyDescent="0.25">
      <c r="A32" s="330"/>
      <c r="B32" s="330"/>
      <c r="C32" s="199" t="s">
        <v>37</v>
      </c>
      <c r="D32" s="181">
        <v>62</v>
      </c>
      <c r="E32" s="181">
        <v>19</v>
      </c>
      <c r="F32" s="182">
        <v>99</v>
      </c>
      <c r="G32" s="183">
        <f>SUM(D32:F32)/3</f>
        <v>60</v>
      </c>
      <c r="H32" s="181">
        <v>80</v>
      </c>
      <c r="I32" s="181">
        <v>80</v>
      </c>
      <c r="J32" s="181">
        <v>120</v>
      </c>
      <c r="K32" s="183">
        <f>SUM(H32:J32)/3</f>
        <v>93.333333333333329</v>
      </c>
      <c r="L32" s="184">
        <f>G32/K32</f>
        <v>0.6428571428571429</v>
      </c>
    </row>
    <row r="33" spans="1:12" x14ac:dyDescent="0.25">
      <c r="A33" s="330"/>
      <c r="B33" s="330"/>
      <c r="C33" s="37" t="s">
        <v>38</v>
      </c>
      <c r="D33" s="181"/>
      <c r="E33" s="181"/>
      <c r="F33" s="182"/>
      <c r="G33" s="183"/>
      <c r="H33" s="181"/>
      <c r="I33" s="181"/>
      <c r="J33" s="181"/>
      <c r="K33" s="183"/>
      <c r="L33" s="193"/>
    </row>
    <row r="34" spans="1:12" x14ac:dyDescent="0.25">
      <c r="A34" s="330"/>
      <c r="B34" s="330"/>
      <c r="C34" s="37" t="s">
        <v>140</v>
      </c>
      <c r="D34" s="181"/>
      <c r="E34" s="181"/>
      <c r="F34" s="182"/>
      <c r="G34" s="183"/>
      <c r="H34" s="181"/>
      <c r="I34" s="181"/>
      <c r="J34" s="181"/>
      <c r="K34" s="183"/>
      <c r="L34" s="193"/>
    </row>
    <row r="35" spans="1:12" x14ac:dyDescent="0.25">
      <c r="A35" s="330"/>
      <c r="B35" s="330" t="s">
        <v>40</v>
      </c>
      <c r="C35" s="37" t="s">
        <v>41</v>
      </c>
      <c r="D35" s="181"/>
      <c r="E35" s="181"/>
      <c r="F35" s="182"/>
      <c r="G35" s="183"/>
      <c r="H35" s="181"/>
      <c r="I35" s="181"/>
      <c r="J35" s="181"/>
      <c r="K35" s="183"/>
      <c r="L35" s="193"/>
    </row>
    <row r="36" spans="1:12" x14ac:dyDescent="0.25">
      <c r="A36" s="330"/>
      <c r="B36" s="330"/>
      <c r="C36" s="37" t="s">
        <v>42</v>
      </c>
      <c r="D36" s="181"/>
      <c r="E36" s="181"/>
      <c r="F36" s="182"/>
      <c r="G36" s="183"/>
      <c r="H36" s="181"/>
      <c r="I36" s="181"/>
      <c r="J36" s="181"/>
      <c r="K36" s="183"/>
      <c r="L36" s="193"/>
    </row>
    <row r="37" spans="1:12" x14ac:dyDescent="0.25">
      <c r="A37" s="330"/>
      <c r="B37" s="330"/>
      <c r="C37" s="37" t="s">
        <v>141</v>
      </c>
      <c r="D37" s="181"/>
      <c r="E37" s="181"/>
      <c r="F37" s="182"/>
      <c r="G37" s="183"/>
      <c r="H37" s="181"/>
      <c r="I37" s="181"/>
      <c r="J37" s="181"/>
      <c r="K37" s="183"/>
      <c r="L37" s="193"/>
    </row>
    <row r="38" spans="1:12" x14ac:dyDescent="0.25">
      <c r="A38" s="330"/>
      <c r="B38" s="330"/>
      <c r="C38" s="179" t="s">
        <v>44</v>
      </c>
      <c r="D38" s="200">
        <v>163</v>
      </c>
      <c r="E38" s="200">
        <v>142</v>
      </c>
      <c r="F38" s="201">
        <v>82</v>
      </c>
      <c r="G38" s="202">
        <f>SUM(D38:F38)/3</f>
        <v>129</v>
      </c>
      <c r="H38" s="200">
        <v>160</v>
      </c>
      <c r="I38" s="200">
        <v>160</v>
      </c>
      <c r="J38" s="200">
        <v>160</v>
      </c>
      <c r="K38" s="202">
        <f>SUM(H38:J38)/3</f>
        <v>160</v>
      </c>
      <c r="L38" s="203">
        <f>G38/K38</f>
        <v>0.80625000000000002</v>
      </c>
    </row>
    <row r="39" spans="1:12" x14ac:dyDescent="0.25">
      <c r="A39" s="187" t="s">
        <v>135</v>
      </c>
      <c r="B39" s="188"/>
      <c r="C39" s="189"/>
      <c r="D39" s="204">
        <f>SUM(D24:D38)</f>
        <v>354</v>
      </c>
      <c r="E39" s="204">
        <f>SUM(E24:E38)</f>
        <v>259</v>
      </c>
      <c r="F39" s="204">
        <f>SUM(F24:F38)</f>
        <v>271</v>
      </c>
      <c r="G39" s="205">
        <f>SUM(D39:F39)/3</f>
        <v>294.66666666666669</v>
      </c>
      <c r="H39" s="204">
        <f>SUM(H24:H38)</f>
        <v>280</v>
      </c>
      <c r="I39" s="204">
        <f>SUM(I24:I38)</f>
        <v>280</v>
      </c>
      <c r="J39" s="204">
        <f>SUM(J24:J38)</f>
        <v>320</v>
      </c>
      <c r="K39" s="205">
        <f>SUM(H39:J39)/3</f>
        <v>293.33333333333331</v>
      </c>
      <c r="L39" s="191">
        <f>G39/K39</f>
        <v>1.0045454545454546</v>
      </c>
    </row>
    <row r="40" spans="1:12" x14ac:dyDescent="0.25">
      <c r="A40" s="330" t="s">
        <v>142</v>
      </c>
      <c r="B40" s="331" t="s">
        <v>45</v>
      </c>
      <c r="C40" s="37" t="s">
        <v>46</v>
      </c>
      <c r="D40" s="195"/>
      <c r="E40" s="196">
        <v>0</v>
      </c>
      <c r="F40" s="206"/>
      <c r="G40" s="183"/>
      <c r="H40" s="206"/>
      <c r="I40" s="206"/>
      <c r="J40" s="206"/>
      <c r="K40" s="183"/>
      <c r="L40" s="193"/>
    </row>
    <row r="41" spans="1:12" x14ac:dyDescent="0.25">
      <c r="A41" s="330"/>
      <c r="B41" s="332"/>
      <c r="C41" s="179" t="s">
        <v>47</v>
      </c>
      <c r="D41" s="181">
        <v>38</v>
      </c>
      <c r="E41" s="181">
        <v>33</v>
      </c>
      <c r="F41" s="182">
        <v>44</v>
      </c>
      <c r="G41" s="202">
        <f>SUM(D41:F41)/3</f>
        <v>38.333333333333336</v>
      </c>
      <c r="H41" s="182">
        <v>120</v>
      </c>
      <c r="I41" s="182">
        <v>120</v>
      </c>
      <c r="J41" s="182">
        <v>120</v>
      </c>
      <c r="K41" s="202">
        <f>SUM(H41:J41)/3</f>
        <v>120</v>
      </c>
      <c r="L41" s="203">
        <f>G41/K41</f>
        <v>0.31944444444444448</v>
      </c>
    </row>
    <row r="42" spans="1:12" x14ac:dyDescent="0.25">
      <c r="A42" s="330"/>
      <c r="B42" s="332"/>
      <c r="C42" s="37" t="s">
        <v>48</v>
      </c>
      <c r="D42" s="181"/>
      <c r="E42" s="181"/>
      <c r="F42" s="182"/>
      <c r="G42" s="183"/>
      <c r="H42" s="182"/>
      <c r="I42" s="182"/>
      <c r="J42" s="182"/>
      <c r="K42" s="183"/>
      <c r="L42" s="193"/>
    </row>
    <row r="43" spans="1:12" x14ac:dyDescent="0.25">
      <c r="A43" s="330"/>
      <c r="B43" s="332"/>
      <c r="C43" s="37" t="s">
        <v>49</v>
      </c>
      <c r="D43" s="180"/>
      <c r="E43" s="181"/>
      <c r="F43" s="182"/>
      <c r="G43" s="183"/>
      <c r="H43" s="182"/>
      <c r="I43" s="182"/>
      <c r="J43" s="182"/>
      <c r="K43" s="183"/>
      <c r="L43" s="193"/>
    </row>
    <row r="44" spans="1:12" x14ac:dyDescent="0.25">
      <c r="A44" s="330"/>
      <c r="B44" s="332"/>
      <c r="C44" s="37" t="s">
        <v>50</v>
      </c>
      <c r="D44" s="181"/>
      <c r="E44" s="181"/>
      <c r="F44" s="182"/>
      <c r="G44" s="183"/>
      <c r="H44" s="182"/>
      <c r="I44" s="182"/>
      <c r="J44" s="182"/>
      <c r="K44" s="183"/>
      <c r="L44" s="193"/>
    </row>
    <row r="45" spans="1:12" x14ac:dyDescent="0.25">
      <c r="A45" s="330"/>
      <c r="B45" s="332"/>
      <c r="C45" s="37" t="s">
        <v>51</v>
      </c>
      <c r="D45" s="181"/>
      <c r="E45" s="181"/>
      <c r="F45" s="182"/>
      <c r="G45" s="183"/>
      <c r="H45" s="182"/>
      <c r="I45" s="182"/>
      <c r="J45" s="182"/>
      <c r="K45" s="183"/>
      <c r="L45" s="193"/>
    </row>
    <row r="46" spans="1:12" x14ac:dyDescent="0.25">
      <c r="A46" s="330"/>
      <c r="B46" s="332"/>
      <c r="C46" s="37" t="s">
        <v>52</v>
      </c>
      <c r="D46" s="181"/>
      <c r="E46" s="181"/>
      <c r="F46" s="182"/>
      <c r="G46" s="183"/>
      <c r="H46" s="182"/>
      <c r="I46" s="182"/>
      <c r="J46" s="182"/>
      <c r="K46" s="183"/>
      <c r="L46" s="193"/>
    </row>
    <row r="47" spans="1:12" x14ac:dyDescent="0.25">
      <c r="A47" s="330"/>
      <c r="B47" s="333"/>
      <c r="C47" s="179" t="s">
        <v>143</v>
      </c>
      <c r="D47" s="181">
        <v>30</v>
      </c>
      <c r="E47" s="181">
        <v>50</v>
      </c>
      <c r="F47" s="182">
        <v>19</v>
      </c>
      <c r="G47" s="202">
        <f>SUM(D47:F47)/3</f>
        <v>33</v>
      </c>
      <c r="H47" s="182">
        <v>200</v>
      </c>
      <c r="I47" s="182">
        <v>200</v>
      </c>
      <c r="J47" s="182">
        <v>200</v>
      </c>
      <c r="K47" s="202">
        <f>SUM(H47:J47)/3</f>
        <v>200</v>
      </c>
      <c r="L47" s="203">
        <f>G47/K47</f>
        <v>0.16500000000000001</v>
      </c>
    </row>
    <row r="48" spans="1:12" x14ac:dyDescent="0.25">
      <c r="A48" s="187" t="s">
        <v>135</v>
      </c>
      <c r="B48" s="188"/>
      <c r="C48" s="189"/>
      <c r="D48" s="204">
        <f>SUM(D40:D47)</f>
        <v>68</v>
      </c>
      <c r="E48" s="204">
        <f>SUM(E40:E47)</f>
        <v>83</v>
      </c>
      <c r="F48" s="204">
        <f>SUM(F40:F47)</f>
        <v>63</v>
      </c>
      <c r="G48" s="205">
        <f>SUM(D48:F48)/3</f>
        <v>71.333333333333329</v>
      </c>
      <c r="H48" s="204">
        <f>SUM(H40:H47)</f>
        <v>320</v>
      </c>
      <c r="I48" s="204">
        <f>SUM(I40:I47)</f>
        <v>320</v>
      </c>
      <c r="J48" s="204">
        <f>SUM(J40:J47)</f>
        <v>320</v>
      </c>
      <c r="K48" s="205">
        <f>SUM(H48:J48)/3</f>
        <v>320</v>
      </c>
      <c r="L48" s="191">
        <f>G48/K48</f>
        <v>0.22291666666666665</v>
      </c>
    </row>
    <row r="49" spans="1:12" x14ac:dyDescent="0.25">
      <c r="A49" s="330" t="s">
        <v>144</v>
      </c>
      <c r="B49" s="341" t="s">
        <v>54</v>
      </c>
      <c r="C49" s="37" t="s">
        <v>55</v>
      </c>
      <c r="D49" s="180"/>
      <c r="E49" s="181"/>
      <c r="F49" s="182"/>
      <c r="G49" s="183"/>
      <c r="H49" s="182"/>
      <c r="I49" s="182"/>
      <c r="J49" s="182"/>
      <c r="K49" s="183"/>
      <c r="L49" s="193"/>
    </row>
    <row r="50" spans="1:12" x14ac:dyDescent="0.25">
      <c r="A50" s="330"/>
      <c r="B50" s="342"/>
      <c r="C50" s="37" t="s">
        <v>56</v>
      </c>
      <c r="D50" s="181"/>
      <c r="E50" s="181"/>
      <c r="F50" s="182"/>
      <c r="G50" s="183"/>
      <c r="H50" s="182"/>
      <c r="I50" s="182"/>
      <c r="J50" s="182"/>
      <c r="K50" s="183"/>
      <c r="L50" s="193"/>
    </row>
    <row r="51" spans="1:12" ht="15" customHeight="1" x14ac:dyDescent="0.25">
      <c r="A51" s="330"/>
      <c r="B51" s="343"/>
      <c r="C51" s="179" t="s">
        <v>145</v>
      </c>
      <c r="D51" s="185">
        <v>14</v>
      </c>
      <c r="E51" s="181">
        <v>14</v>
      </c>
      <c r="F51" s="182">
        <v>23</v>
      </c>
      <c r="G51" s="183">
        <f>SUM(D51:F51)/3</f>
        <v>17</v>
      </c>
      <c r="H51" s="182">
        <v>50</v>
      </c>
      <c r="I51" s="182">
        <v>50</v>
      </c>
      <c r="J51" s="182">
        <v>50</v>
      </c>
      <c r="K51" s="183">
        <f>SUM(H51:J51)/3</f>
        <v>50</v>
      </c>
      <c r="L51" s="184">
        <f>G51/K51</f>
        <v>0.34</v>
      </c>
    </row>
    <row r="52" spans="1:12" ht="15" customHeight="1" x14ac:dyDescent="0.25">
      <c r="A52" s="330"/>
      <c r="B52" s="330" t="s">
        <v>58</v>
      </c>
      <c r="C52" s="37" t="s">
        <v>59</v>
      </c>
      <c r="D52" s="185"/>
      <c r="E52" s="181"/>
      <c r="F52" s="182"/>
      <c r="G52" s="183"/>
      <c r="H52" s="182"/>
      <c r="I52" s="182"/>
      <c r="J52" s="182"/>
      <c r="K52" s="183"/>
      <c r="L52" s="193"/>
    </row>
    <row r="53" spans="1:12" ht="15" customHeight="1" x14ac:dyDescent="0.25">
      <c r="A53" s="330"/>
      <c r="B53" s="330"/>
      <c r="C53" s="37" t="s">
        <v>60</v>
      </c>
      <c r="D53" s="185"/>
      <c r="E53" s="181"/>
      <c r="F53" s="182"/>
      <c r="G53" s="183"/>
      <c r="H53" s="182"/>
      <c r="I53" s="182"/>
      <c r="J53" s="182"/>
      <c r="K53" s="183"/>
      <c r="L53" s="193"/>
    </row>
    <row r="54" spans="1:12" ht="15" customHeight="1" x14ac:dyDescent="0.25">
      <c r="A54" s="330"/>
      <c r="B54" s="330"/>
      <c r="C54" s="37" t="s">
        <v>61</v>
      </c>
      <c r="D54" s="185"/>
      <c r="E54" s="181"/>
      <c r="F54" s="182"/>
      <c r="G54" s="183"/>
      <c r="H54" s="182"/>
      <c r="I54" s="182"/>
      <c r="J54" s="182"/>
      <c r="K54" s="183"/>
      <c r="L54" s="193"/>
    </row>
    <row r="55" spans="1:12" ht="15" customHeight="1" x14ac:dyDescent="0.25">
      <c r="A55" s="330"/>
      <c r="B55" s="330"/>
      <c r="C55" s="37" t="s">
        <v>62</v>
      </c>
      <c r="D55" s="185"/>
      <c r="E55" s="181"/>
      <c r="F55" s="182"/>
      <c r="G55" s="183"/>
      <c r="H55" s="182"/>
      <c r="I55" s="182"/>
      <c r="J55" s="182"/>
      <c r="K55" s="183"/>
      <c r="L55" s="193"/>
    </row>
    <row r="56" spans="1:12" ht="15" customHeight="1" x14ac:dyDescent="0.25">
      <c r="A56" s="330"/>
      <c r="B56" s="330"/>
      <c r="C56" s="37" t="s">
        <v>63</v>
      </c>
      <c r="D56" s="181"/>
      <c r="E56" s="181"/>
      <c r="F56" s="182"/>
      <c r="G56" s="183"/>
      <c r="H56" s="182"/>
      <c r="I56" s="182"/>
      <c r="J56" s="182"/>
      <c r="K56" s="183"/>
      <c r="L56" s="193"/>
    </row>
    <row r="57" spans="1:12" ht="15" customHeight="1" x14ac:dyDescent="0.25">
      <c r="A57" s="330"/>
      <c r="B57" s="330"/>
      <c r="C57" s="179" t="s">
        <v>64</v>
      </c>
      <c r="D57" s="207">
        <v>9</v>
      </c>
      <c r="E57" s="208">
        <v>21</v>
      </c>
      <c r="F57" s="183">
        <v>18</v>
      </c>
      <c r="G57" s="183">
        <f>SUM(D57:F57)/3</f>
        <v>16</v>
      </c>
      <c r="H57" s="183">
        <v>120</v>
      </c>
      <c r="I57" s="183">
        <v>120</v>
      </c>
      <c r="J57" s="183">
        <v>120</v>
      </c>
      <c r="K57" s="183">
        <f>SUM(H57:J57)/3</f>
        <v>120</v>
      </c>
      <c r="L57" s="184">
        <f>G57/K57</f>
        <v>0.13333333333333333</v>
      </c>
    </row>
    <row r="58" spans="1:12" ht="15" customHeight="1" x14ac:dyDescent="0.25">
      <c r="A58" s="330"/>
      <c r="B58" s="330" t="s">
        <v>65</v>
      </c>
      <c r="C58" s="37" t="s">
        <v>66</v>
      </c>
      <c r="D58" s="209"/>
      <c r="E58" s="209"/>
      <c r="F58" s="186"/>
      <c r="G58" s="183"/>
      <c r="H58" s="209"/>
      <c r="I58" s="209"/>
      <c r="J58" s="209"/>
      <c r="K58" s="183"/>
      <c r="L58" s="193"/>
    </row>
    <row r="59" spans="1:12" ht="15" customHeight="1" x14ac:dyDescent="0.25">
      <c r="A59" s="330"/>
      <c r="B59" s="330"/>
      <c r="C59" s="37" t="s">
        <v>67</v>
      </c>
      <c r="D59" s="209"/>
      <c r="E59" s="209"/>
      <c r="F59" s="186"/>
      <c r="G59" s="183"/>
      <c r="H59" s="209"/>
      <c r="I59" s="209"/>
      <c r="J59" s="209"/>
      <c r="K59" s="183"/>
      <c r="L59" s="193"/>
    </row>
    <row r="60" spans="1:12" ht="15" customHeight="1" x14ac:dyDescent="0.25">
      <c r="A60" s="330"/>
      <c r="B60" s="330"/>
      <c r="C60" s="37" t="s">
        <v>68</v>
      </c>
      <c r="D60" s="209"/>
      <c r="E60" s="209"/>
      <c r="F60" s="186"/>
      <c r="G60" s="183"/>
      <c r="H60" s="209"/>
      <c r="I60" s="209"/>
      <c r="J60" s="209"/>
      <c r="K60" s="183"/>
      <c r="L60" s="193"/>
    </row>
    <row r="61" spans="1:12" ht="15" customHeight="1" x14ac:dyDescent="0.25">
      <c r="A61" s="330"/>
      <c r="B61" s="330"/>
      <c r="C61" s="179" t="s">
        <v>146</v>
      </c>
      <c r="D61" s="209">
        <v>12</v>
      </c>
      <c r="E61" s="209">
        <v>7</v>
      </c>
      <c r="F61" s="186">
        <v>7</v>
      </c>
      <c r="G61" s="183">
        <f>SUM(D61:F61)/3</f>
        <v>8.6666666666666661</v>
      </c>
      <c r="H61" s="209">
        <v>40</v>
      </c>
      <c r="I61" s="209">
        <v>40</v>
      </c>
      <c r="J61" s="209">
        <v>40</v>
      </c>
      <c r="K61" s="183">
        <f>SUM(H61:J61)/3</f>
        <v>40</v>
      </c>
      <c r="L61" s="184">
        <f>G61/K61</f>
        <v>0.21666666666666665</v>
      </c>
    </row>
    <row r="62" spans="1:12" x14ac:dyDescent="0.25">
      <c r="A62" s="330"/>
      <c r="B62" s="330" t="s">
        <v>147</v>
      </c>
      <c r="C62" s="37" t="s">
        <v>148</v>
      </c>
      <c r="D62" s="209"/>
      <c r="E62" s="209"/>
      <c r="F62" s="186"/>
      <c r="G62" s="183"/>
      <c r="H62" s="209"/>
      <c r="I62" s="209"/>
      <c r="J62" s="209"/>
      <c r="K62" s="183"/>
      <c r="L62" s="193"/>
    </row>
    <row r="63" spans="1:12" x14ac:dyDescent="0.25">
      <c r="A63" s="330"/>
      <c r="B63" s="330"/>
      <c r="C63" s="37" t="s">
        <v>71</v>
      </c>
      <c r="D63" s="209"/>
      <c r="E63" s="209"/>
      <c r="F63" s="186"/>
      <c r="G63" s="183"/>
      <c r="H63" s="209"/>
      <c r="I63" s="209"/>
      <c r="J63" s="209"/>
      <c r="K63" s="183"/>
      <c r="L63" s="193"/>
    </row>
    <row r="64" spans="1:12" ht="15" customHeight="1" x14ac:dyDescent="0.25">
      <c r="A64" s="330"/>
      <c r="B64" s="330"/>
      <c r="C64" s="37" t="s">
        <v>149</v>
      </c>
      <c r="D64" s="180"/>
      <c r="E64" s="210">
        <v>0</v>
      </c>
      <c r="F64" s="211">
        <v>0</v>
      </c>
      <c r="G64" s="197"/>
      <c r="H64" s="211"/>
      <c r="I64" s="211"/>
      <c r="J64" s="211"/>
      <c r="K64" s="197"/>
      <c r="L64" s="198"/>
    </row>
    <row r="65" spans="1:12" x14ac:dyDescent="0.25">
      <c r="A65" s="187" t="s">
        <v>135</v>
      </c>
      <c r="B65" s="188"/>
      <c r="C65" s="189"/>
      <c r="D65" s="212">
        <f>SUM(D49:D64)</f>
        <v>35</v>
      </c>
      <c r="E65" s="212">
        <f>SUM(E49:E64)</f>
        <v>42</v>
      </c>
      <c r="F65" s="212">
        <f>SUM(F49:F64)</f>
        <v>48</v>
      </c>
      <c r="G65" s="205">
        <f>SUM(D65:F65)/3</f>
        <v>41.666666666666664</v>
      </c>
      <c r="H65" s="212">
        <f>SUM(H49:H64)</f>
        <v>210</v>
      </c>
      <c r="I65" s="212">
        <f>SUM(I49:I64)</f>
        <v>210</v>
      </c>
      <c r="J65" s="212">
        <f>SUM(J49:J64)</f>
        <v>210</v>
      </c>
      <c r="K65" s="205">
        <f>SUM(H65:J65)/3</f>
        <v>210</v>
      </c>
      <c r="L65" s="191">
        <f>G65/K65</f>
        <v>0.1984126984126984</v>
      </c>
    </row>
    <row r="66" spans="1:12" x14ac:dyDescent="0.25">
      <c r="A66" s="330" t="s">
        <v>150</v>
      </c>
      <c r="B66" s="112" t="s">
        <v>151</v>
      </c>
      <c r="C66" s="37" t="s">
        <v>152</v>
      </c>
      <c r="D66" s="185"/>
      <c r="E66" s="181"/>
      <c r="F66" s="182"/>
      <c r="G66" s="183"/>
      <c r="H66" s="182"/>
      <c r="I66" s="182"/>
      <c r="J66" s="182"/>
      <c r="K66" s="183"/>
      <c r="L66" s="193"/>
    </row>
    <row r="67" spans="1:12" x14ac:dyDescent="0.25">
      <c r="A67" s="330"/>
      <c r="B67" s="330" t="s">
        <v>75</v>
      </c>
      <c r="C67" s="37" t="s">
        <v>153</v>
      </c>
      <c r="D67" s="180"/>
      <c r="E67" s="181"/>
      <c r="F67" s="182"/>
      <c r="G67" s="183"/>
      <c r="H67" s="182"/>
      <c r="I67" s="182"/>
      <c r="J67" s="182"/>
      <c r="K67" s="183"/>
      <c r="L67" s="193"/>
    </row>
    <row r="68" spans="1:12" x14ac:dyDescent="0.25">
      <c r="A68" s="330"/>
      <c r="B68" s="330"/>
      <c r="C68" s="37" t="s">
        <v>77</v>
      </c>
      <c r="D68" s="185"/>
      <c r="E68" s="181"/>
      <c r="F68" s="182"/>
      <c r="G68" s="183"/>
      <c r="H68" s="182"/>
      <c r="I68" s="182"/>
      <c r="J68" s="182"/>
      <c r="K68" s="183"/>
      <c r="L68" s="193"/>
    </row>
    <row r="69" spans="1:12" x14ac:dyDescent="0.25">
      <c r="A69" s="330"/>
      <c r="B69" s="330" t="s">
        <v>78</v>
      </c>
      <c r="C69" s="37" t="s">
        <v>79</v>
      </c>
      <c r="D69" s="180"/>
      <c r="E69" s="181"/>
      <c r="F69" s="182"/>
      <c r="G69" s="183"/>
      <c r="H69" s="182"/>
      <c r="I69" s="182"/>
      <c r="J69" s="182"/>
      <c r="K69" s="183"/>
      <c r="L69" s="193"/>
    </row>
    <row r="70" spans="1:12" x14ac:dyDescent="0.25">
      <c r="A70" s="330"/>
      <c r="B70" s="330"/>
      <c r="C70" s="37" t="s">
        <v>80</v>
      </c>
      <c r="D70" s="185"/>
      <c r="E70" s="181"/>
      <c r="F70" s="182"/>
      <c r="G70" s="183"/>
      <c r="H70" s="182"/>
      <c r="I70" s="182"/>
      <c r="J70" s="182"/>
      <c r="K70" s="183"/>
      <c r="L70" s="193"/>
    </row>
    <row r="71" spans="1:12" x14ac:dyDescent="0.25">
      <c r="A71" s="330"/>
      <c r="B71" s="330" t="s">
        <v>81</v>
      </c>
      <c r="C71" s="179" t="s">
        <v>82</v>
      </c>
      <c r="D71" s="185">
        <v>88</v>
      </c>
      <c r="E71" s="181">
        <v>95</v>
      </c>
      <c r="F71" s="181">
        <v>89</v>
      </c>
      <c r="G71" s="183">
        <f>SUM(D71:F71)/3</f>
        <v>90.666666666666671</v>
      </c>
      <c r="H71" s="182">
        <v>80</v>
      </c>
      <c r="I71" s="182">
        <v>80</v>
      </c>
      <c r="J71" s="182">
        <v>80</v>
      </c>
      <c r="K71" s="183">
        <f>SUM(H71:J71)/3</f>
        <v>80</v>
      </c>
      <c r="L71" s="184">
        <f>G71/K71</f>
        <v>1.1333333333333333</v>
      </c>
    </row>
    <row r="72" spans="1:12" x14ac:dyDescent="0.25">
      <c r="A72" s="330"/>
      <c r="B72" s="330"/>
      <c r="C72" s="37" t="s">
        <v>83</v>
      </c>
      <c r="D72" s="185"/>
      <c r="E72" s="181"/>
      <c r="F72" s="182"/>
      <c r="G72" s="183"/>
      <c r="H72" s="182"/>
      <c r="I72" s="182"/>
      <c r="J72" s="182"/>
      <c r="K72" s="183"/>
      <c r="L72" s="193"/>
    </row>
    <row r="73" spans="1:12" x14ac:dyDescent="0.25">
      <c r="A73" s="330"/>
      <c r="B73" s="330" t="s">
        <v>84</v>
      </c>
      <c r="C73" s="179" t="s">
        <v>85</v>
      </c>
      <c r="D73" s="185">
        <v>15</v>
      </c>
      <c r="E73" s="181">
        <v>22</v>
      </c>
      <c r="F73" s="182">
        <v>10</v>
      </c>
      <c r="G73" s="183">
        <f>SUM(D73:F73)/3</f>
        <v>15.666666666666666</v>
      </c>
      <c r="H73" s="182">
        <v>60</v>
      </c>
      <c r="I73" s="182">
        <v>60</v>
      </c>
      <c r="J73" s="182">
        <v>60</v>
      </c>
      <c r="K73" s="183">
        <f>SUM(H73:J73)/3</f>
        <v>60</v>
      </c>
      <c r="L73" s="184">
        <f>G73/K73</f>
        <v>0.26111111111111113</v>
      </c>
    </row>
    <row r="74" spans="1:12" x14ac:dyDescent="0.25">
      <c r="A74" s="330"/>
      <c r="B74" s="330"/>
      <c r="C74" s="37" t="s">
        <v>86</v>
      </c>
      <c r="D74" s="185"/>
      <c r="E74" s="181"/>
      <c r="F74" s="182"/>
      <c r="G74" s="183"/>
      <c r="H74" s="182"/>
      <c r="I74" s="182"/>
      <c r="J74" s="182"/>
      <c r="K74" s="183"/>
      <c r="L74" s="193"/>
    </row>
    <row r="75" spans="1:12" x14ac:dyDescent="0.25">
      <c r="A75" s="330"/>
      <c r="B75" s="330"/>
      <c r="C75" s="37" t="s">
        <v>87</v>
      </c>
      <c r="D75" s="185"/>
      <c r="E75" s="181"/>
      <c r="F75" s="182"/>
      <c r="G75" s="183"/>
      <c r="H75" s="182"/>
      <c r="I75" s="182"/>
      <c r="J75" s="182"/>
      <c r="K75" s="183"/>
      <c r="L75" s="193"/>
    </row>
    <row r="76" spans="1:12" x14ac:dyDescent="0.25">
      <c r="A76" s="330"/>
      <c r="B76" s="330"/>
      <c r="C76" s="37" t="s">
        <v>154</v>
      </c>
      <c r="D76" s="185"/>
      <c r="E76" s="181"/>
      <c r="F76" s="182"/>
      <c r="G76" s="183"/>
      <c r="H76" s="182"/>
      <c r="I76" s="182"/>
      <c r="J76" s="182"/>
      <c r="K76" s="183"/>
      <c r="L76" s="193"/>
    </row>
    <row r="77" spans="1:12" x14ac:dyDescent="0.25">
      <c r="A77" s="330"/>
      <c r="B77" s="330" t="s">
        <v>155</v>
      </c>
      <c r="C77" s="37" t="s">
        <v>90</v>
      </c>
      <c r="D77" s="185"/>
      <c r="E77" s="181"/>
      <c r="F77" s="182"/>
      <c r="G77" s="183"/>
      <c r="H77" s="182"/>
      <c r="I77" s="182"/>
      <c r="J77" s="182"/>
      <c r="K77" s="183"/>
      <c r="L77" s="193"/>
    </row>
    <row r="78" spans="1:12" x14ac:dyDescent="0.25">
      <c r="A78" s="330"/>
      <c r="B78" s="330"/>
      <c r="C78" s="37" t="s">
        <v>156</v>
      </c>
      <c r="D78" s="185"/>
      <c r="E78" s="181"/>
      <c r="F78" s="182"/>
      <c r="G78" s="183"/>
      <c r="H78" s="182"/>
      <c r="I78" s="182"/>
      <c r="J78" s="182"/>
      <c r="K78" s="183"/>
      <c r="L78" s="193"/>
    </row>
    <row r="79" spans="1:12" x14ac:dyDescent="0.25">
      <c r="A79" s="330"/>
      <c r="B79" s="330"/>
      <c r="C79" s="37" t="s">
        <v>157</v>
      </c>
      <c r="D79" s="185"/>
      <c r="E79" s="181"/>
      <c r="F79" s="182"/>
      <c r="G79" s="183"/>
      <c r="H79" s="182"/>
      <c r="I79" s="182"/>
      <c r="J79" s="182"/>
      <c r="K79" s="183"/>
      <c r="L79" s="193"/>
    </row>
    <row r="80" spans="1:12" x14ac:dyDescent="0.25">
      <c r="A80" s="330"/>
      <c r="B80" s="330" t="s">
        <v>158</v>
      </c>
      <c r="C80" s="37" t="s">
        <v>159</v>
      </c>
      <c r="D80" s="180"/>
      <c r="E80" s="181"/>
      <c r="F80" s="182"/>
      <c r="G80" s="183"/>
      <c r="H80" s="182"/>
      <c r="I80" s="182"/>
      <c r="J80" s="182"/>
      <c r="K80" s="183"/>
      <c r="L80" s="193"/>
    </row>
    <row r="81" spans="1:107" x14ac:dyDescent="0.25">
      <c r="A81" s="330"/>
      <c r="B81" s="330"/>
      <c r="C81" s="37" t="s">
        <v>160</v>
      </c>
      <c r="D81" s="213"/>
      <c r="E81" s="213"/>
      <c r="F81" s="213"/>
      <c r="G81" s="183"/>
      <c r="H81" s="213"/>
      <c r="I81" s="213"/>
      <c r="J81" s="213"/>
      <c r="K81" s="183"/>
      <c r="L81" s="193"/>
    </row>
    <row r="82" spans="1:107" x14ac:dyDescent="0.25">
      <c r="A82" s="330"/>
      <c r="B82" s="330"/>
      <c r="C82" s="37" t="s">
        <v>161</v>
      </c>
      <c r="D82" s="214"/>
      <c r="E82" s="210"/>
      <c r="F82" s="211">
        <v>0</v>
      </c>
      <c r="G82" s="197"/>
      <c r="H82" s="211"/>
      <c r="I82" s="211"/>
      <c r="J82" s="211"/>
      <c r="K82" s="197"/>
      <c r="L82" s="198"/>
    </row>
    <row r="83" spans="1:107" x14ac:dyDescent="0.25">
      <c r="A83" s="187" t="s">
        <v>135</v>
      </c>
      <c r="B83" s="188"/>
      <c r="C83" s="189"/>
      <c r="D83" s="215">
        <f>SUM(D66:D82)</f>
        <v>103</v>
      </c>
      <c r="E83" s="215">
        <f>SUM(E66:E82)</f>
        <v>117</v>
      </c>
      <c r="F83" s="215">
        <f>SUM(F66:F82)</f>
        <v>99</v>
      </c>
      <c r="G83" s="205">
        <f>SUM(D83:F83)/3</f>
        <v>106.33333333333333</v>
      </c>
      <c r="H83" s="215">
        <f>SUM(H66:H82)</f>
        <v>140</v>
      </c>
      <c r="I83" s="215">
        <f>SUM(I66:I82)</f>
        <v>140</v>
      </c>
      <c r="J83" s="215">
        <f>SUM(J66:J82)</f>
        <v>140</v>
      </c>
      <c r="K83" s="205">
        <f>SUM(H83:J83)/3</f>
        <v>140</v>
      </c>
      <c r="L83" s="191">
        <f>G83/K83</f>
        <v>0.75952380952380949</v>
      </c>
    </row>
    <row r="84" spans="1:107" x14ac:dyDescent="0.25">
      <c r="A84" s="330" t="s">
        <v>162</v>
      </c>
      <c r="B84" s="330" t="s">
        <v>97</v>
      </c>
      <c r="C84" s="37" t="s">
        <v>98</v>
      </c>
      <c r="D84" s="185"/>
      <c r="E84" s="181"/>
      <c r="F84" s="182"/>
      <c r="G84" s="183"/>
      <c r="H84" s="182"/>
      <c r="I84" s="182"/>
      <c r="J84" s="182"/>
      <c r="K84" s="183"/>
      <c r="L84" s="193"/>
    </row>
    <row r="85" spans="1:107" x14ac:dyDescent="0.25">
      <c r="A85" s="330"/>
      <c r="B85" s="330"/>
      <c r="C85" s="179" t="s">
        <v>99</v>
      </c>
      <c r="D85" s="185">
        <v>43</v>
      </c>
      <c r="E85" s="181">
        <v>45</v>
      </c>
      <c r="F85" s="182">
        <v>42</v>
      </c>
      <c r="G85" s="183">
        <f>SUM(D85:F85)/3</f>
        <v>43.333333333333336</v>
      </c>
      <c r="H85" s="182">
        <v>40</v>
      </c>
      <c r="I85" s="182">
        <v>40</v>
      </c>
      <c r="J85" s="182">
        <v>40</v>
      </c>
      <c r="K85" s="183">
        <f>SUM(H85:J85)/3</f>
        <v>40</v>
      </c>
      <c r="L85" s="184">
        <f>G85/K85</f>
        <v>1.0833333333333335</v>
      </c>
    </row>
    <row r="86" spans="1:107" ht="15" customHeight="1" x14ac:dyDescent="0.25">
      <c r="A86" s="330"/>
      <c r="B86" s="330"/>
      <c r="C86" s="37" t="s">
        <v>100</v>
      </c>
      <c r="D86" s="185"/>
      <c r="E86" s="181"/>
      <c r="F86" s="182"/>
      <c r="G86" s="183"/>
      <c r="H86" s="182"/>
      <c r="I86" s="182"/>
      <c r="J86" s="182"/>
      <c r="K86" s="183"/>
      <c r="L86" s="19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</row>
    <row r="87" spans="1:107" x14ac:dyDescent="0.25">
      <c r="A87" s="330"/>
      <c r="B87" s="112" t="s">
        <v>101</v>
      </c>
      <c r="C87" s="179" t="s">
        <v>102</v>
      </c>
      <c r="D87" s="185">
        <v>3</v>
      </c>
      <c r="E87" s="181">
        <v>5</v>
      </c>
      <c r="F87" s="182">
        <v>3</v>
      </c>
      <c r="G87" s="183">
        <f>SUM(D87:F87)/3</f>
        <v>3.6666666666666665</v>
      </c>
      <c r="H87" s="182">
        <v>40</v>
      </c>
      <c r="I87" s="182">
        <v>40</v>
      </c>
      <c r="J87" s="182">
        <v>40</v>
      </c>
      <c r="K87" s="183">
        <f>SUM(H87:J87)/3</f>
        <v>40</v>
      </c>
      <c r="L87" s="184">
        <f>G87/K87</f>
        <v>9.166666666666666E-2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</row>
    <row r="88" spans="1:107" x14ac:dyDescent="0.25">
      <c r="A88" s="330"/>
      <c r="B88" s="330" t="s">
        <v>163</v>
      </c>
      <c r="C88" s="37" t="s">
        <v>104</v>
      </c>
      <c r="D88" s="185"/>
      <c r="E88" s="181"/>
      <c r="F88" s="182"/>
      <c r="G88" s="183"/>
      <c r="H88" s="182"/>
      <c r="I88" s="182"/>
      <c r="J88" s="182"/>
      <c r="K88" s="183"/>
      <c r="L88" s="19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</row>
    <row r="89" spans="1:107" x14ac:dyDescent="0.25">
      <c r="A89" s="330"/>
      <c r="B89" s="330"/>
      <c r="C89" s="37" t="s">
        <v>105</v>
      </c>
      <c r="D89" s="185"/>
      <c r="E89" s="181"/>
      <c r="F89" s="182"/>
      <c r="G89" s="183"/>
      <c r="H89" s="182"/>
      <c r="I89" s="182"/>
      <c r="J89" s="182"/>
      <c r="K89" s="183"/>
      <c r="L89" s="19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</row>
    <row r="90" spans="1:107" x14ac:dyDescent="0.25">
      <c r="A90" s="330"/>
      <c r="B90" s="330"/>
      <c r="C90" s="179" t="s">
        <v>164</v>
      </c>
      <c r="D90" s="180">
        <v>0</v>
      </c>
      <c r="E90" s="181">
        <v>17</v>
      </c>
      <c r="F90" s="182">
        <v>42</v>
      </c>
      <c r="G90" s="183">
        <f>SUM(D90:F90)/3</f>
        <v>19.666666666666668</v>
      </c>
      <c r="H90" s="182">
        <v>40</v>
      </c>
      <c r="I90" s="182">
        <v>40</v>
      </c>
      <c r="J90" s="182">
        <v>40</v>
      </c>
      <c r="K90" s="183">
        <f>SUM(H90:J90)/3</f>
        <v>40</v>
      </c>
      <c r="L90" s="184">
        <f>G90/K90</f>
        <v>0.4916666666666667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</row>
    <row r="91" spans="1:107" x14ac:dyDescent="0.25">
      <c r="A91" s="187" t="s">
        <v>135</v>
      </c>
      <c r="B91" s="188"/>
      <c r="C91" s="189"/>
      <c r="D91" s="215">
        <f>SUM(D84:D90)</f>
        <v>46</v>
      </c>
      <c r="E91" s="215">
        <f>SUM(E84:E90)</f>
        <v>67</v>
      </c>
      <c r="F91" s="215">
        <f>SUM(F84:F90)</f>
        <v>87</v>
      </c>
      <c r="G91" s="205">
        <f>SUM(D91:F91)/3</f>
        <v>66.666666666666671</v>
      </c>
      <c r="H91" s="215">
        <f>SUM(H84:H90)</f>
        <v>120</v>
      </c>
      <c r="I91" s="215">
        <f>SUM(I84:I90)</f>
        <v>120</v>
      </c>
      <c r="J91" s="215">
        <f>SUM(J84:J90)</f>
        <v>120</v>
      </c>
      <c r="K91" s="205">
        <f>SUM(H91:J91)/3</f>
        <v>120</v>
      </c>
      <c r="L91" s="191">
        <f>G91/K91</f>
        <v>0.55555555555555558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</row>
    <row r="92" spans="1:107" x14ac:dyDescent="0.25">
      <c r="A92" s="330" t="s">
        <v>165</v>
      </c>
      <c r="B92" s="330" t="s">
        <v>107</v>
      </c>
      <c r="C92" s="37" t="s">
        <v>108</v>
      </c>
      <c r="D92" s="185"/>
      <c r="E92" s="181"/>
      <c r="F92" s="182"/>
      <c r="G92" s="183"/>
      <c r="H92" s="182"/>
      <c r="I92" s="182"/>
      <c r="J92" s="182"/>
      <c r="K92" s="183"/>
      <c r="L92" s="19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</row>
    <row r="93" spans="1:107" s="5" customFormat="1" x14ac:dyDescent="0.25">
      <c r="A93" s="330"/>
      <c r="B93" s="330"/>
      <c r="C93" s="179" t="s">
        <v>109</v>
      </c>
      <c r="D93" s="185">
        <v>58</v>
      </c>
      <c r="E93" s="181">
        <v>57</v>
      </c>
      <c r="F93" s="182">
        <v>34</v>
      </c>
      <c r="G93" s="183">
        <f>SUM(D93:F93)/3</f>
        <v>49.666666666666664</v>
      </c>
      <c r="H93" s="182">
        <v>50</v>
      </c>
      <c r="I93" s="182">
        <v>50</v>
      </c>
      <c r="J93" s="182">
        <v>50</v>
      </c>
      <c r="K93" s="183">
        <f>SUM(H93:J93)/3</f>
        <v>50</v>
      </c>
      <c r="L93" s="184">
        <f>G93/K93</f>
        <v>0.99333333333333329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</row>
    <row r="94" spans="1:107" x14ac:dyDescent="0.25">
      <c r="A94" s="330"/>
      <c r="B94" s="330"/>
      <c r="C94" s="37" t="s">
        <v>166</v>
      </c>
      <c r="D94" s="185"/>
      <c r="E94" s="181"/>
      <c r="F94" s="182"/>
      <c r="G94" s="183"/>
      <c r="H94" s="182"/>
      <c r="I94" s="182"/>
      <c r="J94" s="182"/>
      <c r="K94" s="183"/>
      <c r="L94" s="193"/>
    </row>
    <row r="95" spans="1:107" x14ac:dyDescent="0.25">
      <c r="A95" s="330"/>
      <c r="B95" s="330" t="s">
        <v>111</v>
      </c>
      <c r="C95" s="179" t="s">
        <v>167</v>
      </c>
      <c r="D95" s="185">
        <v>56</v>
      </c>
      <c r="E95" s="181">
        <v>58</v>
      </c>
      <c r="F95" s="182">
        <v>68</v>
      </c>
      <c r="G95" s="183">
        <f>SUM(D95:F95)/3</f>
        <v>60.666666666666664</v>
      </c>
      <c r="H95" s="182">
        <v>50</v>
      </c>
      <c r="I95" s="182">
        <v>50</v>
      </c>
      <c r="J95" s="182">
        <v>50</v>
      </c>
      <c r="K95" s="183">
        <f>SUM(H95:J95)/3</f>
        <v>50</v>
      </c>
      <c r="L95" s="184">
        <f>G95/K95</f>
        <v>1.2133333333333334</v>
      </c>
    </row>
    <row r="96" spans="1:107" x14ac:dyDescent="0.25">
      <c r="A96" s="330"/>
      <c r="B96" s="330"/>
      <c r="C96" s="37" t="s">
        <v>113</v>
      </c>
      <c r="D96" s="180"/>
      <c r="E96" s="181"/>
      <c r="F96" s="182"/>
      <c r="G96" s="183"/>
      <c r="H96" s="182"/>
      <c r="I96" s="182"/>
      <c r="J96" s="182"/>
      <c r="K96" s="183"/>
      <c r="L96" s="193"/>
    </row>
    <row r="97" spans="1:110" x14ac:dyDescent="0.25">
      <c r="A97" s="330"/>
      <c r="B97" s="330"/>
      <c r="C97" s="37" t="s">
        <v>114</v>
      </c>
      <c r="D97" s="216"/>
      <c r="E97" s="217"/>
      <c r="F97" s="218"/>
      <c r="G97" s="183"/>
      <c r="H97" s="218"/>
      <c r="I97" s="218"/>
      <c r="J97" s="218"/>
      <c r="K97" s="183"/>
      <c r="L97" s="193"/>
    </row>
    <row r="98" spans="1:110" x14ac:dyDescent="0.25">
      <c r="A98" s="330"/>
      <c r="B98" s="330" t="s">
        <v>168</v>
      </c>
      <c r="C98" s="179" t="s">
        <v>169</v>
      </c>
      <c r="D98" s="185">
        <v>16</v>
      </c>
      <c r="E98" s="181">
        <v>27</v>
      </c>
      <c r="F98" s="182">
        <v>17</v>
      </c>
      <c r="G98" s="183">
        <f>SUM(D98:F98)/3</f>
        <v>20</v>
      </c>
      <c r="H98" s="182">
        <v>50</v>
      </c>
      <c r="I98" s="182">
        <v>50</v>
      </c>
      <c r="J98" s="182">
        <v>50</v>
      </c>
      <c r="K98" s="183">
        <f>SUM(H98:J98)/3</f>
        <v>50</v>
      </c>
      <c r="L98" s="184">
        <f>G98/K98</f>
        <v>0.4</v>
      </c>
    </row>
    <row r="99" spans="1:110" x14ac:dyDescent="0.25">
      <c r="A99" s="330"/>
      <c r="B99" s="330"/>
      <c r="C99" s="37" t="s">
        <v>117</v>
      </c>
      <c r="D99" s="185"/>
      <c r="E99" s="181"/>
      <c r="F99" s="182"/>
      <c r="G99" s="183"/>
      <c r="H99" s="219"/>
      <c r="I99" s="219"/>
      <c r="J99" s="219"/>
      <c r="K99" s="183"/>
      <c r="L99" s="193"/>
    </row>
    <row r="100" spans="1:110" x14ac:dyDescent="0.25">
      <c r="A100" s="330"/>
      <c r="B100" s="330" t="s">
        <v>118</v>
      </c>
      <c r="C100" s="37" t="s">
        <v>170</v>
      </c>
      <c r="D100" s="185"/>
      <c r="E100" s="181"/>
      <c r="F100" s="182"/>
      <c r="G100" s="183"/>
      <c r="H100" s="182"/>
      <c r="I100" s="182"/>
      <c r="J100" s="182"/>
      <c r="K100" s="183"/>
      <c r="L100" s="193"/>
    </row>
    <row r="101" spans="1:110" x14ac:dyDescent="0.25">
      <c r="A101" s="330"/>
      <c r="B101" s="330"/>
      <c r="C101" s="37" t="s">
        <v>171</v>
      </c>
      <c r="D101" s="185"/>
      <c r="E101" s="181"/>
      <c r="F101" s="182"/>
      <c r="G101" s="183"/>
      <c r="H101" s="182"/>
      <c r="I101" s="182"/>
      <c r="J101" s="182"/>
      <c r="K101" s="183"/>
      <c r="L101" s="193"/>
    </row>
    <row r="102" spans="1:110" x14ac:dyDescent="0.25">
      <c r="A102" s="330"/>
      <c r="B102" s="330" t="s">
        <v>121</v>
      </c>
      <c r="C102" s="37" t="s">
        <v>122</v>
      </c>
      <c r="D102" s="185"/>
      <c r="E102" s="181"/>
      <c r="F102" s="182"/>
      <c r="G102" s="183"/>
      <c r="H102" s="182"/>
      <c r="I102" s="182"/>
      <c r="J102" s="182"/>
      <c r="K102" s="183"/>
      <c r="L102" s="193"/>
    </row>
    <row r="103" spans="1:110" x14ac:dyDescent="0.25">
      <c r="A103" s="330"/>
      <c r="B103" s="330"/>
      <c r="C103" s="37" t="s">
        <v>123</v>
      </c>
      <c r="D103" s="180"/>
      <c r="E103" s="181"/>
      <c r="F103" s="182"/>
      <c r="G103" s="183"/>
      <c r="H103" s="219"/>
      <c r="I103" s="219"/>
      <c r="J103" s="219"/>
      <c r="K103" s="183"/>
      <c r="L103" s="193"/>
    </row>
    <row r="104" spans="1:110" x14ac:dyDescent="0.25">
      <c r="A104" s="330"/>
      <c r="B104" s="330" t="s">
        <v>124</v>
      </c>
      <c r="C104" s="37" t="s">
        <v>125</v>
      </c>
      <c r="D104" s="185"/>
      <c r="E104" s="181"/>
      <c r="F104" s="182"/>
      <c r="G104" s="183"/>
      <c r="H104" s="220"/>
      <c r="I104" s="220"/>
      <c r="J104" s="220"/>
      <c r="K104" s="183"/>
      <c r="L104" s="193"/>
    </row>
    <row r="105" spans="1:110" x14ac:dyDescent="0.25">
      <c r="A105" s="330"/>
      <c r="B105" s="330"/>
      <c r="C105" s="37" t="s">
        <v>126</v>
      </c>
      <c r="D105" s="180"/>
      <c r="E105" s="181"/>
      <c r="F105" s="182"/>
      <c r="G105" s="176"/>
      <c r="H105" s="220"/>
      <c r="I105" s="220"/>
      <c r="J105" s="220"/>
      <c r="K105" s="183"/>
      <c r="L105" s="193"/>
    </row>
    <row r="106" spans="1:110" x14ac:dyDescent="0.25">
      <c r="A106" s="330"/>
      <c r="B106" s="330"/>
      <c r="C106" s="179" t="s">
        <v>172</v>
      </c>
      <c r="D106" s="221">
        <v>20</v>
      </c>
      <c r="E106" s="221">
        <v>18</v>
      </c>
      <c r="F106" s="222">
        <v>25</v>
      </c>
      <c r="G106" s="223">
        <f>SUM(D106:F106)/3</f>
        <v>21</v>
      </c>
      <c r="H106" s="222">
        <v>160</v>
      </c>
      <c r="I106" s="222">
        <v>160</v>
      </c>
      <c r="J106" s="222">
        <v>160</v>
      </c>
      <c r="K106" s="223">
        <f>SUM(H106:J106)/3</f>
        <v>160</v>
      </c>
      <c r="L106" s="224">
        <f>G106/K106</f>
        <v>0.13125000000000001</v>
      </c>
    </row>
    <row r="107" spans="1:110" x14ac:dyDescent="0.25">
      <c r="A107" s="225" t="s">
        <v>135</v>
      </c>
      <c r="B107" s="226"/>
      <c r="C107" s="227"/>
      <c r="D107" s="228">
        <f>SUM(D92:D106)</f>
        <v>150</v>
      </c>
      <c r="E107" s="228">
        <f>SUM(E92:E106)</f>
        <v>160</v>
      </c>
      <c r="F107" s="228">
        <f>SUM(F92:F106)</f>
        <v>144</v>
      </c>
      <c r="G107" s="229">
        <f>SUM(D107:F107)/3</f>
        <v>151.33333333333334</v>
      </c>
      <c r="H107" s="228">
        <f>SUM(H92:H106)</f>
        <v>310</v>
      </c>
      <c r="I107" s="228">
        <f>SUM(I92:I106)</f>
        <v>310</v>
      </c>
      <c r="J107" s="228">
        <f>SUM(J92:J106)</f>
        <v>310</v>
      </c>
      <c r="K107" s="229">
        <f>SUM(H107:J107)/3</f>
        <v>310</v>
      </c>
      <c r="L107" s="230">
        <f>G107/K107</f>
        <v>0.48817204301075273</v>
      </c>
    </row>
    <row r="108" spans="1:110" x14ac:dyDescent="0.25">
      <c r="A108" s="231" t="s">
        <v>173</v>
      </c>
      <c r="B108" s="232"/>
      <c r="C108" s="233"/>
      <c r="D108" s="234">
        <f t="shared" ref="D108:K108" si="2">D107+D91+D83+D65+D48+D39+D23+D12</f>
        <v>960</v>
      </c>
      <c r="E108" s="234">
        <f t="shared" si="2"/>
        <v>915</v>
      </c>
      <c r="F108" s="234">
        <f t="shared" si="2"/>
        <v>923</v>
      </c>
      <c r="G108" s="234">
        <f t="shared" si="2"/>
        <v>932.66666666666663</v>
      </c>
      <c r="H108" s="234">
        <f t="shared" si="2"/>
        <v>1640</v>
      </c>
      <c r="I108" s="234">
        <f t="shared" si="2"/>
        <v>1640</v>
      </c>
      <c r="J108" s="234">
        <f t="shared" si="2"/>
        <v>1680</v>
      </c>
      <c r="K108" s="234">
        <f t="shared" si="2"/>
        <v>1653.3333333333333</v>
      </c>
      <c r="L108" s="235">
        <f>G108/K108</f>
        <v>0.56411290322580643</v>
      </c>
    </row>
    <row r="109" spans="1:110" thickBot="1" x14ac:dyDescent="0.3">
      <c r="A109" s="30"/>
      <c r="B109" s="30"/>
      <c r="C109" s="30"/>
      <c r="D109" s="344"/>
      <c r="E109" s="344"/>
      <c r="F109" s="344"/>
      <c r="G109" s="344"/>
      <c r="H109" s="344"/>
      <c r="I109" s="344"/>
      <c r="J109" s="344"/>
      <c r="K109" s="344"/>
      <c r="L109" s="345"/>
    </row>
    <row r="110" spans="1:110" ht="15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1:110" s="2" customFormat="1" ht="15" x14ac:dyDescent="0.25">
      <c r="A111" s="30"/>
      <c r="B111" s="30" t="s">
        <v>297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</row>
    <row r="112" spans="1:110" s="30" customFormat="1" ht="15" x14ac:dyDescent="0.25">
      <c r="A112" s="27" t="s">
        <v>226</v>
      </c>
      <c r="B112" s="36" t="s">
        <v>232</v>
      </c>
      <c r="C112" s="26"/>
      <c r="D112" s="26"/>
      <c r="E112" s="26"/>
      <c r="F112" s="28"/>
      <c r="G112" s="26"/>
      <c r="H112" s="26"/>
      <c r="I112" s="26"/>
      <c r="J112" s="26"/>
      <c r="K112" s="26"/>
    </row>
    <row r="113" spans="1:9" x14ac:dyDescent="0.25">
      <c r="A113" s="19"/>
      <c r="B113" s="19"/>
      <c r="C113" s="19"/>
      <c r="D113" s="6"/>
      <c r="E113" s="19"/>
      <c r="F113" s="19"/>
      <c r="G113" s="42"/>
      <c r="H113" s="20"/>
      <c r="I113" s="19"/>
    </row>
    <row r="114" spans="1:9" x14ac:dyDescent="0.25">
      <c r="A114" s="19"/>
      <c r="B114" s="19"/>
      <c r="C114" s="19"/>
      <c r="D114" s="6"/>
      <c r="E114" s="19"/>
      <c r="F114" s="19"/>
      <c r="G114" s="42"/>
      <c r="H114" s="20"/>
      <c r="I114" s="19"/>
    </row>
  </sheetData>
  <mergeCells count="45">
    <mergeCell ref="D109:L109"/>
    <mergeCell ref="A84:A90"/>
    <mergeCell ref="B84:B86"/>
    <mergeCell ref="B88:B90"/>
    <mergeCell ref="A92:A106"/>
    <mergeCell ref="B92:B94"/>
    <mergeCell ref="B95:B97"/>
    <mergeCell ref="B98:B99"/>
    <mergeCell ref="B104:B106"/>
    <mergeCell ref="B100:B101"/>
    <mergeCell ref="B102:B103"/>
    <mergeCell ref="B58:B61"/>
    <mergeCell ref="B62:B64"/>
    <mergeCell ref="A66:A82"/>
    <mergeCell ref="B67:B68"/>
    <mergeCell ref="B73:B76"/>
    <mergeCell ref="B77:B79"/>
    <mergeCell ref="B80:B82"/>
    <mergeCell ref="A49:A64"/>
    <mergeCell ref="B49:B51"/>
    <mergeCell ref="B52:B57"/>
    <mergeCell ref="B69:B70"/>
    <mergeCell ref="B71:B72"/>
    <mergeCell ref="A4:A11"/>
    <mergeCell ref="B4:B5"/>
    <mergeCell ref="B6:B8"/>
    <mergeCell ref="B9:B11"/>
    <mergeCell ref="A13:A22"/>
    <mergeCell ref="B13:B15"/>
    <mergeCell ref="B16:B17"/>
    <mergeCell ref="B20:B22"/>
    <mergeCell ref="B18:B19"/>
    <mergeCell ref="A1:L1"/>
    <mergeCell ref="A2:A3"/>
    <mergeCell ref="B2:B3"/>
    <mergeCell ref="C2:C3"/>
    <mergeCell ref="D2:G2"/>
    <mergeCell ref="H2:K2"/>
    <mergeCell ref="L2:L3"/>
    <mergeCell ref="A24:A38"/>
    <mergeCell ref="B24:B28"/>
    <mergeCell ref="B29:B34"/>
    <mergeCell ref="B35:B38"/>
    <mergeCell ref="A40:A47"/>
    <mergeCell ref="B40:B4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7" orientation="portrait" verticalDpi="4" r:id="rId1"/>
  <rowBreaks count="1" manualBreakCount="1">
    <brk id="25" min="1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4CE96-057A-4A37-AFDA-4F4AA5DF49D0}">
  <sheetPr>
    <tabColor rgb="FF00B050"/>
  </sheetPr>
  <dimension ref="A1:F111"/>
  <sheetViews>
    <sheetView zoomScale="85" zoomScaleNormal="85" workbookViewId="0">
      <selection activeCell="K39" sqref="K39"/>
    </sheetView>
  </sheetViews>
  <sheetFormatPr defaultRowHeight="15" x14ac:dyDescent="0.25"/>
  <cols>
    <col min="1" max="1" width="15" style="107" bestFit="1" customWidth="1"/>
    <col min="2" max="2" width="37.7109375" style="107" bestFit="1" customWidth="1"/>
    <col min="3" max="3" width="17.42578125" style="329" bestFit="1" customWidth="1"/>
    <col min="4" max="4" width="17.42578125" style="107" customWidth="1"/>
    <col min="5" max="5" width="23" style="107" bestFit="1" customWidth="1"/>
    <col min="6" max="6" width="27.85546875" style="56" bestFit="1" customWidth="1"/>
    <col min="7" max="16384" width="9.140625" style="107"/>
  </cols>
  <sheetData>
    <row r="1" spans="1:6" ht="20.100000000000001" customHeight="1" x14ac:dyDescent="0.25">
      <c r="A1" s="462" t="s">
        <v>332</v>
      </c>
      <c r="B1" s="463"/>
      <c r="C1" s="463"/>
      <c r="D1" s="463"/>
      <c r="E1" s="463"/>
      <c r="F1" s="464"/>
    </row>
    <row r="2" spans="1:6" x14ac:dyDescent="0.25">
      <c r="A2" s="465" t="s">
        <v>333</v>
      </c>
      <c r="B2" s="466"/>
      <c r="C2" s="466"/>
      <c r="D2" s="466"/>
      <c r="E2" s="466"/>
      <c r="F2" s="467"/>
    </row>
    <row r="3" spans="1:6" x14ac:dyDescent="0.25">
      <c r="A3" s="468" t="s">
        <v>223</v>
      </c>
      <c r="B3" s="468" t="s">
        <v>277</v>
      </c>
      <c r="C3" s="469" t="s">
        <v>278</v>
      </c>
      <c r="D3" s="469" t="s">
        <v>329</v>
      </c>
      <c r="E3" s="470" t="s">
        <v>330</v>
      </c>
      <c r="F3" s="475" t="s">
        <v>334</v>
      </c>
    </row>
    <row r="4" spans="1:6" x14ac:dyDescent="0.25">
      <c r="A4" s="468"/>
      <c r="B4" s="468"/>
      <c r="C4" s="469"/>
      <c r="D4" s="469"/>
      <c r="E4" s="470"/>
      <c r="F4" s="475"/>
    </row>
    <row r="5" spans="1:6" ht="15.75" hidden="1" customHeight="1" x14ac:dyDescent="0.25">
      <c r="A5" s="461" t="s">
        <v>131</v>
      </c>
      <c r="B5" s="330" t="s">
        <v>279</v>
      </c>
      <c r="C5" s="305" t="s">
        <v>3</v>
      </c>
      <c r="D5" s="306"/>
      <c r="E5" s="306"/>
      <c r="F5" s="313"/>
    </row>
    <row r="6" spans="1:6" ht="15" hidden="1" customHeight="1" x14ac:dyDescent="0.25">
      <c r="A6" s="461"/>
      <c r="B6" s="330"/>
      <c r="C6" s="305" t="s">
        <v>4</v>
      </c>
      <c r="D6" s="306"/>
      <c r="E6" s="306"/>
      <c r="F6" s="313"/>
    </row>
    <row r="7" spans="1:6" hidden="1" x14ac:dyDescent="0.25">
      <c r="A7" s="461"/>
      <c r="B7" s="330" t="s">
        <v>280</v>
      </c>
      <c r="C7" s="305" t="s">
        <v>6</v>
      </c>
      <c r="D7" s="306"/>
      <c r="E7" s="306"/>
      <c r="F7" s="313"/>
    </row>
    <row r="8" spans="1:6" hidden="1" x14ac:dyDescent="0.25">
      <c r="A8" s="461"/>
      <c r="B8" s="330"/>
      <c r="C8" s="305" t="s">
        <v>7</v>
      </c>
      <c r="D8" s="306"/>
      <c r="E8" s="306"/>
      <c r="F8" s="313"/>
    </row>
    <row r="9" spans="1:6" hidden="1" x14ac:dyDescent="0.25">
      <c r="A9" s="461"/>
      <c r="B9" s="330"/>
      <c r="C9" s="305" t="s">
        <v>8</v>
      </c>
      <c r="D9" s="306"/>
      <c r="E9" s="306"/>
      <c r="F9" s="313"/>
    </row>
    <row r="10" spans="1:6" hidden="1" x14ac:dyDescent="0.25">
      <c r="A10" s="461"/>
      <c r="B10" s="330" t="s">
        <v>281</v>
      </c>
      <c r="C10" s="305" t="s">
        <v>10</v>
      </c>
      <c r="D10" s="306"/>
      <c r="E10" s="306"/>
      <c r="F10" s="313"/>
    </row>
    <row r="11" spans="1:6" hidden="1" x14ac:dyDescent="0.25">
      <c r="A11" s="461"/>
      <c r="B11" s="330"/>
      <c r="C11" s="305" t="s">
        <v>11</v>
      </c>
      <c r="D11" s="306"/>
      <c r="E11" s="306"/>
      <c r="F11" s="313"/>
    </row>
    <row r="12" spans="1:6" ht="15.75" hidden="1" customHeight="1" x14ac:dyDescent="0.25">
      <c r="A12" s="461"/>
      <c r="B12" s="330"/>
      <c r="C12" s="305" t="s">
        <v>12</v>
      </c>
      <c r="D12" s="307"/>
      <c r="E12" s="307"/>
      <c r="F12" s="314"/>
    </row>
    <row r="13" spans="1:6" ht="15" hidden="1" customHeight="1" x14ac:dyDescent="0.25">
      <c r="A13" s="472" t="s">
        <v>135</v>
      </c>
      <c r="B13" s="472"/>
      <c r="C13" s="472"/>
      <c r="D13" s="308">
        <f>SUM(D5:D12)</f>
        <v>0</v>
      </c>
      <c r="E13" s="308">
        <f>SUM(E5:E12)</f>
        <v>0</v>
      </c>
      <c r="F13" s="315" t="e">
        <f>(#REF!/E13)</f>
        <v>#REF!</v>
      </c>
    </row>
    <row r="14" spans="1:6" ht="15" customHeight="1" x14ac:dyDescent="0.25">
      <c r="A14" s="461" t="s">
        <v>136</v>
      </c>
      <c r="B14" s="473" t="s">
        <v>282</v>
      </c>
      <c r="C14" s="305" t="s">
        <v>14</v>
      </c>
      <c r="D14" s="306"/>
      <c r="E14" s="306"/>
      <c r="F14" s="313"/>
    </row>
    <row r="15" spans="1:6" ht="15" customHeight="1" x14ac:dyDescent="0.25">
      <c r="A15" s="461"/>
      <c r="B15" s="473"/>
      <c r="C15" s="318" t="s">
        <v>15</v>
      </c>
      <c r="D15" s="319">
        <v>1</v>
      </c>
      <c r="E15" s="319">
        <v>20</v>
      </c>
      <c r="F15" s="320">
        <v>0.46666666666666667</v>
      </c>
    </row>
    <row r="16" spans="1:6" ht="15" customHeight="1" x14ac:dyDescent="0.25">
      <c r="A16" s="461"/>
      <c r="B16" s="473"/>
      <c r="C16" s="305" t="s">
        <v>16</v>
      </c>
      <c r="D16" s="306"/>
      <c r="E16" s="306"/>
      <c r="F16" s="313"/>
    </row>
    <row r="17" spans="1:6" ht="15" customHeight="1" x14ac:dyDescent="0.25">
      <c r="A17" s="461"/>
      <c r="B17" s="330" t="s">
        <v>283</v>
      </c>
      <c r="C17" s="305" t="s">
        <v>18</v>
      </c>
      <c r="D17" s="306"/>
      <c r="E17" s="306"/>
      <c r="F17" s="313"/>
    </row>
    <row r="18" spans="1:6" ht="15" customHeight="1" x14ac:dyDescent="0.25">
      <c r="A18" s="461"/>
      <c r="B18" s="330"/>
      <c r="C18" s="305" t="s">
        <v>19</v>
      </c>
      <c r="D18" s="306"/>
      <c r="E18" s="306"/>
      <c r="F18" s="313"/>
    </row>
    <row r="19" spans="1:6" ht="15.75" customHeight="1" x14ac:dyDescent="0.25">
      <c r="A19" s="461"/>
      <c r="B19" s="330" t="s">
        <v>20</v>
      </c>
      <c r="C19" s="305" t="s">
        <v>21</v>
      </c>
      <c r="D19" s="306"/>
      <c r="E19" s="306"/>
      <c r="F19" s="313"/>
    </row>
    <row r="20" spans="1:6" x14ac:dyDescent="0.25">
      <c r="A20" s="461"/>
      <c r="B20" s="330"/>
      <c r="C20" s="305" t="s">
        <v>22</v>
      </c>
      <c r="D20" s="307"/>
      <c r="E20" s="307"/>
      <c r="F20" s="314"/>
    </row>
    <row r="21" spans="1:6" x14ac:dyDescent="0.25">
      <c r="A21" s="461"/>
      <c r="B21" s="330" t="s">
        <v>23</v>
      </c>
      <c r="C21" s="305" t="s">
        <v>24</v>
      </c>
      <c r="D21" s="306"/>
      <c r="E21" s="306"/>
      <c r="F21" s="313"/>
    </row>
    <row r="22" spans="1:6" x14ac:dyDescent="0.25">
      <c r="A22" s="461"/>
      <c r="B22" s="330"/>
      <c r="C22" s="305" t="s">
        <v>25</v>
      </c>
      <c r="D22" s="306"/>
      <c r="E22" s="306"/>
      <c r="F22" s="313"/>
    </row>
    <row r="23" spans="1:6" x14ac:dyDescent="0.25">
      <c r="A23" s="461"/>
      <c r="B23" s="330"/>
      <c r="C23" s="305" t="s">
        <v>26</v>
      </c>
      <c r="D23" s="306"/>
      <c r="E23" s="306"/>
      <c r="F23" s="313"/>
    </row>
    <row r="24" spans="1:6" x14ac:dyDescent="0.25">
      <c r="A24" s="471" t="s">
        <v>135</v>
      </c>
      <c r="B24" s="471"/>
      <c r="C24" s="471"/>
      <c r="D24" s="321">
        <f>SUM(D14:D23)</f>
        <v>1</v>
      </c>
      <c r="E24" s="321">
        <f>SUM(E14:E23)</f>
        <v>20</v>
      </c>
      <c r="F24" s="320">
        <v>0.46666666666666667</v>
      </c>
    </row>
    <row r="25" spans="1:6" x14ac:dyDescent="0.25">
      <c r="A25" s="471" t="s">
        <v>138</v>
      </c>
      <c r="B25" s="330" t="s">
        <v>27</v>
      </c>
      <c r="C25" s="305" t="s">
        <v>28</v>
      </c>
      <c r="D25" s="306"/>
      <c r="E25" s="306"/>
      <c r="F25" s="313"/>
    </row>
    <row r="26" spans="1:6" x14ac:dyDescent="0.25">
      <c r="A26" s="471"/>
      <c r="B26" s="330"/>
      <c r="C26" s="305" t="s">
        <v>29</v>
      </c>
      <c r="D26" s="306"/>
      <c r="E26" s="306"/>
      <c r="F26" s="313"/>
    </row>
    <row r="27" spans="1:6" x14ac:dyDescent="0.25">
      <c r="A27" s="471"/>
      <c r="B27" s="330"/>
      <c r="C27" s="305" t="s">
        <v>30</v>
      </c>
      <c r="D27" s="309"/>
      <c r="E27" s="309"/>
      <c r="F27" s="314"/>
    </row>
    <row r="28" spans="1:6" x14ac:dyDescent="0.25">
      <c r="A28" s="471"/>
      <c r="B28" s="330"/>
      <c r="C28" s="305" t="s">
        <v>31</v>
      </c>
      <c r="D28" s="307"/>
      <c r="E28" s="307"/>
      <c r="F28" s="314"/>
    </row>
    <row r="29" spans="1:6" ht="15" customHeight="1" x14ac:dyDescent="0.25">
      <c r="A29" s="471"/>
      <c r="B29" s="330"/>
      <c r="C29" s="305" t="s">
        <v>32</v>
      </c>
      <c r="D29" s="309"/>
      <c r="E29" s="309"/>
      <c r="F29" s="314"/>
    </row>
    <row r="30" spans="1:6" x14ac:dyDescent="0.25">
      <c r="A30" s="471"/>
      <c r="B30" s="473" t="s">
        <v>33</v>
      </c>
      <c r="C30" s="305" t="s">
        <v>34</v>
      </c>
      <c r="D30" s="309"/>
      <c r="E30" s="309"/>
      <c r="F30" s="314"/>
    </row>
    <row r="31" spans="1:6" x14ac:dyDescent="0.25">
      <c r="A31" s="471"/>
      <c r="B31" s="473"/>
      <c r="C31" s="305" t="s">
        <v>35</v>
      </c>
      <c r="D31" s="309"/>
      <c r="E31" s="309"/>
      <c r="F31" s="314"/>
    </row>
    <row r="32" spans="1:6" x14ac:dyDescent="0.25">
      <c r="A32" s="471"/>
      <c r="B32" s="473"/>
      <c r="C32" s="305" t="s">
        <v>36</v>
      </c>
      <c r="D32" s="309"/>
      <c r="E32" s="309"/>
      <c r="F32" s="314"/>
    </row>
    <row r="33" spans="1:6" x14ac:dyDescent="0.25">
      <c r="A33" s="471"/>
      <c r="B33" s="473"/>
      <c r="C33" s="310" t="s">
        <v>37</v>
      </c>
      <c r="D33" s="307"/>
      <c r="E33" s="307"/>
      <c r="F33" s="314"/>
    </row>
    <row r="34" spans="1:6" x14ac:dyDescent="0.25">
      <c r="A34" s="471"/>
      <c r="B34" s="473"/>
      <c r="C34" s="318" t="s">
        <v>38</v>
      </c>
      <c r="D34" s="319">
        <v>1</v>
      </c>
      <c r="E34" s="319">
        <v>20</v>
      </c>
      <c r="F34" s="320">
        <v>0.41666666666666669</v>
      </c>
    </row>
    <row r="35" spans="1:6" x14ac:dyDescent="0.25">
      <c r="A35" s="471"/>
      <c r="B35" s="473"/>
      <c r="C35" s="305" t="s">
        <v>39</v>
      </c>
      <c r="D35" s="311"/>
      <c r="E35" s="311"/>
      <c r="F35" s="316"/>
    </row>
    <row r="36" spans="1:6" x14ac:dyDescent="0.25">
      <c r="A36" s="471"/>
      <c r="B36" s="330" t="s">
        <v>40</v>
      </c>
      <c r="C36" s="305" t="s">
        <v>41</v>
      </c>
      <c r="D36" s="311"/>
      <c r="E36" s="311"/>
      <c r="F36" s="316"/>
    </row>
    <row r="37" spans="1:6" x14ac:dyDescent="0.25">
      <c r="A37" s="471"/>
      <c r="B37" s="330"/>
      <c r="C37" s="305" t="s">
        <v>42</v>
      </c>
      <c r="D37" s="312"/>
      <c r="E37" s="312"/>
      <c r="F37" s="317"/>
    </row>
    <row r="38" spans="1:6" x14ac:dyDescent="0.25">
      <c r="A38" s="471"/>
      <c r="B38" s="330"/>
      <c r="C38" s="305" t="s">
        <v>43</v>
      </c>
      <c r="D38" s="312"/>
      <c r="E38" s="312"/>
      <c r="F38" s="317"/>
    </row>
    <row r="39" spans="1:6" x14ac:dyDescent="0.25">
      <c r="A39" s="471"/>
      <c r="B39" s="330"/>
      <c r="C39" s="305" t="s">
        <v>44</v>
      </c>
      <c r="D39" s="312"/>
      <c r="E39" s="312"/>
      <c r="F39" s="317"/>
    </row>
    <row r="40" spans="1:6" x14ac:dyDescent="0.25">
      <c r="A40" s="471" t="s">
        <v>135</v>
      </c>
      <c r="B40" s="471"/>
      <c r="C40" s="471"/>
      <c r="D40" s="322">
        <f>SUM(D25:D39)</f>
        <v>1</v>
      </c>
      <c r="E40" s="322">
        <f>SUM(E25:E39)</f>
        <v>20</v>
      </c>
      <c r="F40" s="323">
        <v>0.41666666666666669</v>
      </c>
    </row>
    <row r="41" spans="1:6" hidden="1" x14ac:dyDescent="0.25">
      <c r="A41" s="461" t="s">
        <v>142</v>
      </c>
      <c r="B41" s="330" t="s">
        <v>45</v>
      </c>
      <c r="C41" s="310" t="s">
        <v>46</v>
      </c>
      <c r="D41" s="312"/>
      <c r="E41" s="312"/>
      <c r="F41" s="317"/>
    </row>
    <row r="42" spans="1:6" hidden="1" x14ac:dyDescent="0.25">
      <c r="A42" s="461"/>
      <c r="B42" s="330"/>
      <c r="C42" s="305" t="s">
        <v>47</v>
      </c>
      <c r="D42" s="312"/>
      <c r="E42" s="312"/>
      <c r="F42" s="317"/>
    </row>
    <row r="43" spans="1:6" hidden="1" x14ac:dyDescent="0.25">
      <c r="A43" s="461"/>
      <c r="B43" s="330"/>
      <c r="C43" s="305" t="s">
        <v>48</v>
      </c>
      <c r="D43" s="312"/>
      <c r="E43" s="312"/>
      <c r="F43" s="317"/>
    </row>
    <row r="44" spans="1:6" hidden="1" x14ac:dyDescent="0.25">
      <c r="A44" s="461"/>
      <c r="B44" s="330"/>
      <c r="C44" s="305" t="s">
        <v>49</v>
      </c>
      <c r="D44" s="312"/>
      <c r="E44" s="312"/>
      <c r="F44" s="317"/>
    </row>
    <row r="45" spans="1:6" hidden="1" x14ac:dyDescent="0.25">
      <c r="A45" s="461"/>
      <c r="B45" s="330"/>
      <c r="C45" s="305" t="s">
        <v>50</v>
      </c>
      <c r="D45" s="312"/>
      <c r="E45" s="312"/>
      <c r="F45" s="317"/>
    </row>
    <row r="46" spans="1:6" hidden="1" x14ac:dyDescent="0.25">
      <c r="A46" s="461"/>
      <c r="B46" s="330"/>
      <c r="C46" s="305" t="s">
        <v>51</v>
      </c>
      <c r="D46" s="312"/>
      <c r="E46" s="312"/>
      <c r="F46" s="317"/>
    </row>
    <row r="47" spans="1:6" hidden="1" x14ac:dyDescent="0.25">
      <c r="A47" s="461"/>
      <c r="B47" s="330"/>
      <c r="C47" s="305" t="s">
        <v>52</v>
      </c>
      <c r="D47" s="312"/>
      <c r="E47" s="312"/>
      <c r="F47" s="317"/>
    </row>
    <row r="48" spans="1:6" hidden="1" x14ac:dyDescent="0.25">
      <c r="A48" s="461"/>
      <c r="B48" s="330"/>
      <c r="C48" s="305" t="s">
        <v>53</v>
      </c>
      <c r="D48" s="312"/>
      <c r="E48" s="312"/>
      <c r="F48" s="317"/>
    </row>
    <row r="49" spans="1:6" hidden="1" x14ac:dyDescent="0.25">
      <c r="A49" s="472" t="s">
        <v>135</v>
      </c>
      <c r="B49" s="472"/>
      <c r="C49" s="472"/>
      <c r="D49" s="304">
        <f>SUM(D41:D48)</f>
        <v>0</v>
      </c>
      <c r="E49" s="304">
        <f>SUM(E41:E48)</f>
        <v>0</v>
      </c>
      <c r="F49" s="149" t="e">
        <v>#DIV/0!</v>
      </c>
    </row>
    <row r="50" spans="1:6" x14ac:dyDescent="0.25">
      <c r="A50" s="471" t="s">
        <v>144</v>
      </c>
      <c r="B50" s="474" t="s">
        <v>227</v>
      </c>
      <c r="C50" s="318" t="s">
        <v>55</v>
      </c>
      <c r="D50" s="324">
        <v>1</v>
      </c>
      <c r="E50" s="324">
        <v>20</v>
      </c>
      <c r="F50" s="325">
        <v>0.25</v>
      </c>
    </row>
    <row r="51" spans="1:6" x14ac:dyDescent="0.25">
      <c r="A51" s="471"/>
      <c r="B51" s="474"/>
      <c r="C51" s="305" t="s">
        <v>56</v>
      </c>
      <c r="D51" s="312"/>
      <c r="E51" s="312"/>
      <c r="F51" s="317"/>
    </row>
    <row r="52" spans="1:6" x14ac:dyDescent="0.25">
      <c r="A52" s="471"/>
      <c r="B52" s="474"/>
      <c r="C52" s="305" t="s">
        <v>57</v>
      </c>
      <c r="D52" s="312"/>
      <c r="E52" s="312"/>
      <c r="F52" s="317"/>
    </row>
    <row r="53" spans="1:6" x14ac:dyDescent="0.25">
      <c r="A53" s="471"/>
      <c r="B53" s="330" t="s">
        <v>58</v>
      </c>
      <c r="C53" s="305" t="s">
        <v>59</v>
      </c>
      <c r="D53" s="312"/>
      <c r="E53" s="312"/>
      <c r="F53" s="317"/>
    </row>
    <row r="54" spans="1:6" x14ac:dyDescent="0.25">
      <c r="A54" s="471"/>
      <c r="B54" s="330"/>
      <c r="C54" s="310" t="s">
        <v>60</v>
      </c>
      <c r="D54" s="312"/>
      <c r="E54" s="312"/>
      <c r="F54" s="317"/>
    </row>
    <row r="55" spans="1:6" x14ac:dyDescent="0.25">
      <c r="A55" s="471"/>
      <c r="B55" s="330"/>
      <c r="C55" s="305" t="s">
        <v>61</v>
      </c>
      <c r="D55" s="312"/>
      <c r="E55" s="312"/>
      <c r="F55" s="317"/>
    </row>
    <row r="56" spans="1:6" x14ac:dyDescent="0.25">
      <c r="A56" s="471"/>
      <c r="B56" s="330"/>
      <c r="C56" s="305" t="s">
        <v>62</v>
      </c>
      <c r="D56" s="312"/>
      <c r="E56" s="312"/>
      <c r="F56" s="317"/>
    </row>
    <row r="57" spans="1:6" x14ac:dyDescent="0.25">
      <c r="A57" s="471"/>
      <c r="B57" s="330"/>
      <c r="C57" s="310" t="s">
        <v>63</v>
      </c>
      <c r="D57" s="312"/>
      <c r="E57" s="312"/>
      <c r="F57" s="317"/>
    </row>
    <row r="58" spans="1:6" x14ac:dyDescent="0.25">
      <c r="A58" s="471"/>
      <c r="B58" s="330"/>
      <c r="C58" s="305" t="s">
        <v>64</v>
      </c>
      <c r="D58" s="312"/>
      <c r="E58" s="312"/>
      <c r="F58" s="317"/>
    </row>
    <row r="59" spans="1:6" x14ac:dyDescent="0.25">
      <c r="A59" s="471"/>
      <c r="B59" s="330" t="s">
        <v>65</v>
      </c>
      <c r="C59" s="305" t="s">
        <v>66</v>
      </c>
      <c r="D59" s="312"/>
      <c r="E59" s="312"/>
      <c r="F59" s="317"/>
    </row>
    <row r="60" spans="1:6" x14ac:dyDescent="0.25">
      <c r="A60" s="471"/>
      <c r="B60" s="330"/>
      <c r="C60" s="305" t="s">
        <v>67</v>
      </c>
      <c r="D60" s="312"/>
      <c r="E60" s="312"/>
      <c r="F60" s="317"/>
    </row>
    <row r="61" spans="1:6" x14ac:dyDescent="0.25">
      <c r="A61" s="471"/>
      <c r="B61" s="330"/>
      <c r="C61" s="305" t="s">
        <v>68</v>
      </c>
      <c r="D61" s="312"/>
      <c r="E61" s="312"/>
      <c r="F61" s="317"/>
    </row>
    <row r="62" spans="1:6" x14ac:dyDescent="0.25">
      <c r="A62" s="471"/>
      <c r="B62" s="330"/>
      <c r="C62" s="305" t="s">
        <v>69</v>
      </c>
      <c r="D62" s="312"/>
      <c r="E62" s="312"/>
      <c r="F62" s="317"/>
    </row>
    <row r="63" spans="1:6" x14ac:dyDescent="0.25">
      <c r="A63" s="471"/>
      <c r="B63" s="303" t="s">
        <v>229</v>
      </c>
      <c r="C63" s="305" t="s">
        <v>71</v>
      </c>
      <c r="D63" s="312"/>
      <c r="E63" s="312"/>
      <c r="F63" s="317"/>
    </row>
    <row r="64" spans="1:6" x14ac:dyDescent="0.25">
      <c r="A64" s="471"/>
      <c r="B64" s="330" t="s">
        <v>230</v>
      </c>
      <c r="C64" s="305" t="s">
        <v>70</v>
      </c>
      <c r="D64" s="312"/>
      <c r="E64" s="312"/>
      <c r="F64" s="317"/>
    </row>
    <row r="65" spans="1:6" x14ac:dyDescent="0.25">
      <c r="A65" s="471"/>
      <c r="B65" s="330"/>
      <c r="C65" s="305" t="s">
        <v>72</v>
      </c>
      <c r="D65" s="312"/>
      <c r="E65" s="312"/>
      <c r="F65" s="317"/>
    </row>
    <row r="66" spans="1:6" x14ac:dyDescent="0.25">
      <c r="A66" s="471" t="s">
        <v>135</v>
      </c>
      <c r="B66" s="471"/>
      <c r="C66" s="471"/>
      <c r="D66" s="326">
        <f>SUM(D50:D65)</f>
        <v>1</v>
      </c>
      <c r="E66" s="326">
        <f>SUM(E50:E65)</f>
        <v>20</v>
      </c>
      <c r="F66" s="323">
        <v>0.25</v>
      </c>
    </row>
    <row r="67" spans="1:6" x14ac:dyDescent="0.25">
      <c r="A67" s="471" t="s">
        <v>150</v>
      </c>
      <c r="B67" s="303" t="s">
        <v>73</v>
      </c>
      <c r="C67" s="305" t="s">
        <v>74</v>
      </c>
      <c r="D67" s="312"/>
      <c r="E67" s="312"/>
      <c r="F67" s="317"/>
    </row>
    <row r="68" spans="1:6" x14ac:dyDescent="0.25">
      <c r="A68" s="471"/>
      <c r="B68" s="473" t="s">
        <v>75</v>
      </c>
      <c r="C68" s="318" t="s">
        <v>76</v>
      </c>
      <c r="D68" s="324">
        <v>1</v>
      </c>
      <c r="E68" s="324">
        <v>20</v>
      </c>
      <c r="F68" s="325">
        <v>0.31666666666666665</v>
      </c>
    </row>
    <row r="69" spans="1:6" x14ac:dyDescent="0.25">
      <c r="A69" s="471"/>
      <c r="B69" s="473"/>
      <c r="C69" s="305" t="s">
        <v>77</v>
      </c>
      <c r="D69" s="312"/>
      <c r="E69" s="312"/>
      <c r="F69" s="317"/>
    </row>
    <row r="70" spans="1:6" x14ac:dyDescent="0.25">
      <c r="A70" s="471"/>
      <c r="B70" s="330" t="s">
        <v>78</v>
      </c>
      <c r="C70" s="305" t="s">
        <v>79</v>
      </c>
      <c r="D70" s="312"/>
      <c r="E70" s="312"/>
      <c r="F70" s="317"/>
    </row>
    <row r="71" spans="1:6" x14ac:dyDescent="0.25">
      <c r="A71" s="471"/>
      <c r="B71" s="330"/>
      <c r="C71" s="305" t="s">
        <v>80</v>
      </c>
      <c r="D71" s="312"/>
      <c r="E71" s="312"/>
      <c r="F71" s="317"/>
    </row>
    <row r="72" spans="1:6" x14ac:dyDescent="0.25">
      <c r="A72" s="471"/>
      <c r="B72" s="330" t="s">
        <v>81</v>
      </c>
      <c r="C72" s="305" t="s">
        <v>82</v>
      </c>
      <c r="D72" s="312"/>
      <c r="E72" s="312"/>
      <c r="F72" s="317"/>
    </row>
    <row r="73" spans="1:6" x14ac:dyDescent="0.25">
      <c r="A73" s="471"/>
      <c r="B73" s="330"/>
      <c r="C73" s="305" t="s">
        <v>187</v>
      </c>
      <c r="D73" s="312"/>
      <c r="E73" s="312"/>
      <c r="F73" s="317"/>
    </row>
    <row r="74" spans="1:6" x14ac:dyDescent="0.25">
      <c r="A74" s="471"/>
      <c r="B74" s="330" t="s">
        <v>84</v>
      </c>
      <c r="C74" s="305" t="s">
        <v>285</v>
      </c>
      <c r="D74" s="312"/>
      <c r="E74" s="312"/>
      <c r="F74" s="317"/>
    </row>
    <row r="75" spans="1:6" x14ac:dyDescent="0.25">
      <c r="A75" s="471"/>
      <c r="B75" s="330"/>
      <c r="C75" s="305" t="s">
        <v>86</v>
      </c>
      <c r="D75" s="312"/>
      <c r="E75" s="312"/>
      <c r="F75" s="317"/>
    </row>
    <row r="76" spans="1:6" x14ac:dyDescent="0.25">
      <c r="A76" s="471"/>
      <c r="B76" s="330"/>
      <c r="C76" s="305" t="s">
        <v>87</v>
      </c>
      <c r="D76" s="312"/>
      <c r="E76" s="312"/>
      <c r="F76" s="317"/>
    </row>
    <row r="77" spans="1:6" x14ac:dyDescent="0.25">
      <c r="A77" s="471"/>
      <c r="B77" s="330"/>
      <c r="C77" s="305" t="s">
        <v>88</v>
      </c>
      <c r="D77" s="312"/>
      <c r="E77" s="312"/>
      <c r="F77" s="317"/>
    </row>
    <row r="78" spans="1:6" x14ac:dyDescent="0.25">
      <c r="A78" s="471"/>
      <c r="B78" s="330" t="s">
        <v>89</v>
      </c>
      <c r="C78" s="305" t="s">
        <v>90</v>
      </c>
      <c r="D78" s="312"/>
      <c r="E78" s="312"/>
      <c r="F78" s="317"/>
    </row>
    <row r="79" spans="1:6" x14ac:dyDescent="0.25">
      <c r="A79" s="471"/>
      <c r="B79" s="330"/>
      <c r="C79" s="305" t="s">
        <v>91</v>
      </c>
      <c r="D79" s="312"/>
      <c r="E79" s="312"/>
      <c r="F79" s="317"/>
    </row>
    <row r="80" spans="1:6" x14ac:dyDescent="0.25">
      <c r="A80" s="471"/>
      <c r="B80" s="330"/>
      <c r="C80" s="305" t="s">
        <v>92</v>
      </c>
      <c r="D80" s="312"/>
      <c r="E80" s="312"/>
      <c r="F80" s="317"/>
    </row>
    <row r="81" spans="1:6" x14ac:dyDescent="0.25">
      <c r="A81" s="471"/>
      <c r="B81" s="330" t="s">
        <v>93</v>
      </c>
      <c r="C81" s="305" t="s">
        <v>94</v>
      </c>
      <c r="D81" s="312"/>
      <c r="E81" s="312"/>
      <c r="F81" s="317"/>
    </row>
    <row r="82" spans="1:6" x14ac:dyDescent="0.25">
      <c r="A82" s="471"/>
      <c r="B82" s="330"/>
      <c r="C82" s="305" t="s">
        <v>95</v>
      </c>
      <c r="D82" s="312"/>
      <c r="E82" s="312"/>
      <c r="F82" s="317"/>
    </row>
    <row r="83" spans="1:6" x14ac:dyDescent="0.25">
      <c r="A83" s="471"/>
      <c r="B83" s="330"/>
      <c r="C83" s="305" t="s">
        <v>96</v>
      </c>
      <c r="D83" s="312"/>
      <c r="E83" s="312"/>
      <c r="F83" s="317"/>
    </row>
    <row r="84" spans="1:6" x14ac:dyDescent="0.25">
      <c r="A84" s="471" t="s">
        <v>135</v>
      </c>
      <c r="B84" s="471"/>
      <c r="C84" s="471"/>
      <c r="D84" s="326">
        <f>SUM(D67:D83)</f>
        <v>1</v>
      </c>
      <c r="E84" s="326">
        <f>SUM(E67:E83)</f>
        <v>20</v>
      </c>
      <c r="F84" s="323">
        <v>0.31666666666666665</v>
      </c>
    </row>
    <row r="85" spans="1:6" x14ac:dyDescent="0.25">
      <c r="A85" s="471" t="s">
        <v>162</v>
      </c>
      <c r="B85" s="330" t="s">
        <v>97</v>
      </c>
      <c r="C85" s="305" t="s">
        <v>98</v>
      </c>
      <c r="D85" s="312"/>
      <c r="E85" s="312"/>
      <c r="F85" s="317"/>
    </row>
    <row r="86" spans="1:6" x14ac:dyDescent="0.25">
      <c r="A86" s="471"/>
      <c r="B86" s="330"/>
      <c r="C86" s="305" t="s">
        <v>99</v>
      </c>
      <c r="D86" s="312"/>
      <c r="E86" s="312"/>
      <c r="F86" s="317"/>
    </row>
    <row r="87" spans="1:6" x14ac:dyDescent="0.25">
      <c r="A87" s="471"/>
      <c r="B87" s="330"/>
      <c r="C87" s="305" t="s">
        <v>100</v>
      </c>
      <c r="D87" s="312"/>
      <c r="E87" s="312"/>
      <c r="F87" s="317"/>
    </row>
    <row r="88" spans="1:6" x14ac:dyDescent="0.25">
      <c r="A88" s="471"/>
      <c r="B88" s="303" t="s">
        <v>101</v>
      </c>
      <c r="C88" s="305" t="s">
        <v>102</v>
      </c>
      <c r="D88" s="312"/>
      <c r="E88" s="312"/>
      <c r="F88" s="317"/>
    </row>
    <row r="89" spans="1:6" x14ac:dyDescent="0.25">
      <c r="A89" s="471"/>
      <c r="B89" s="473" t="s">
        <v>331</v>
      </c>
      <c r="C89" s="305" t="s">
        <v>104</v>
      </c>
      <c r="D89" s="312"/>
      <c r="E89" s="312"/>
      <c r="F89" s="317"/>
    </row>
    <row r="90" spans="1:6" x14ac:dyDescent="0.25">
      <c r="A90" s="471"/>
      <c r="B90" s="473"/>
      <c r="C90" s="318" t="s">
        <v>105</v>
      </c>
      <c r="D90" s="324">
        <v>1</v>
      </c>
      <c r="E90" s="324">
        <v>20</v>
      </c>
      <c r="F90" s="325">
        <v>0.88333333333333341</v>
      </c>
    </row>
    <row r="91" spans="1:6" x14ac:dyDescent="0.25">
      <c r="A91" s="471"/>
      <c r="B91" s="473"/>
      <c r="C91" s="305" t="s">
        <v>106</v>
      </c>
      <c r="D91" s="312"/>
      <c r="E91" s="312"/>
      <c r="F91" s="317"/>
    </row>
    <row r="92" spans="1:6" x14ac:dyDescent="0.25">
      <c r="A92" s="471" t="s">
        <v>135</v>
      </c>
      <c r="B92" s="471"/>
      <c r="C92" s="471"/>
      <c r="D92" s="326">
        <f>SUM(D85:D91)</f>
        <v>1</v>
      </c>
      <c r="E92" s="326">
        <f>SUM(E85:E91)</f>
        <v>20</v>
      </c>
      <c r="F92" s="323">
        <v>0.88333333333333341</v>
      </c>
    </row>
    <row r="93" spans="1:6" hidden="1" x14ac:dyDescent="0.25">
      <c r="A93" s="471" t="s">
        <v>165</v>
      </c>
      <c r="B93" s="473" t="s">
        <v>107</v>
      </c>
      <c r="C93" s="318" t="s">
        <v>108</v>
      </c>
      <c r="D93" s="327"/>
      <c r="E93" s="327"/>
      <c r="F93" s="328"/>
    </row>
    <row r="94" spans="1:6" hidden="1" x14ac:dyDescent="0.25">
      <c r="A94" s="471"/>
      <c r="B94" s="473"/>
      <c r="C94" s="318" t="s">
        <v>109</v>
      </c>
      <c r="D94" s="327"/>
      <c r="E94" s="327"/>
      <c r="F94" s="328"/>
    </row>
    <row r="95" spans="1:6" hidden="1" x14ac:dyDescent="0.25">
      <c r="A95" s="471"/>
      <c r="B95" s="473"/>
      <c r="C95" s="318" t="s">
        <v>110</v>
      </c>
      <c r="D95" s="327"/>
      <c r="E95" s="327"/>
      <c r="F95" s="328"/>
    </row>
    <row r="96" spans="1:6" hidden="1" x14ac:dyDescent="0.25">
      <c r="A96" s="471"/>
      <c r="B96" s="473" t="s">
        <v>111</v>
      </c>
      <c r="C96" s="318" t="s">
        <v>112</v>
      </c>
      <c r="D96" s="327"/>
      <c r="E96" s="327"/>
      <c r="F96" s="328"/>
    </row>
    <row r="97" spans="1:6" hidden="1" x14ac:dyDescent="0.25">
      <c r="A97" s="471"/>
      <c r="B97" s="473"/>
      <c r="C97" s="318" t="s">
        <v>113</v>
      </c>
      <c r="D97" s="327"/>
      <c r="E97" s="327"/>
      <c r="F97" s="328"/>
    </row>
    <row r="98" spans="1:6" hidden="1" x14ac:dyDescent="0.25">
      <c r="A98" s="471"/>
      <c r="B98" s="473"/>
      <c r="C98" s="318" t="s">
        <v>114</v>
      </c>
      <c r="D98" s="327"/>
      <c r="E98" s="327"/>
      <c r="F98" s="328"/>
    </row>
    <row r="99" spans="1:6" hidden="1" x14ac:dyDescent="0.25">
      <c r="A99" s="471"/>
      <c r="B99" s="473" t="s">
        <v>115</v>
      </c>
      <c r="C99" s="318" t="s">
        <v>116</v>
      </c>
      <c r="D99" s="327"/>
      <c r="E99" s="327"/>
      <c r="F99" s="328"/>
    </row>
    <row r="100" spans="1:6" hidden="1" x14ac:dyDescent="0.25">
      <c r="A100" s="471"/>
      <c r="B100" s="473"/>
      <c r="C100" s="318" t="s">
        <v>117</v>
      </c>
      <c r="D100" s="327"/>
      <c r="E100" s="327"/>
      <c r="F100" s="328"/>
    </row>
    <row r="101" spans="1:6" hidden="1" x14ac:dyDescent="0.25">
      <c r="A101" s="471"/>
      <c r="B101" s="473" t="s">
        <v>118</v>
      </c>
      <c r="C101" s="318" t="s">
        <v>119</v>
      </c>
      <c r="D101" s="327"/>
      <c r="E101" s="327"/>
      <c r="F101" s="328"/>
    </row>
    <row r="102" spans="1:6" hidden="1" x14ac:dyDescent="0.25">
      <c r="A102" s="471"/>
      <c r="B102" s="473"/>
      <c r="C102" s="318" t="s">
        <v>120</v>
      </c>
      <c r="D102" s="327"/>
      <c r="E102" s="327"/>
      <c r="F102" s="328"/>
    </row>
    <row r="103" spans="1:6" hidden="1" x14ac:dyDescent="0.25">
      <c r="A103" s="471"/>
      <c r="B103" s="473" t="s">
        <v>121</v>
      </c>
      <c r="C103" s="318" t="s">
        <v>122</v>
      </c>
      <c r="D103" s="327"/>
      <c r="E103" s="327"/>
      <c r="F103" s="328"/>
    </row>
    <row r="104" spans="1:6" hidden="1" x14ac:dyDescent="0.25">
      <c r="A104" s="471"/>
      <c r="B104" s="473"/>
      <c r="C104" s="318" t="s">
        <v>123</v>
      </c>
      <c r="D104" s="327"/>
      <c r="E104" s="327"/>
      <c r="F104" s="328"/>
    </row>
    <row r="105" spans="1:6" hidden="1" x14ac:dyDescent="0.25">
      <c r="A105" s="471"/>
      <c r="B105" s="473" t="s">
        <v>124</v>
      </c>
      <c r="C105" s="318" t="s">
        <v>125</v>
      </c>
      <c r="D105" s="327"/>
      <c r="E105" s="327"/>
      <c r="F105" s="328"/>
    </row>
    <row r="106" spans="1:6" hidden="1" x14ac:dyDescent="0.25">
      <c r="A106" s="471"/>
      <c r="B106" s="473"/>
      <c r="C106" s="318" t="s">
        <v>126</v>
      </c>
      <c r="D106" s="327"/>
      <c r="E106" s="327"/>
      <c r="F106" s="328"/>
    </row>
    <row r="107" spans="1:6" hidden="1" x14ac:dyDescent="0.25">
      <c r="A107" s="471"/>
      <c r="B107" s="473"/>
      <c r="C107" s="318" t="s">
        <v>127</v>
      </c>
      <c r="D107" s="327"/>
      <c r="E107" s="327"/>
      <c r="F107" s="328"/>
    </row>
    <row r="108" spans="1:6" hidden="1" x14ac:dyDescent="0.25">
      <c r="A108" s="471" t="s">
        <v>135</v>
      </c>
      <c r="B108" s="471"/>
      <c r="C108" s="471"/>
      <c r="D108" s="326">
        <f>SUM(D93:D107)</f>
        <v>0</v>
      </c>
      <c r="E108" s="326">
        <f>SUM(E93:E107)</f>
        <v>0</v>
      </c>
      <c r="F108" s="325" t="e">
        <v>#DIV/0!</v>
      </c>
    </row>
    <row r="109" spans="1:6" x14ac:dyDescent="0.25">
      <c r="A109" s="471" t="s">
        <v>173</v>
      </c>
      <c r="B109" s="471"/>
      <c r="C109" s="471"/>
      <c r="D109" s="322">
        <f>SUM(D13,D24,D40,D49,D66,D84,D92,D108)</f>
        <v>5</v>
      </c>
      <c r="E109" s="322">
        <f>SUM(E13,E24,E40,E49,E66,E84,E92,E108)</f>
        <v>100</v>
      </c>
      <c r="F109" s="325">
        <v>0.46666666666666662</v>
      </c>
    </row>
    <row r="110" spans="1:6" x14ac:dyDescent="0.2">
      <c r="A110" s="104" t="s">
        <v>272</v>
      </c>
      <c r="B110" s="105" t="s">
        <v>273</v>
      </c>
      <c r="C110" s="106"/>
    </row>
    <row r="111" spans="1:6" x14ac:dyDescent="0.2">
      <c r="A111" s="109" t="s">
        <v>274</v>
      </c>
      <c r="B111" s="105" t="s">
        <v>232</v>
      </c>
      <c r="C111" s="106"/>
    </row>
  </sheetData>
  <mergeCells count="54">
    <mergeCell ref="A66:C66"/>
    <mergeCell ref="B103:B104"/>
    <mergeCell ref="B105:B107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A67:A83"/>
    <mergeCell ref="B68:B69"/>
    <mergeCell ref="B70:B71"/>
    <mergeCell ref="B72:B73"/>
    <mergeCell ref="B74:B77"/>
    <mergeCell ref="B78:B80"/>
    <mergeCell ref="B81:B83"/>
    <mergeCell ref="A41:A48"/>
    <mergeCell ref="B41:B48"/>
    <mergeCell ref="A49:C49"/>
    <mergeCell ref="A50:A65"/>
    <mergeCell ref="B50:B52"/>
    <mergeCell ref="B53:B58"/>
    <mergeCell ref="B59:B62"/>
    <mergeCell ref="B64:B65"/>
    <mergeCell ref="A40:C40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A5:A12"/>
    <mergeCell ref="B5:B6"/>
    <mergeCell ref="B7:B9"/>
    <mergeCell ref="B10:B12"/>
    <mergeCell ref="A1:F1"/>
    <mergeCell ref="A2:F2"/>
    <mergeCell ref="A3:A4"/>
    <mergeCell ref="B3:B4"/>
    <mergeCell ref="C3:C4"/>
    <mergeCell ref="D3:D4"/>
    <mergeCell ref="E3:E4"/>
    <mergeCell ref="F3:F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0DEB3-D083-4D07-A2A3-0F99CFBFFF49}">
  <sheetPr>
    <tabColor rgb="FF00B050"/>
  </sheetPr>
  <dimension ref="A1:I107"/>
  <sheetViews>
    <sheetView workbookViewId="0">
      <pane xSplit="1" ySplit="3" topLeftCell="B31" activePane="bottomRight" state="frozen"/>
      <selection pane="topRight" activeCell="B1" sqref="B1"/>
      <selection pane="bottomLeft" activeCell="A4" sqref="A4"/>
      <selection pane="bottomRight" sqref="A1:I1"/>
    </sheetView>
  </sheetViews>
  <sheetFormatPr defaultRowHeight="15" x14ac:dyDescent="0.25"/>
  <cols>
    <col min="1" max="1" width="32.42578125" bestFit="1" customWidth="1"/>
    <col min="2" max="2" width="16.42578125" bestFit="1" customWidth="1"/>
    <col min="4" max="4" width="8.7109375" bestFit="1" customWidth="1"/>
    <col min="5" max="6" width="7.42578125" bestFit="1" customWidth="1"/>
    <col min="7" max="7" width="7.5703125" bestFit="1" customWidth="1"/>
    <col min="8" max="8" width="21.7109375" bestFit="1" customWidth="1"/>
    <col min="9" max="9" width="19.42578125" bestFit="1" customWidth="1"/>
  </cols>
  <sheetData>
    <row r="1" spans="1:9" ht="16.5" thickBot="1" x14ac:dyDescent="0.3">
      <c r="A1" s="476" t="s">
        <v>323</v>
      </c>
      <c r="B1" s="477"/>
      <c r="C1" s="477"/>
      <c r="D1" s="477"/>
      <c r="E1" s="477"/>
      <c r="F1" s="477"/>
      <c r="G1" s="477"/>
      <c r="H1" s="477"/>
      <c r="I1" s="478"/>
    </row>
    <row r="2" spans="1:9" x14ac:dyDescent="0.25">
      <c r="A2" s="479" t="s">
        <v>324</v>
      </c>
      <c r="B2" s="479" t="s">
        <v>222</v>
      </c>
      <c r="C2" s="480" t="s">
        <v>219</v>
      </c>
      <c r="D2" s="480" t="s">
        <v>193</v>
      </c>
      <c r="E2" s="280" t="s">
        <v>245</v>
      </c>
      <c r="F2" s="280" t="s">
        <v>246</v>
      </c>
      <c r="G2" s="280" t="s">
        <v>247</v>
      </c>
      <c r="H2" s="481" t="s">
        <v>325</v>
      </c>
      <c r="I2" s="482" t="s">
        <v>326</v>
      </c>
    </row>
    <row r="3" spans="1:9" ht="22.5" x14ac:dyDescent="0.25">
      <c r="A3" s="479"/>
      <c r="B3" s="479"/>
      <c r="C3" s="480"/>
      <c r="D3" s="480"/>
      <c r="E3" s="280" t="s">
        <v>327</v>
      </c>
      <c r="F3" s="280" t="s">
        <v>327</v>
      </c>
      <c r="G3" s="280" t="s">
        <v>327</v>
      </c>
      <c r="H3" s="481"/>
      <c r="I3" s="483"/>
    </row>
    <row r="4" spans="1:9" x14ac:dyDescent="0.25">
      <c r="A4" s="484" t="s">
        <v>2</v>
      </c>
      <c r="B4" s="281" t="s">
        <v>3</v>
      </c>
      <c r="C4" s="282">
        <v>1</v>
      </c>
      <c r="D4" s="282">
        <v>30</v>
      </c>
      <c r="E4" s="283">
        <v>30</v>
      </c>
      <c r="F4" s="283">
        <v>30</v>
      </c>
      <c r="G4" s="283">
        <v>30</v>
      </c>
      <c r="H4" s="284">
        <f>SUM(E4+F4+G4)/3</f>
        <v>30</v>
      </c>
      <c r="I4" s="285">
        <f>H4/D4*100</f>
        <v>100</v>
      </c>
    </row>
    <row r="5" spans="1:9" x14ac:dyDescent="0.25">
      <c r="A5" s="484"/>
      <c r="B5" s="37" t="s">
        <v>4</v>
      </c>
      <c r="C5" s="92"/>
      <c r="D5" s="92"/>
      <c r="E5" s="286"/>
      <c r="F5" s="286"/>
      <c r="G5" s="286"/>
      <c r="H5" s="284"/>
      <c r="I5" s="285"/>
    </row>
    <row r="6" spans="1:9" x14ac:dyDescent="0.25">
      <c r="A6" s="484" t="s">
        <v>5</v>
      </c>
      <c r="B6" s="287" t="s">
        <v>6</v>
      </c>
      <c r="C6" s="282"/>
      <c r="D6" s="288"/>
      <c r="E6" s="289"/>
      <c r="F6" s="289"/>
      <c r="G6" s="289"/>
      <c r="H6" s="284"/>
      <c r="I6" s="285"/>
    </row>
    <row r="7" spans="1:9" x14ac:dyDescent="0.25">
      <c r="A7" s="484"/>
      <c r="B7" s="37" t="s">
        <v>7</v>
      </c>
      <c r="C7" s="283"/>
      <c r="D7" s="283"/>
      <c r="E7" s="290"/>
      <c r="F7" s="290"/>
      <c r="G7" s="290"/>
      <c r="H7" s="284"/>
      <c r="I7" s="285"/>
    </row>
    <row r="8" spans="1:9" x14ac:dyDescent="0.25">
      <c r="A8" s="484"/>
      <c r="B8" s="281" t="s">
        <v>8</v>
      </c>
      <c r="C8" s="283">
        <v>1</v>
      </c>
      <c r="D8" s="283">
        <v>30</v>
      </c>
      <c r="E8" s="283">
        <v>26</v>
      </c>
      <c r="F8" s="283">
        <v>26</v>
      </c>
      <c r="G8" s="283">
        <v>26</v>
      </c>
      <c r="H8" s="284">
        <f>SUM(E8+F8+G8)/3</f>
        <v>26</v>
      </c>
      <c r="I8" s="285">
        <f>H8/D8*100</f>
        <v>86.666666666666671</v>
      </c>
    </row>
    <row r="9" spans="1:9" x14ac:dyDescent="0.25">
      <c r="A9" s="341" t="s">
        <v>9</v>
      </c>
      <c r="B9" s="37" t="s">
        <v>132</v>
      </c>
      <c r="C9" s="283"/>
      <c r="D9" s="283"/>
      <c r="E9" s="283"/>
      <c r="F9" s="283"/>
      <c r="G9" s="283"/>
      <c r="H9" s="284"/>
      <c r="I9" s="285"/>
    </row>
    <row r="10" spans="1:9" x14ac:dyDescent="0.25">
      <c r="A10" s="342"/>
      <c r="B10" s="37" t="s">
        <v>133</v>
      </c>
      <c r="C10" s="283"/>
      <c r="D10" s="283"/>
      <c r="E10" s="283"/>
      <c r="F10" s="283"/>
      <c r="G10" s="283"/>
      <c r="H10" s="284"/>
      <c r="I10" s="285"/>
    </row>
    <row r="11" spans="1:9" x14ac:dyDescent="0.25">
      <c r="A11" s="343"/>
      <c r="B11" s="37" t="s">
        <v>134</v>
      </c>
      <c r="C11" s="291"/>
      <c r="D11" s="291"/>
      <c r="E11" s="291"/>
      <c r="F11" s="291"/>
      <c r="G11" s="291"/>
      <c r="H11" s="284"/>
      <c r="I11" s="285"/>
    </row>
    <row r="12" spans="1:9" x14ac:dyDescent="0.25">
      <c r="A12" s="485" t="s">
        <v>13</v>
      </c>
      <c r="B12" s="37" t="s">
        <v>14</v>
      </c>
      <c r="C12" s="283"/>
      <c r="D12" s="283"/>
      <c r="E12" s="283"/>
      <c r="F12" s="283"/>
      <c r="G12" s="283"/>
      <c r="H12" s="284"/>
      <c r="I12" s="285"/>
    </row>
    <row r="13" spans="1:9" x14ac:dyDescent="0.25">
      <c r="A13" s="486"/>
      <c r="B13" s="281" t="s">
        <v>15</v>
      </c>
      <c r="C13" s="282">
        <v>1</v>
      </c>
      <c r="D13" s="282">
        <v>30</v>
      </c>
      <c r="E13" s="283">
        <v>29</v>
      </c>
      <c r="F13" s="283">
        <v>29</v>
      </c>
      <c r="G13" s="283">
        <v>29</v>
      </c>
      <c r="H13" s="284">
        <f>SUM(E13+F13+G13)/3</f>
        <v>29</v>
      </c>
      <c r="I13" s="285">
        <f>H13/D13*100</f>
        <v>96.666666666666671</v>
      </c>
    </row>
    <row r="14" spans="1:9" x14ac:dyDescent="0.25">
      <c r="A14" s="487"/>
      <c r="B14" s="37" t="s">
        <v>16</v>
      </c>
      <c r="C14" s="92"/>
      <c r="D14" s="92"/>
      <c r="E14" s="292"/>
      <c r="F14" s="292"/>
      <c r="G14" s="292"/>
      <c r="H14" s="284"/>
      <c r="I14" s="285"/>
    </row>
    <row r="15" spans="1:9" x14ac:dyDescent="0.25">
      <c r="A15" s="341" t="s">
        <v>17</v>
      </c>
      <c r="B15" s="37" t="s">
        <v>18</v>
      </c>
      <c r="C15" s="92"/>
      <c r="D15" s="92"/>
      <c r="E15" s="283"/>
      <c r="F15" s="283"/>
      <c r="G15" s="283"/>
      <c r="H15" s="284"/>
      <c r="I15" s="285"/>
    </row>
    <row r="16" spans="1:9" x14ac:dyDescent="0.25">
      <c r="A16" s="343"/>
      <c r="B16" s="37" t="s">
        <v>19</v>
      </c>
      <c r="C16" s="92"/>
      <c r="D16" s="92"/>
      <c r="E16" s="292"/>
      <c r="F16" s="292"/>
      <c r="G16" s="293"/>
      <c r="H16" s="284"/>
      <c r="I16" s="285"/>
    </row>
    <row r="17" spans="1:9" x14ac:dyDescent="0.25">
      <c r="A17" s="330" t="s">
        <v>20</v>
      </c>
      <c r="B17" s="37" t="s">
        <v>21</v>
      </c>
      <c r="C17" s="92"/>
      <c r="D17" s="92"/>
      <c r="E17" s="283"/>
      <c r="F17" s="283"/>
      <c r="G17" s="283"/>
      <c r="H17" s="284"/>
      <c r="I17" s="285"/>
    </row>
    <row r="18" spans="1:9" x14ac:dyDescent="0.25">
      <c r="A18" s="330"/>
      <c r="B18" s="37" t="s">
        <v>22</v>
      </c>
      <c r="C18" s="92"/>
      <c r="D18" s="92"/>
      <c r="E18" s="291"/>
      <c r="F18" s="291"/>
      <c r="G18" s="291"/>
      <c r="H18" s="284"/>
      <c r="I18" s="285"/>
    </row>
    <row r="19" spans="1:9" x14ac:dyDescent="0.25">
      <c r="A19" s="330" t="s">
        <v>23</v>
      </c>
      <c r="B19" s="37" t="s">
        <v>24</v>
      </c>
      <c r="C19" s="92"/>
      <c r="D19" s="92"/>
      <c r="E19" s="283"/>
      <c r="F19" s="283"/>
      <c r="G19" s="283"/>
      <c r="H19" s="284"/>
      <c r="I19" s="285"/>
    </row>
    <row r="20" spans="1:9" x14ac:dyDescent="0.25">
      <c r="A20" s="330"/>
      <c r="B20" s="37" t="s">
        <v>25</v>
      </c>
      <c r="C20" s="92"/>
      <c r="D20" s="92"/>
      <c r="E20" s="283"/>
      <c r="F20" s="283"/>
      <c r="G20" s="283"/>
      <c r="H20" s="284"/>
      <c r="I20" s="285"/>
    </row>
    <row r="21" spans="1:9" x14ac:dyDescent="0.25">
      <c r="A21" s="330"/>
      <c r="B21" s="37" t="s">
        <v>137</v>
      </c>
      <c r="C21" s="92"/>
      <c r="D21" s="92"/>
      <c r="E21" s="283"/>
      <c r="F21" s="283"/>
      <c r="G21" s="283"/>
      <c r="H21" s="284"/>
      <c r="I21" s="285"/>
    </row>
    <row r="22" spans="1:9" x14ac:dyDescent="0.25">
      <c r="A22" s="372" t="s">
        <v>328</v>
      </c>
      <c r="B22" s="372"/>
      <c r="C22" s="129">
        <f t="shared" ref="C22:D22" si="0">SUM(C4:C21)</f>
        <v>3</v>
      </c>
      <c r="D22" s="129">
        <f t="shared" si="0"/>
        <v>90</v>
      </c>
      <c r="E22" s="294">
        <f>SUM(E4:E21)</f>
        <v>85</v>
      </c>
      <c r="F22" s="294">
        <f t="shared" ref="F22:H22" si="1">SUM(F4:F21)</f>
        <v>85</v>
      </c>
      <c r="G22" s="294">
        <f t="shared" si="1"/>
        <v>85</v>
      </c>
      <c r="H22" s="294">
        <f t="shared" si="1"/>
        <v>85</v>
      </c>
      <c r="I22" s="295">
        <f>H22/D22*100</f>
        <v>94.444444444444443</v>
      </c>
    </row>
    <row r="23" spans="1:9" x14ac:dyDescent="0.25">
      <c r="A23" s="491" t="s">
        <v>27</v>
      </c>
      <c r="B23" s="296" t="s">
        <v>28</v>
      </c>
      <c r="C23" s="282">
        <v>1</v>
      </c>
      <c r="D23" s="282">
        <v>60</v>
      </c>
      <c r="E23" s="282">
        <v>54</v>
      </c>
      <c r="F23" s="282">
        <v>53</v>
      </c>
      <c r="G23" s="282">
        <v>57</v>
      </c>
      <c r="H23" s="284">
        <f>SUM(E23+F23+G23)/3</f>
        <v>54.666666666666664</v>
      </c>
      <c r="I23" s="285">
        <f>H23/D23*100</f>
        <v>91.111111111111114</v>
      </c>
    </row>
    <row r="24" spans="1:9" x14ac:dyDescent="0.25">
      <c r="A24" s="491"/>
      <c r="B24" s="37" t="s">
        <v>29</v>
      </c>
      <c r="C24" s="92"/>
      <c r="D24" s="92"/>
      <c r="E24" s="283"/>
      <c r="F24" s="283"/>
      <c r="G24" s="283"/>
      <c r="H24" s="284"/>
      <c r="I24" s="285"/>
    </row>
    <row r="25" spans="1:9" x14ac:dyDescent="0.25">
      <c r="A25" s="491"/>
      <c r="B25" s="37" t="s">
        <v>30</v>
      </c>
      <c r="C25" s="92"/>
      <c r="D25" s="92"/>
      <c r="E25" s="283"/>
      <c r="F25" s="283"/>
      <c r="G25" s="283"/>
      <c r="H25" s="284"/>
      <c r="I25" s="285"/>
    </row>
    <row r="26" spans="1:9" x14ac:dyDescent="0.25">
      <c r="A26" s="491"/>
      <c r="B26" s="37" t="s">
        <v>31</v>
      </c>
      <c r="C26" s="92"/>
      <c r="D26" s="92"/>
      <c r="E26" s="297"/>
      <c r="F26" s="291"/>
      <c r="G26" s="291"/>
      <c r="H26" s="284"/>
      <c r="I26" s="285"/>
    </row>
    <row r="27" spans="1:9" x14ac:dyDescent="0.25">
      <c r="A27" s="491"/>
      <c r="B27" s="37" t="s">
        <v>139</v>
      </c>
      <c r="C27" s="92"/>
      <c r="D27" s="92"/>
      <c r="E27" s="283"/>
      <c r="F27" s="283"/>
      <c r="G27" s="283"/>
      <c r="H27" s="284"/>
      <c r="I27" s="285"/>
    </row>
    <row r="28" spans="1:9" x14ac:dyDescent="0.25">
      <c r="A28" s="330" t="s">
        <v>33</v>
      </c>
      <c r="B28" s="37" t="s">
        <v>34</v>
      </c>
      <c r="C28" s="92"/>
      <c r="D28" s="92"/>
      <c r="E28" s="298"/>
      <c r="F28" s="292"/>
      <c r="G28" s="292"/>
      <c r="H28" s="284"/>
      <c r="I28" s="285"/>
    </row>
    <row r="29" spans="1:9" x14ac:dyDescent="0.25">
      <c r="A29" s="330"/>
      <c r="B29" s="37" t="s">
        <v>35</v>
      </c>
      <c r="C29" s="92"/>
      <c r="D29" s="92"/>
      <c r="E29" s="283"/>
      <c r="F29" s="283"/>
      <c r="G29" s="283"/>
      <c r="H29" s="284"/>
      <c r="I29" s="285"/>
    </row>
    <row r="30" spans="1:9" x14ac:dyDescent="0.25">
      <c r="A30" s="330"/>
      <c r="B30" s="37" t="s">
        <v>36</v>
      </c>
      <c r="C30" s="92"/>
      <c r="D30" s="92"/>
      <c r="E30" s="283"/>
      <c r="F30" s="283"/>
      <c r="G30" s="283"/>
      <c r="H30" s="284"/>
      <c r="I30" s="285"/>
    </row>
    <row r="31" spans="1:9" x14ac:dyDescent="0.25">
      <c r="A31" s="330"/>
      <c r="B31" s="37" t="s">
        <v>37</v>
      </c>
      <c r="C31" s="92"/>
      <c r="D31" s="92"/>
      <c r="E31" s="283"/>
      <c r="F31" s="283"/>
      <c r="G31" s="283"/>
      <c r="H31" s="284"/>
      <c r="I31" s="285"/>
    </row>
    <row r="32" spans="1:9" x14ac:dyDescent="0.25">
      <c r="A32" s="330"/>
      <c r="B32" s="37" t="s">
        <v>38</v>
      </c>
      <c r="C32" s="92"/>
      <c r="D32" s="92"/>
      <c r="E32" s="283"/>
      <c r="F32" s="283"/>
      <c r="G32" s="283"/>
      <c r="H32" s="284"/>
      <c r="I32" s="285"/>
    </row>
    <row r="33" spans="1:9" x14ac:dyDescent="0.25">
      <c r="A33" s="330"/>
      <c r="B33" s="37" t="s">
        <v>140</v>
      </c>
      <c r="C33" s="92"/>
      <c r="D33" s="92"/>
      <c r="E33" s="291"/>
      <c r="F33" s="291"/>
      <c r="G33" s="291"/>
      <c r="H33" s="284"/>
      <c r="I33" s="285"/>
    </row>
    <row r="34" spans="1:9" x14ac:dyDescent="0.25">
      <c r="A34" s="491" t="s">
        <v>40</v>
      </c>
      <c r="B34" s="37" t="s">
        <v>41</v>
      </c>
      <c r="C34" s="92"/>
      <c r="D34" s="92"/>
      <c r="E34" s="283"/>
      <c r="F34" s="283"/>
      <c r="G34" s="283"/>
      <c r="H34" s="284"/>
      <c r="I34" s="285"/>
    </row>
    <row r="35" spans="1:9" x14ac:dyDescent="0.25">
      <c r="A35" s="491"/>
      <c r="B35" s="37" t="s">
        <v>42</v>
      </c>
      <c r="C35" s="92"/>
      <c r="D35" s="92"/>
      <c r="E35" s="283"/>
      <c r="F35" s="283"/>
      <c r="G35" s="283"/>
      <c r="H35" s="284"/>
      <c r="I35" s="285"/>
    </row>
    <row r="36" spans="1:9" x14ac:dyDescent="0.25">
      <c r="A36" s="491"/>
      <c r="B36" s="37" t="s">
        <v>141</v>
      </c>
      <c r="C36" s="92"/>
      <c r="D36" s="92"/>
      <c r="E36" s="283"/>
      <c r="F36" s="283"/>
      <c r="G36" s="283"/>
      <c r="H36" s="284"/>
      <c r="I36" s="285"/>
    </row>
    <row r="37" spans="1:9" x14ac:dyDescent="0.25">
      <c r="A37" s="491"/>
      <c r="B37" s="296" t="s">
        <v>44</v>
      </c>
      <c r="C37" s="92">
        <v>1</v>
      </c>
      <c r="D37" s="92">
        <v>30</v>
      </c>
      <c r="E37" s="283">
        <v>24</v>
      </c>
      <c r="F37" s="283">
        <v>27</v>
      </c>
      <c r="G37" s="283">
        <v>28</v>
      </c>
      <c r="H37" s="284">
        <f>SUM(E37+F37+G37)/3</f>
        <v>26.333333333333332</v>
      </c>
      <c r="I37" s="285">
        <f>H37/D37*100</f>
        <v>87.777777777777771</v>
      </c>
    </row>
    <row r="38" spans="1:9" x14ac:dyDescent="0.25">
      <c r="A38" s="372" t="s">
        <v>328</v>
      </c>
      <c r="B38" s="372"/>
      <c r="C38" s="129">
        <f t="shared" ref="C38:D38" si="2">SUM(C23:C37)</f>
        <v>2</v>
      </c>
      <c r="D38" s="129">
        <f t="shared" si="2"/>
        <v>90</v>
      </c>
      <c r="E38" s="129">
        <f>SUM(E23:E37)</f>
        <v>78</v>
      </c>
      <c r="F38" s="129">
        <f t="shared" ref="F38:H38" si="3">SUM(F23:F37)</f>
        <v>80</v>
      </c>
      <c r="G38" s="129">
        <f t="shared" si="3"/>
        <v>85</v>
      </c>
      <c r="H38" s="129">
        <f t="shared" si="3"/>
        <v>81</v>
      </c>
      <c r="I38" s="299">
        <f>H38/D38*100</f>
        <v>90</v>
      </c>
    </row>
    <row r="39" spans="1:9" x14ac:dyDescent="0.25">
      <c r="A39" s="330" t="s">
        <v>45</v>
      </c>
      <c r="B39" s="37" t="s">
        <v>46</v>
      </c>
      <c r="C39" s="92"/>
      <c r="D39" s="92"/>
      <c r="E39" s="291"/>
      <c r="F39" s="291"/>
      <c r="G39" s="291"/>
      <c r="H39" s="284"/>
      <c r="I39" s="285"/>
    </row>
    <row r="40" spans="1:9" x14ac:dyDescent="0.25">
      <c r="A40" s="330"/>
      <c r="B40" s="37" t="s">
        <v>47</v>
      </c>
      <c r="C40" s="92"/>
      <c r="D40" s="92"/>
      <c r="E40" s="92"/>
      <c r="F40" s="92"/>
      <c r="G40" s="92"/>
      <c r="H40" s="284"/>
      <c r="I40" s="285"/>
    </row>
    <row r="41" spans="1:9" x14ac:dyDescent="0.25">
      <c r="A41" s="330"/>
      <c r="B41" s="37" t="s">
        <v>48</v>
      </c>
      <c r="C41" s="92"/>
      <c r="D41" s="92"/>
      <c r="E41" s="92"/>
      <c r="F41" s="92"/>
      <c r="G41" s="92"/>
      <c r="H41" s="284"/>
      <c r="I41" s="285"/>
    </row>
    <row r="42" spans="1:9" x14ac:dyDescent="0.25">
      <c r="A42" s="330"/>
      <c r="B42" s="37" t="s">
        <v>49</v>
      </c>
      <c r="C42" s="92"/>
      <c r="D42" s="92"/>
      <c r="E42" s="92"/>
      <c r="F42" s="92"/>
      <c r="G42" s="92"/>
      <c r="H42" s="284"/>
      <c r="I42" s="285"/>
    </row>
    <row r="43" spans="1:9" x14ac:dyDescent="0.25">
      <c r="A43" s="330"/>
      <c r="B43" s="37" t="s">
        <v>50</v>
      </c>
      <c r="C43" s="92"/>
      <c r="D43" s="92"/>
      <c r="E43" s="92"/>
      <c r="F43" s="92"/>
      <c r="G43" s="92"/>
      <c r="H43" s="284"/>
      <c r="I43" s="285"/>
    </row>
    <row r="44" spans="1:9" x14ac:dyDescent="0.25">
      <c r="A44" s="330"/>
      <c r="B44" s="37" t="s">
        <v>51</v>
      </c>
      <c r="C44" s="92"/>
      <c r="D44" s="92"/>
      <c r="E44" s="92"/>
      <c r="F44" s="92"/>
      <c r="G44" s="92"/>
      <c r="H44" s="284"/>
      <c r="I44" s="285"/>
    </row>
    <row r="45" spans="1:9" x14ac:dyDescent="0.25">
      <c r="A45" s="330"/>
      <c r="B45" s="37" t="s">
        <v>52</v>
      </c>
      <c r="C45" s="92"/>
      <c r="D45" s="92"/>
      <c r="E45" s="92"/>
      <c r="F45" s="92"/>
      <c r="G45" s="92"/>
      <c r="H45" s="284"/>
      <c r="I45" s="285"/>
    </row>
    <row r="46" spans="1:9" x14ac:dyDescent="0.25">
      <c r="A46" s="330"/>
      <c r="B46" s="37" t="s">
        <v>143</v>
      </c>
      <c r="C46" s="92"/>
      <c r="D46" s="92"/>
      <c r="E46" s="92"/>
      <c r="F46" s="92"/>
      <c r="G46" s="92"/>
      <c r="H46" s="284"/>
      <c r="I46" s="285"/>
    </row>
    <row r="47" spans="1:9" x14ac:dyDescent="0.25">
      <c r="A47" s="372" t="s">
        <v>328</v>
      </c>
      <c r="B47" s="372"/>
      <c r="C47" s="88">
        <v>0</v>
      </c>
      <c r="D47" s="88">
        <v>0</v>
      </c>
      <c r="E47" s="88">
        <v>0</v>
      </c>
      <c r="F47" s="88">
        <v>0</v>
      </c>
      <c r="G47" s="88">
        <v>0</v>
      </c>
      <c r="H47" s="295">
        <f>SUM(E47+F47+G47)/3</f>
        <v>0</v>
      </c>
      <c r="I47" s="299">
        <v>0</v>
      </c>
    </row>
    <row r="48" spans="1:9" x14ac:dyDescent="0.25">
      <c r="A48" s="341" t="s">
        <v>54</v>
      </c>
      <c r="B48" s="37" t="s">
        <v>55</v>
      </c>
      <c r="C48" s="92"/>
      <c r="D48" s="92"/>
      <c r="E48" s="92"/>
      <c r="F48" s="92"/>
      <c r="G48" s="92"/>
      <c r="H48" s="284"/>
      <c r="I48" s="285"/>
    </row>
    <row r="49" spans="1:9" x14ac:dyDescent="0.25">
      <c r="A49" s="342"/>
      <c r="B49" s="37" t="s">
        <v>56</v>
      </c>
      <c r="C49" s="92"/>
      <c r="D49" s="92"/>
      <c r="E49" s="92"/>
      <c r="F49" s="92"/>
      <c r="G49" s="92"/>
      <c r="H49" s="284"/>
      <c r="I49" s="285"/>
    </row>
    <row r="50" spans="1:9" x14ac:dyDescent="0.25">
      <c r="A50" s="343"/>
      <c r="B50" s="37" t="s">
        <v>145</v>
      </c>
      <c r="C50" s="92"/>
      <c r="D50" s="92"/>
      <c r="E50" s="92"/>
      <c r="F50" s="92"/>
      <c r="G50" s="92"/>
      <c r="H50" s="284"/>
      <c r="I50" s="285"/>
    </row>
    <row r="51" spans="1:9" x14ac:dyDescent="0.25">
      <c r="A51" s="491" t="s">
        <v>58</v>
      </c>
      <c r="B51" s="37" t="s">
        <v>59</v>
      </c>
      <c r="C51" s="92"/>
      <c r="D51" s="92"/>
      <c r="E51" s="92"/>
      <c r="F51" s="92"/>
      <c r="G51" s="92"/>
      <c r="H51" s="284"/>
      <c r="I51" s="285"/>
    </row>
    <row r="52" spans="1:9" x14ac:dyDescent="0.25">
      <c r="A52" s="491"/>
      <c r="B52" s="37" t="s">
        <v>60</v>
      </c>
      <c r="C52" s="92"/>
      <c r="D52" s="92"/>
      <c r="E52" s="92"/>
      <c r="F52" s="92"/>
      <c r="G52" s="92"/>
      <c r="H52" s="284"/>
      <c r="I52" s="285"/>
    </row>
    <row r="53" spans="1:9" x14ac:dyDescent="0.25">
      <c r="A53" s="491"/>
      <c r="B53" s="37" t="s">
        <v>61</v>
      </c>
      <c r="C53" s="92"/>
      <c r="D53" s="92"/>
      <c r="E53" s="92"/>
      <c r="F53" s="92"/>
      <c r="G53" s="92"/>
      <c r="H53" s="284"/>
      <c r="I53" s="285"/>
    </row>
    <row r="54" spans="1:9" x14ac:dyDescent="0.25">
      <c r="A54" s="491"/>
      <c r="B54" s="296" t="s">
        <v>62</v>
      </c>
      <c r="C54" s="92">
        <v>1</v>
      </c>
      <c r="D54" s="92">
        <v>30</v>
      </c>
      <c r="E54" s="92">
        <v>29</v>
      </c>
      <c r="F54" s="92">
        <v>29</v>
      </c>
      <c r="G54" s="92">
        <v>29</v>
      </c>
      <c r="H54" s="284">
        <f>SUM(E54+F54+G54)/3</f>
        <v>29</v>
      </c>
      <c r="I54" s="285">
        <f>H54/D54*100</f>
        <v>96.666666666666671</v>
      </c>
    </row>
    <row r="55" spans="1:9" x14ac:dyDescent="0.25">
      <c r="A55" s="491"/>
      <c r="B55" s="296" t="s">
        <v>63</v>
      </c>
      <c r="C55" s="282">
        <v>1</v>
      </c>
      <c r="D55" s="282">
        <v>60</v>
      </c>
      <c r="E55" s="92">
        <v>56</v>
      </c>
      <c r="F55" s="92">
        <v>57</v>
      </c>
      <c r="G55" s="92">
        <v>58</v>
      </c>
      <c r="H55" s="284">
        <f>SUM(E55+F55+G55)/3</f>
        <v>57</v>
      </c>
      <c r="I55" s="285">
        <f>H55/D55*100</f>
        <v>95</v>
      </c>
    </row>
    <row r="56" spans="1:9" x14ac:dyDescent="0.25">
      <c r="A56" s="491"/>
      <c r="B56" s="37" t="s">
        <v>64</v>
      </c>
      <c r="C56" s="92"/>
      <c r="D56" s="92"/>
      <c r="E56" s="92"/>
      <c r="F56" s="92"/>
      <c r="G56" s="92"/>
      <c r="H56" s="284"/>
      <c r="I56" s="285"/>
    </row>
    <row r="57" spans="1:9" x14ac:dyDescent="0.25">
      <c r="A57" s="330" t="s">
        <v>65</v>
      </c>
      <c r="B57" s="37" t="s">
        <v>66</v>
      </c>
      <c r="C57" s="92"/>
      <c r="D57" s="92"/>
      <c r="E57" s="92"/>
      <c r="F57" s="92"/>
      <c r="G57" s="92"/>
      <c r="H57" s="284"/>
      <c r="I57" s="285"/>
    </row>
    <row r="58" spans="1:9" x14ac:dyDescent="0.25">
      <c r="A58" s="330"/>
      <c r="B58" s="37" t="s">
        <v>67</v>
      </c>
      <c r="C58" s="92"/>
      <c r="D58" s="92"/>
      <c r="E58" s="92"/>
      <c r="F58" s="92"/>
      <c r="G58" s="92"/>
      <c r="H58" s="284"/>
      <c r="I58" s="285"/>
    </row>
    <row r="59" spans="1:9" x14ac:dyDescent="0.25">
      <c r="A59" s="330"/>
      <c r="B59" s="37" t="s">
        <v>68</v>
      </c>
      <c r="C59" s="92"/>
      <c r="D59" s="92"/>
      <c r="E59" s="92"/>
      <c r="F59" s="92"/>
      <c r="G59" s="92"/>
      <c r="H59" s="284"/>
      <c r="I59" s="285"/>
    </row>
    <row r="60" spans="1:9" x14ac:dyDescent="0.25">
      <c r="A60" s="330"/>
      <c r="B60" s="37" t="s">
        <v>146</v>
      </c>
      <c r="C60" s="92"/>
      <c r="D60" s="92"/>
      <c r="E60" s="92"/>
      <c r="F60" s="92"/>
      <c r="G60" s="92"/>
      <c r="H60" s="284"/>
      <c r="I60" s="285"/>
    </row>
    <row r="61" spans="1:9" x14ac:dyDescent="0.25">
      <c r="A61" s="488" t="s">
        <v>147</v>
      </c>
      <c r="B61" s="37" t="s">
        <v>148</v>
      </c>
      <c r="C61" s="92"/>
      <c r="D61" s="92"/>
      <c r="E61" s="92"/>
      <c r="F61" s="92"/>
      <c r="G61" s="92"/>
      <c r="H61" s="284"/>
      <c r="I61" s="285"/>
    </row>
    <row r="62" spans="1:9" x14ac:dyDescent="0.25">
      <c r="A62" s="489"/>
      <c r="B62" s="37" t="s">
        <v>71</v>
      </c>
      <c r="C62" s="92"/>
      <c r="D62" s="92"/>
      <c r="E62" s="92"/>
      <c r="F62" s="92"/>
      <c r="G62" s="92"/>
      <c r="H62" s="284"/>
      <c r="I62" s="285"/>
    </row>
    <row r="63" spans="1:9" x14ac:dyDescent="0.25">
      <c r="A63" s="490"/>
      <c r="B63" s="37" t="s">
        <v>149</v>
      </c>
      <c r="C63" s="92"/>
      <c r="D63" s="92"/>
      <c r="E63" s="92"/>
      <c r="F63" s="92"/>
      <c r="G63" s="92"/>
      <c r="H63" s="284"/>
      <c r="I63" s="285"/>
    </row>
    <row r="64" spans="1:9" x14ac:dyDescent="0.25">
      <c r="A64" s="372" t="s">
        <v>328</v>
      </c>
      <c r="B64" s="372"/>
      <c r="C64" s="88">
        <f t="shared" ref="C64:D64" si="4">SUM(C48:C63)</f>
        <v>2</v>
      </c>
      <c r="D64" s="88">
        <f t="shared" si="4"/>
        <v>90</v>
      </c>
      <c r="E64" s="88">
        <f>SUM(E48:E63)</f>
        <v>85</v>
      </c>
      <c r="F64" s="88">
        <f t="shared" ref="F64:H64" si="5">SUM(F48:F63)</f>
        <v>86</v>
      </c>
      <c r="G64" s="88">
        <f t="shared" si="5"/>
        <v>87</v>
      </c>
      <c r="H64" s="11">
        <f t="shared" si="5"/>
        <v>86</v>
      </c>
      <c r="I64" s="299">
        <f>H64/D64*100</f>
        <v>95.555555555555557</v>
      </c>
    </row>
    <row r="65" spans="1:9" x14ac:dyDescent="0.25">
      <c r="A65" s="112" t="s">
        <v>151</v>
      </c>
      <c r="B65" s="37" t="s">
        <v>152</v>
      </c>
      <c r="C65" s="92"/>
      <c r="D65" s="92"/>
      <c r="E65" s="92"/>
      <c r="F65" s="92"/>
      <c r="G65" s="92"/>
      <c r="H65" s="284"/>
      <c r="I65" s="285"/>
    </row>
    <row r="66" spans="1:9" x14ac:dyDescent="0.25">
      <c r="A66" s="330" t="s">
        <v>75</v>
      </c>
      <c r="B66" s="37" t="s">
        <v>153</v>
      </c>
      <c r="C66" s="92"/>
      <c r="D66" s="92"/>
      <c r="E66" s="92"/>
      <c r="F66" s="92"/>
      <c r="G66" s="92"/>
      <c r="H66" s="284"/>
      <c r="I66" s="285"/>
    </row>
    <row r="67" spans="1:9" x14ac:dyDescent="0.25">
      <c r="A67" s="330"/>
      <c r="B67" s="37" t="s">
        <v>77</v>
      </c>
      <c r="C67" s="92"/>
      <c r="D67" s="92"/>
      <c r="E67" s="92"/>
      <c r="F67" s="92"/>
      <c r="G67" s="92"/>
      <c r="H67" s="284"/>
      <c r="I67" s="285"/>
    </row>
    <row r="68" spans="1:9" x14ac:dyDescent="0.25">
      <c r="A68" s="330" t="s">
        <v>78</v>
      </c>
      <c r="B68" s="37" t="s">
        <v>79</v>
      </c>
      <c r="C68" s="92"/>
      <c r="D68" s="92"/>
      <c r="E68" s="92"/>
      <c r="F68" s="92"/>
      <c r="G68" s="92"/>
      <c r="H68" s="284"/>
      <c r="I68" s="285"/>
    </row>
    <row r="69" spans="1:9" x14ac:dyDescent="0.25">
      <c r="A69" s="330"/>
      <c r="B69" s="37" t="s">
        <v>80</v>
      </c>
      <c r="C69" s="92"/>
      <c r="D69" s="92"/>
      <c r="E69" s="92"/>
      <c r="F69" s="92"/>
      <c r="G69" s="92"/>
      <c r="H69" s="284"/>
      <c r="I69" s="285"/>
    </row>
    <row r="70" spans="1:9" x14ac:dyDescent="0.25">
      <c r="A70" s="491" t="s">
        <v>81</v>
      </c>
      <c r="B70" s="296" t="s">
        <v>82</v>
      </c>
      <c r="C70" s="282">
        <v>1</v>
      </c>
      <c r="D70" s="282">
        <v>30</v>
      </c>
      <c r="E70" s="127">
        <v>24</v>
      </c>
      <c r="F70" s="127">
        <v>25</v>
      </c>
      <c r="G70" s="92">
        <v>27</v>
      </c>
      <c r="H70" s="284">
        <f>SUM(E70+F70+G70)/3</f>
        <v>25.333333333333332</v>
      </c>
      <c r="I70" s="285">
        <f>H70/D70*100</f>
        <v>84.444444444444443</v>
      </c>
    </row>
    <row r="71" spans="1:9" x14ac:dyDescent="0.25">
      <c r="A71" s="491"/>
      <c r="B71" s="37" t="s">
        <v>83</v>
      </c>
      <c r="C71" s="92"/>
      <c r="D71" s="92"/>
      <c r="E71" s="92"/>
      <c r="F71" s="92"/>
      <c r="G71" s="92"/>
      <c r="H71" s="284"/>
      <c r="I71" s="285"/>
    </row>
    <row r="72" spans="1:9" x14ac:dyDescent="0.25">
      <c r="A72" s="330" t="s">
        <v>84</v>
      </c>
      <c r="B72" s="37" t="s">
        <v>85</v>
      </c>
      <c r="C72" s="92"/>
      <c r="D72" s="92"/>
      <c r="E72" s="92"/>
      <c r="F72" s="92"/>
      <c r="G72" s="92"/>
      <c r="H72" s="284"/>
      <c r="I72" s="285"/>
    </row>
    <row r="73" spans="1:9" x14ac:dyDescent="0.25">
      <c r="A73" s="330"/>
      <c r="B73" s="37" t="s">
        <v>86</v>
      </c>
      <c r="C73" s="92"/>
      <c r="D73" s="92"/>
      <c r="E73" s="92"/>
      <c r="F73" s="92"/>
      <c r="G73" s="92"/>
      <c r="H73" s="284"/>
      <c r="I73" s="285"/>
    </row>
    <row r="74" spans="1:9" x14ac:dyDescent="0.25">
      <c r="A74" s="330"/>
      <c r="B74" s="37" t="s">
        <v>87</v>
      </c>
      <c r="C74" s="92"/>
      <c r="D74" s="92"/>
      <c r="E74" s="92"/>
      <c r="F74" s="92"/>
      <c r="G74" s="92"/>
      <c r="H74" s="284"/>
      <c r="I74" s="285"/>
    </row>
    <row r="75" spans="1:9" x14ac:dyDescent="0.25">
      <c r="A75" s="330"/>
      <c r="B75" s="37" t="s">
        <v>154</v>
      </c>
      <c r="C75" s="92"/>
      <c r="D75" s="92"/>
      <c r="E75" s="92"/>
      <c r="F75" s="92"/>
      <c r="G75" s="92"/>
      <c r="H75" s="284"/>
      <c r="I75" s="285"/>
    </row>
    <row r="76" spans="1:9" x14ac:dyDescent="0.25">
      <c r="A76" s="491" t="s">
        <v>155</v>
      </c>
      <c r="B76" s="37" t="s">
        <v>90</v>
      </c>
      <c r="C76" s="92"/>
      <c r="D76" s="92"/>
      <c r="E76" s="92"/>
      <c r="F76" s="92"/>
      <c r="G76" s="92"/>
      <c r="H76" s="284"/>
      <c r="I76" s="285"/>
    </row>
    <row r="77" spans="1:9" x14ac:dyDescent="0.25">
      <c r="A77" s="491"/>
      <c r="B77" s="281" t="s">
        <v>156</v>
      </c>
      <c r="C77" s="282">
        <v>1</v>
      </c>
      <c r="D77" s="282">
        <v>30</v>
      </c>
      <c r="E77" s="92">
        <v>28</v>
      </c>
      <c r="F77" s="92">
        <v>28</v>
      </c>
      <c r="G77" s="92">
        <v>30</v>
      </c>
      <c r="H77" s="284">
        <f>SUM(E77+F77+G77)/3</f>
        <v>28.666666666666668</v>
      </c>
      <c r="I77" s="285">
        <f>H77/D77*100</f>
        <v>95.555555555555557</v>
      </c>
    </row>
    <row r="78" spans="1:9" x14ac:dyDescent="0.25">
      <c r="A78" s="491"/>
      <c r="B78" s="37" t="s">
        <v>157</v>
      </c>
      <c r="C78" s="92"/>
      <c r="D78" s="92"/>
      <c r="E78" s="92"/>
      <c r="F78" s="92"/>
      <c r="G78" s="92"/>
      <c r="H78" s="284"/>
      <c r="I78" s="285"/>
    </row>
    <row r="79" spans="1:9" x14ac:dyDescent="0.25">
      <c r="A79" s="491" t="s">
        <v>158</v>
      </c>
      <c r="B79" s="37" t="s">
        <v>159</v>
      </c>
      <c r="C79" s="92"/>
      <c r="D79" s="92"/>
      <c r="E79" s="92"/>
      <c r="F79" s="92"/>
      <c r="G79" s="92"/>
      <c r="H79" s="284"/>
      <c r="I79" s="285"/>
    </row>
    <row r="80" spans="1:9" x14ac:dyDescent="0.25">
      <c r="A80" s="491"/>
      <c r="B80" s="281" t="s">
        <v>160</v>
      </c>
      <c r="C80" s="92">
        <v>1</v>
      </c>
      <c r="D80" s="92">
        <v>30</v>
      </c>
      <c r="E80" s="92">
        <v>26</v>
      </c>
      <c r="F80" s="92">
        <v>27</v>
      </c>
      <c r="G80" s="92">
        <v>26</v>
      </c>
      <c r="H80" s="284">
        <f>SUM(E80+F80+G80)/3</f>
        <v>26.333333333333332</v>
      </c>
      <c r="I80" s="285">
        <f>H80/D80*100</f>
        <v>87.777777777777771</v>
      </c>
    </row>
    <row r="81" spans="1:9" x14ac:dyDescent="0.25">
      <c r="A81" s="491"/>
      <c r="B81" s="37" t="s">
        <v>161</v>
      </c>
      <c r="C81" s="92"/>
      <c r="D81" s="92"/>
      <c r="E81" s="92"/>
      <c r="F81" s="92"/>
      <c r="G81" s="92"/>
      <c r="H81" s="284"/>
      <c r="I81" s="285"/>
    </row>
    <row r="82" spans="1:9" x14ac:dyDescent="0.25">
      <c r="A82" s="372" t="s">
        <v>328</v>
      </c>
      <c r="B82" s="372"/>
      <c r="C82" s="129">
        <v>3</v>
      </c>
      <c r="D82" s="129">
        <v>90</v>
      </c>
      <c r="E82" s="129">
        <f>SUM(E65:E81)</f>
        <v>78</v>
      </c>
      <c r="F82" s="129">
        <f t="shared" ref="F82:H82" si="6">SUM(F65:F81)</f>
        <v>80</v>
      </c>
      <c r="G82" s="129">
        <f t="shared" si="6"/>
        <v>83</v>
      </c>
      <c r="H82" s="129">
        <f t="shared" si="6"/>
        <v>80.333333333333329</v>
      </c>
      <c r="I82" s="299">
        <f>H82/D82*100</f>
        <v>89.259259259259252</v>
      </c>
    </row>
    <row r="83" spans="1:9" x14ac:dyDescent="0.25">
      <c r="A83" s="330" t="s">
        <v>97</v>
      </c>
      <c r="B83" s="37" t="s">
        <v>98</v>
      </c>
      <c r="C83" s="92"/>
      <c r="D83" s="92"/>
      <c r="E83" s="92"/>
      <c r="F83" s="92"/>
      <c r="G83" s="92"/>
      <c r="H83" s="284"/>
      <c r="I83" s="285"/>
    </row>
    <row r="84" spans="1:9" x14ac:dyDescent="0.25">
      <c r="A84" s="330"/>
      <c r="B84" s="37" t="s">
        <v>99</v>
      </c>
      <c r="C84" s="92"/>
      <c r="D84" s="92"/>
      <c r="E84" s="92"/>
      <c r="F84" s="92"/>
      <c r="G84" s="92"/>
      <c r="H84" s="284"/>
      <c r="I84" s="285"/>
    </row>
    <row r="85" spans="1:9" x14ac:dyDescent="0.25">
      <c r="A85" s="330"/>
      <c r="B85" s="37" t="s">
        <v>100</v>
      </c>
      <c r="C85" s="92"/>
      <c r="D85" s="92"/>
      <c r="E85" s="92"/>
      <c r="F85" s="92"/>
      <c r="G85" s="92"/>
      <c r="H85" s="284"/>
      <c r="I85" s="285"/>
    </row>
    <row r="86" spans="1:9" x14ac:dyDescent="0.25">
      <c r="A86" s="112" t="s">
        <v>101</v>
      </c>
      <c r="B86" s="37" t="s">
        <v>102</v>
      </c>
      <c r="C86" s="92"/>
      <c r="D86" s="92"/>
      <c r="E86" s="92"/>
      <c r="F86" s="92"/>
      <c r="G86" s="92"/>
      <c r="H86" s="284"/>
      <c r="I86" s="285"/>
    </row>
    <row r="87" spans="1:9" x14ac:dyDescent="0.25">
      <c r="A87" s="491" t="s">
        <v>163</v>
      </c>
      <c r="B87" s="37" t="s">
        <v>104</v>
      </c>
      <c r="C87" s="92"/>
      <c r="D87" s="92"/>
      <c r="E87" s="92"/>
      <c r="F87" s="92"/>
      <c r="G87" s="92"/>
      <c r="H87" s="284"/>
      <c r="I87" s="285"/>
    </row>
    <row r="88" spans="1:9" x14ac:dyDescent="0.25">
      <c r="A88" s="491"/>
      <c r="B88" s="37" t="s">
        <v>105</v>
      </c>
      <c r="C88" s="92"/>
      <c r="D88" s="92"/>
      <c r="E88" s="92"/>
      <c r="F88" s="92"/>
      <c r="G88" s="92"/>
      <c r="H88" s="284"/>
      <c r="I88" s="285"/>
    </row>
    <row r="89" spans="1:9" x14ac:dyDescent="0.25">
      <c r="A89" s="491"/>
      <c r="B89" s="281" t="s">
        <v>164</v>
      </c>
      <c r="C89" s="92">
        <v>1</v>
      </c>
      <c r="D89" s="92">
        <v>30</v>
      </c>
      <c r="E89" s="92">
        <v>28</v>
      </c>
      <c r="F89" s="92">
        <v>28</v>
      </c>
      <c r="G89" s="92">
        <v>29</v>
      </c>
      <c r="H89" s="284">
        <f>SUM(E89+F89+G89)/3</f>
        <v>28.333333333333332</v>
      </c>
      <c r="I89" s="285">
        <f>H89/D89*100</f>
        <v>94.444444444444443</v>
      </c>
    </row>
    <row r="90" spans="1:9" x14ac:dyDescent="0.25">
      <c r="A90" s="372" t="s">
        <v>328</v>
      </c>
      <c r="B90" s="372"/>
      <c r="C90" s="88">
        <f t="shared" ref="C90:D90" si="7">SUM(C83:C89)</f>
        <v>1</v>
      </c>
      <c r="D90" s="88">
        <f t="shared" si="7"/>
        <v>30</v>
      </c>
      <c r="E90" s="88">
        <f>SUM(E83:E89)</f>
        <v>28</v>
      </c>
      <c r="F90" s="88">
        <f t="shared" ref="F90:H90" si="8">SUM(F83:F89)</f>
        <v>28</v>
      </c>
      <c r="G90" s="88">
        <f t="shared" si="8"/>
        <v>29</v>
      </c>
      <c r="H90" s="11">
        <f t="shared" si="8"/>
        <v>28.333333333333332</v>
      </c>
      <c r="I90" s="299">
        <f>H90/D90*100</f>
        <v>94.444444444444443</v>
      </c>
    </row>
    <row r="91" spans="1:9" x14ac:dyDescent="0.25">
      <c r="A91" s="491" t="s">
        <v>107</v>
      </c>
      <c r="B91" s="37" t="s">
        <v>108</v>
      </c>
      <c r="C91" s="92"/>
      <c r="D91" s="92"/>
      <c r="E91" s="92"/>
      <c r="F91" s="92"/>
      <c r="G91" s="92"/>
      <c r="H91" s="284"/>
      <c r="I91" s="285"/>
    </row>
    <row r="92" spans="1:9" x14ac:dyDescent="0.25">
      <c r="A92" s="491"/>
      <c r="B92" s="281" t="s">
        <v>109</v>
      </c>
      <c r="C92" s="282">
        <v>1</v>
      </c>
      <c r="D92" s="282">
        <v>30</v>
      </c>
      <c r="E92" s="92">
        <v>30</v>
      </c>
      <c r="F92" s="92">
        <v>30</v>
      </c>
      <c r="G92" s="92">
        <v>30</v>
      </c>
      <c r="H92" s="284">
        <f>SUM(E92+F92+G92)/3</f>
        <v>30</v>
      </c>
      <c r="I92" s="285">
        <f>H92/D92*100</f>
        <v>100</v>
      </c>
    </row>
    <row r="93" spans="1:9" x14ac:dyDescent="0.25">
      <c r="A93" s="491"/>
      <c r="B93" s="37" t="s">
        <v>166</v>
      </c>
      <c r="C93" s="92"/>
      <c r="D93" s="92"/>
      <c r="E93" s="92"/>
      <c r="F93" s="92"/>
      <c r="G93" s="92"/>
      <c r="H93" s="284"/>
      <c r="I93" s="285"/>
    </row>
    <row r="94" spans="1:9" x14ac:dyDescent="0.25">
      <c r="A94" s="491" t="s">
        <v>111</v>
      </c>
      <c r="B94" s="37" t="s">
        <v>167</v>
      </c>
      <c r="C94" s="92"/>
      <c r="D94" s="92"/>
      <c r="E94" s="92"/>
      <c r="F94" s="92"/>
      <c r="G94" s="92"/>
      <c r="H94" s="284"/>
      <c r="I94" s="285"/>
    </row>
    <row r="95" spans="1:9" x14ac:dyDescent="0.25">
      <c r="A95" s="491"/>
      <c r="B95" s="281" t="s">
        <v>113</v>
      </c>
      <c r="C95" s="92">
        <v>1</v>
      </c>
      <c r="D95" s="92">
        <v>30</v>
      </c>
      <c r="E95" s="92">
        <v>26</v>
      </c>
      <c r="F95" s="92">
        <v>26</v>
      </c>
      <c r="G95" s="92">
        <v>25</v>
      </c>
      <c r="H95" s="284">
        <f>SUM(E95+F95+G95)/3</f>
        <v>25.666666666666668</v>
      </c>
      <c r="I95" s="285">
        <f>H95/D95*100</f>
        <v>85.555555555555557</v>
      </c>
    </row>
    <row r="96" spans="1:9" x14ac:dyDescent="0.25">
      <c r="A96" s="491"/>
      <c r="B96" s="37" t="s">
        <v>114</v>
      </c>
      <c r="C96" s="92"/>
      <c r="D96" s="92"/>
      <c r="E96" s="92"/>
      <c r="F96" s="92"/>
      <c r="G96" s="92"/>
      <c r="H96" s="284"/>
      <c r="I96" s="285"/>
    </row>
    <row r="97" spans="1:9" x14ac:dyDescent="0.25">
      <c r="A97" s="330" t="s">
        <v>168</v>
      </c>
      <c r="B97" s="37" t="s">
        <v>169</v>
      </c>
      <c r="C97" s="92"/>
      <c r="D97" s="92"/>
      <c r="E97" s="92"/>
      <c r="F97" s="92"/>
      <c r="G97" s="92"/>
      <c r="H97" s="284"/>
      <c r="I97" s="285"/>
    </row>
    <row r="98" spans="1:9" x14ac:dyDescent="0.25">
      <c r="A98" s="330"/>
      <c r="B98" s="37" t="s">
        <v>117</v>
      </c>
      <c r="C98" s="92"/>
      <c r="D98" s="92"/>
      <c r="E98" s="92"/>
      <c r="F98" s="92"/>
      <c r="G98" s="92"/>
      <c r="H98" s="284"/>
      <c r="I98" s="285"/>
    </row>
    <row r="99" spans="1:9" x14ac:dyDescent="0.25">
      <c r="A99" s="330" t="s">
        <v>118</v>
      </c>
      <c r="B99" s="37" t="s">
        <v>170</v>
      </c>
      <c r="C99" s="92"/>
      <c r="D99" s="92"/>
      <c r="E99" s="92"/>
      <c r="F99" s="92"/>
      <c r="G99" s="92"/>
      <c r="H99" s="284"/>
      <c r="I99" s="285"/>
    </row>
    <row r="100" spans="1:9" x14ac:dyDescent="0.25">
      <c r="A100" s="330"/>
      <c r="B100" s="37" t="s">
        <v>171</v>
      </c>
      <c r="C100" s="92"/>
      <c r="D100" s="92"/>
      <c r="E100" s="92"/>
      <c r="F100" s="92"/>
      <c r="G100" s="92"/>
      <c r="H100" s="284"/>
      <c r="I100" s="285"/>
    </row>
    <row r="101" spans="1:9" x14ac:dyDescent="0.25">
      <c r="A101" s="491" t="s">
        <v>121</v>
      </c>
      <c r="B101" s="281" t="s">
        <v>122</v>
      </c>
      <c r="C101" s="92">
        <v>1</v>
      </c>
      <c r="D101" s="92">
        <v>30</v>
      </c>
      <c r="E101" s="92">
        <v>27</v>
      </c>
      <c r="F101" s="92">
        <v>27</v>
      </c>
      <c r="G101" s="92">
        <v>28</v>
      </c>
      <c r="H101" s="284">
        <f>SUM(E101+F101+G101)/3</f>
        <v>27.333333333333332</v>
      </c>
      <c r="I101" s="285">
        <f>H101/D101*100</f>
        <v>91.111111111111114</v>
      </c>
    </row>
    <row r="102" spans="1:9" x14ac:dyDescent="0.25">
      <c r="A102" s="491"/>
      <c r="B102" s="37" t="s">
        <v>123</v>
      </c>
      <c r="C102" s="92"/>
      <c r="D102" s="92"/>
      <c r="E102" s="92"/>
      <c r="F102" s="92"/>
      <c r="G102" s="92"/>
      <c r="H102" s="284"/>
      <c r="I102" s="285"/>
    </row>
    <row r="103" spans="1:9" x14ac:dyDescent="0.25">
      <c r="A103" s="330" t="s">
        <v>124</v>
      </c>
      <c r="B103" s="37" t="s">
        <v>125</v>
      </c>
      <c r="C103" s="92"/>
      <c r="D103" s="92"/>
      <c r="E103" s="92"/>
      <c r="F103" s="92"/>
      <c r="G103" s="92"/>
      <c r="H103" s="284"/>
      <c r="I103" s="285"/>
    </row>
    <row r="104" spans="1:9" x14ac:dyDescent="0.25">
      <c r="A104" s="330"/>
      <c r="B104" s="37" t="s">
        <v>126</v>
      </c>
      <c r="C104" s="92"/>
      <c r="D104" s="92"/>
      <c r="E104" s="92"/>
      <c r="F104" s="92"/>
      <c r="G104" s="92"/>
      <c r="H104" s="284"/>
      <c r="I104" s="285"/>
    </row>
    <row r="105" spans="1:9" x14ac:dyDescent="0.25">
      <c r="A105" s="330"/>
      <c r="B105" s="37" t="s">
        <v>172</v>
      </c>
      <c r="C105" s="92"/>
      <c r="D105" s="92"/>
      <c r="E105" s="92"/>
      <c r="F105" s="92"/>
      <c r="G105" s="92"/>
      <c r="H105" s="284"/>
      <c r="I105" s="285"/>
    </row>
    <row r="106" spans="1:9" x14ac:dyDescent="0.25">
      <c r="A106" s="372" t="s">
        <v>328</v>
      </c>
      <c r="B106" s="372"/>
      <c r="C106" s="129">
        <f t="shared" ref="C106:D106" si="9">SUM(C91:C105)</f>
        <v>3</v>
      </c>
      <c r="D106" s="129">
        <f t="shared" si="9"/>
        <v>90</v>
      </c>
      <c r="E106" s="129">
        <f>SUM(E91:E105)</f>
        <v>83</v>
      </c>
      <c r="F106" s="129">
        <f t="shared" ref="F106:H106" si="10">SUM(F91:F105)</f>
        <v>83</v>
      </c>
      <c r="G106" s="129">
        <f t="shared" si="10"/>
        <v>83</v>
      </c>
      <c r="H106" s="129">
        <f t="shared" si="10"/>
        <v>83</v>
      </c>
      <c r="I106" s="299">
        <f>H106/D106*100</f>
        <v>92.222222222222229</v>
      </c>
    </row>
    <row r="107" spans="1:9" x14ac:dyDescent="0.25">
      <c r="A107" s="492" t="s">
        <v>128</v>
      </c>
      <c r="B107" s="492"/>
      <c r="C107" s="300">
        <f t="shared" ref="C107:D107" si="11">C22+C38+C47+C64+C82+C90+C106</f>
        <v>14</v>
      </c>
      <c r="D107" s="300">
        <f t="shared" si="11"/>
        <v>480</v>
      </c>
      <c r="E107" s="300">
        <f>E22+E38+E47+E64+E82+E90+E106</f>
        <v>437</v>
      </c>
      <c r="F107" s="300">
        <f t="shared" ref="F107:H107" si="12">F22+F38+F47+F64+F82+F90+F106</f>
        <v>442</v>
      </c>
      <c r="G107" s="300">
        <f t="shared" si="12"/>
        <v>452</v>
      </c>
      <c r="H107" s="300">
        <f t="shared" si="12"/>
        <v>443.66666666666663</v>
      </c>
      <c r="I107" s="301">
        <f>H107/D107*100</f>
        <v>92.430555555555543</v>
      </c>
    </row>
  </sheetData>
  <mergeCells count="44">
    <mergeCell ref="A107:B107"/>
    <mergeCell ref="A94:A96"/>
    <mergeCell ref="A97:A98"/>
    <mergeCell ref="A99:A100"/>
    <mergeCell ref="A101:A102"/>
    <mergeCell ref="A103:A105"/>
    <mergeCell ref="A106:B106"/>
    <mergeCell ref="A91:A93"/>
    <mergeCell ref="A64:B64"/>
    <mergeCell ref="A66:A67"/>
    <mergeCell ref="A68:A69"/>
    <mergeCell ref="A70:A71"/>
    <mergeCell ref="A72:A75"/>
    <mergeCell ref="A76:A78"/>
    <mergeCell ref="A79:A81"/>
    <mergeCell ref="A82:B82"/>
    <mergeCell ref="A83:A85"/>
    <mergeCell ref="A87:A89"/>
    <mergeCell ref="A90:B90"/>
    <mergeCell ref="A61:A63"/>
    <mergeCell ref="A19:A21"/>
    <mergeCell ref="A22:B22"/>
    <mergeCell ref="A23:A27"/>
    <mergeCell ref="A28:A33"/>
    <mergeCell ref="A34:A37"/>
    <mergeCell ref="A38:B38"/>
    <mergeCell ref="A39:A46"/>
    <mergeCell ref="A47:B47"/>
    <mergeCell ref="A48:A50"/>
    <mergeCell ref="A51:A56"/>
    <mergeCell ref="A57:A60"/>
    <mergeCell ref="A17:A18"/>
    <mergeCell ref="A1:I1"/>
    <mergeCell ref="A2:A3"/>
    <mergeCell ref="B2:B3"/>
    <mergeCell ref="C2:C3"/>
    <mergeCell ref="D2:D3"/>
    <mergeCell ref="H2:H3"/>
    <mergeCell ref="I2:I3"/>
    <mergeCell ref="A4:A5"/>
    <mergeCell ref="A6:A8"/>
    <mergeCell ref="A9:A11"/>
    <mergeCell ref="A12:A14"/>
    <mergeCell ref="A15:A16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CX144"/>
  <sheetViews>
    <sheetView showGridLines="0" tabSelected="1" zoomScale="85" zoomScaleNormal="85" workbookViewId="0">
      <selection activeCell="O117" sqref="O117"/>
    </sheetView>
  </sheetViews>
  <sheetFormatPr defaultRowHeight="15" x14ac:dyDescent="0.25"/>
  <cols>
    <col min="2" max="2" width="20.5703125" customWidth="1"/>
    <col min="3" max="3" width="18.5703125" customWidth="1"/>
  </cols>
  <sheetData>
    <row r="1" spans="1:10" s="30" customFormat="1" ht="27.75" customHeight="1" x14ac:dyDescent="0.25">
      <c r="A1" s="499" t="s">
        <v>192</v>
      </c>
      <c r="B1" s="500"/>
      <c r="C1" s="500"/>
      <c r="D1" s="500"/>
      <c r="E1" s="500"/>
      <c r="F1" s="500"/>
      <c r="G1" s="500"/>
      <c r="H1" s="500"/>
      <c r="I1" s="500"/>
      <c r="J1" s="501"/>
    </row>
    <row r="2" spans="1:10" ht="29.25" customHeight="1" x14ac:dyDescent="0.25">
      <c r="A2" s="502" t="s">
        <v>257</v>
      </c>
      <c r="B2" s="503"/>
      <c r="C2" s="503"/>
      <c r="D2" s="503"/>
      <c r="E2" s="503"/>
      <c r="F2" s="503"/>
      <c r="G2" s="503"/>
      <c r="H2" s="503"/>
      <c r="I2" s="503"/>
      <c r="J2" s="504"/>
    </row>
    <row r="3" spans="1:10" ht="15.75" customHeight="1" x14ac:dyDescent="0.25">
      <c r="A3" s="472" t="s">
        <v>130</v>
      </c>
      <c r="B3" s="393" t="s">
        <v>0</v>
      </c>
      <c r="C3" s="505" t="s">
        <v>1</v>
      </c>
      <c r="D3" s="506" t="s">
        <v>258</v>
      </c>
      <c r="E3" s="506" t="s">
        <v>193</v>
      </c>
      <c r="F3" s="509" t="s">
        <v>259</v>
      </c>
      <c r="G3" s="510"/>
      <c r="H3" s="511"/>
      <c r="I3" s="515" t="s">
        <v>260</v>
      </c>
      <c r="J3" s="518" t="s">
        <v>261</v>
      </c>
    </row>
    <row r="4" spans="1:10" s="30" customFormat="1" ht="27.75" customHeight="1" x14ac:dyDescent="0.25">
      <c r="A4" s="472"/>
      <c r="B4" s="393"/>
      <c r="C4" s="505"/>
      <c r="D4" s="507"/>
      <c r="E4" s="507"/>
      <c r="F4" s="512"/>
      <c r="G4" s="513"/>
      <c r="H4" s="514"/>
      <c r="I4" s="516"/>
      <c r="J4" s="518"/>
    </row>
    <row r="5" spans="1:10" ht="15.75" customHeight="1" x14ac:dyDescent="0.25">
      <c r="A5" s="472"/>
      <c r="B5" s="393"/>
      <c r="C5" s="505"/>
      <c r="D5" s="508"/>
      <c r="E5" s="508"/>
      <c r="F5" s="94" t="s">
        <v>262</v>
      </c>
      <c r="G5" s="95" t="s">
        <v>263</v>
      </c>
      <c r="H5" s="96" t="s">
        <v>264</v>
      </c>
      <c r="I5" s="517"/>
      <c r="J5" s="518"/>
    </row>
    <row r="6" spans="1:10" ht="47.25" customHeight="1" x14ac:dyDescent="0.25">
      <c r="A6" s="331" t="s">
        <v>131</v>
      </c>
      <c r="B6" s="330" t="s">
        <v>2</v>
      </c>
      <c r="C6" s="37" t="s">
        <v>3</v>
      </c>
      <c r="D6" s="92"/>
      <c r="E6" s="92"/>
      <c r="F6" s="92"/>
      <c r="G6" s="92"/>
      <c r="H6" s="92"/>
      <c r="I6" s="10"/>
      <c r="J6" s="93"/>
    </row>
    <row r="7" spans="1:10" ht="15.75" customHeight="1" x14ac:dyDescent="0.25">
      <c r="A7" s="332"/>
      <c r="B7" s="330"/>
      <c r="C7" s="37" t="s">
        <v>4</v>
      </c>
      <c r="D7" s="92"/>
      <c r="E7" s="92"/>
      <c r="F7" s="92"/>
      <c r="G7" s="92"/>
      <c r="H7" s="92"/>
      <c r="I7" s="10"/>
      <c r="J7" s="93"/>
    </row>
    <row r="8" spans="1:10" ht="15.75" customHeight="1" x14ac:dyDescent="0.25">
      <c r="A8" s="332"/>
      <c r="B8" s="330"/>
      <c r="C8" s="97" t="s">
        <v>194</v>
      </c>
      <c r="D8" s="88">
        <f>SUM(D6:D7)</f>
        <v>0</v>
      </c>
      <c r="E8" s="88">
        <f t="shared" ref="E8" si="0">SUM(E6:E7)</f>
        <v>0</v>
      </c>
      <c r="F8" s="88">
        <f>SUM(F6:F7)</f>
        <v>0</v>
      </c>
      <c r="G8" s="88">
        <f>SUM(G6:G7)</f>
        <v>0</v>
      </c>
      <c r="H8" s="88">
        <f>SUM(H6:H7)</f>
        <v>0</v>
      </c>
      <c r="I8" s="11">
        <f t="shared" ref="I8" si="1">SUM(I6:I7)</f>
        <v>0</v>
      </c>
      <c r="J8" s="98" t="e">
        <f>#REF!/I8*100</f>
        <v>#REF!</v>
      </c>
    </row>
    <row r="9" spans="1:10" ht="15.75" customHeight="1" x14ac:dyDescent="0.25">
      <c r="A9" s="332"/>
      <c r="B9" s="330" t="s">
        <v>5</v>
      </c>
      <c r="C9" s="37" t="s">
        <v>6</v>
      </c>
      <c r="D9" s="92"/>
      <c r="E9" s="92"/>
      <c r="F9" s="92"/>
      <c r="G9" s="92"/>
      <c r="H9" s="92"/>
      <c r="I9" s="10"/>
      <c r="J9" s="93"/>
    </row>
    <row r="10" spans="1:10" ht="15.75" customHeight="1" x14ac:dyDescent="0.25">
      <c r="A10" s="332"/>
      <c r="B10" s="330"/>
      <c r="C10" s="37" t="s">
        <v>7</v>
      </c>
      <c r="D10" s="92"/>
      <c r="E10" s="92"/>
      <c r="F10" s="92"/>
      <c r="G10" s="92"/>
      <c r="H10" s="92"/>
      <c r="I10" s="10"/>
      <c r="J10" s="93"/>
    </row>
    <row r="11" spans="1:10" ht="15.75" customHeight="1" x14ac:dyDescent="0.25">
      <c r="A11" s="332"/>
      <c r="B11" s="330"/>
      <c r="C11" s="37" t="s">
        <v>8</v>
      </c>
      <c r="D11" s="92"/>
      <c r="E11" s="92"/>
      <c r="F11" s="92"/>
      <c r="G11" s="92"/>
      <c r="H11" s="92"/>
      <c r="I11" s="10"/>
      <c r="J11" s="93"/>
    </row>
    <row r="12" spans="1:10" ht="15.75" customHeight="1" x14ac:dyDescent="0.25">
      <c r="A12" s="332"/>
      <c r="B12" s="330"/>
      <c r="C12" s="97" t="s">
        <v>265</v>
      </c>
      <c r="D12" s="88">
        <f>SUM(D9:D11)</f>
        <v>0</v>
      </c>
      <c r="E12" s="88">
        <f t="shared" ref="E12" si="2">SUM(E9:E11)</f>
        <v>0</v>
      </c>
      <c r="F12" s="88">
        <f>SUM(F10:F11)</f>
        <v>0</v>
      </c>
      <c r="G12" s="88">
        <f>SUM(G10:G11)</f>
        <v>0</v>
      </c>
      <c r="H12" s="88">
        <f>SUM(H9:H11)</f>
        <v>0</v>
      </c>
      <c r="I12" s="11">
        <f t="shared" ref="I12" si="3">SUM(I9:I11)</f>
        <v>0</v>
      </c>
      <c r="J12" s="98" t="e">
        <f>#REF!/I12*100</f>
        <v>#REF!</v>
      </c>
    </row>
    <row r="13" spans="1:10" ht="15.75" customHeight="1" x14ac:dyDescent="0.25">
      <c r="A13" s="332"/>
      <c r="B13" s="330" t="s">
        <v>186</v>
      </c>
      <c r="C13" s="37" t="s">
        <v>10</v>
      </c>
      <c r="D13" s="92"/>
      <c r="E13" s="92"/>
      <c r="F13" s="92"/>
      <c r="G13" s="92"/>
      <c r="H13" s="92"/>
      <c r="I13" s="10"/>
      <c r="J13" s="93"/>
    </row>
    <row r="14" spans="1:10" ht="15.75" customHeight="1" x14ac:dyDescent="0.25">
      <c r="A14" s="332"/>
      <c r="B14" s="330"/>
      <c r="C14" s="37" t="s">
        <v>11</v>
      </c>
      <c r="D14" s="92"/>
      <c r="E14" s="92"/>
      <c r="F14" s="92"/>
      <c r="G14" s="92"/>
      <c r="H14" s="92"/>
      <c r="I14" s="10"/>
      <c r="J14" s="93"/>
    </row>
    <row r="15" spans="1:10" ht="15" customHeight="1" x14ac:dyDescent="0.25">
      <c r="A15" s="332"/>
      <c r="B15" s="330"/>
      <c r="C15" s="37" t="s">
        <v>12</v>
      </c>
      <c r="D15" s="92"/>
      <c r="E15" s="92"/>
      <c r="F15" s="92"/>
      <c r="G15" s="92"/>
      <c r="H15" s="92"/>
      <c r="I15" s="10"/>
      <c r="J15" s="93"/>
    </row>
    <row r="16" spans="1:10" x14ac:dyDescent="0.25">
      <c r="A16" s="332"/>
      <c r="B16" s="330"/>
      <c r="C16" s="97" t="s">
        <v>195</v>
      </c>
      <c r="D16" s="88">
        <f>SUM(D13:D15)</f>
        <v>0</v>
      </c>
      <c r="E16" s="88">
        <f t="shared" ref="E16" si="4">SUM(E13:E15)</f>
        <v>0</v>
      </c>
      <c r="F16" s="88">
        <f>SUM(F14:F15)</f>
        <v>0</v>
      </c>
      <c r="G16" s="88">
        <f>SUM(G14:G15)</f>
        <v>0</v>
      </c>
      <c r="H16" s="88">
        <f>SUM(H13:H15)</f>
        <v>0</v>
      </c>
      <c r="I16" s="11">
        <f t="shared" ref="I16" si="5">SUM(I13:I15)</f>
        <v>0</v>
      </c>
      <c r="J16" s="88">
        <f>SUM(J14:J15)</f>
        <v>0</v>
      </c>
    </row>
    <row r="17" spans="1:10" x14ac:dyDescent="0.25">
      <c r="A17" s="493" t="s">
        <v>175</v>
      </c>
      <c r="B17" s="494"/>
      <c r="C17" s="495"/>
      <c r="D17" s="88">
        <f>SUM(D8,D12,D16)</f>
        <v>0</v>
      </c>
      <c r="E17" s="88">
        <f>SUM(E15:E16)</f>
        <v>0</v>
      </c>
      <c r="F17" s="88">
        <f>SUM(F15:F16)</f>
        <v>0</v>
      </c>
      <c r="G17" s="88">
        <f>SUM(G15:G16)</f>
        <v>0</v>
      </c>
      <c r="H17" s="88">
        <f>SUM(H8,H12,H16)</f>
        <v>0</v>
      </c>
      <c r="I17" s="88">
        <f>SUM(I15:I16)</f>
        <v>0</v>
      </c>
      <c r="J17" s="88">
        <f>SUM(J15:J16)</f>
        <v>0</v>
      </c>
    </row>
    <row r="18" spans="1:10" x14ac:dyDescent="0.25">
      <c r="A18" s="331" t="s">
        <v>136</v>
      </c>
      <c r="B18" s="472" t="s">
        <v>13</v>
      </c>
      <c r="C18" s="37" t="s">
        <v>14</v>
      </c>
      <c r="D18" s="92"/>
      <c r="E18" s="92"/>
      <c r="F18" s="92"/>
      <c r="G18" s="92"/>
      <c r="H18" s="92"/>
      <c r="I18" s="10"/>
      <c r="J18" s="93"/>
    </row>
    <row r="19" spans="1:10" x14ac:dyDescent="0.25">
      <c r="A19" s="332"/>
      <c r="B19" s="472"/>
      <c r="C19" s="47" t="s">
        <v>15</v>
      </c>
      <c r="D19" s="92">
        <v>1</v>
      </c>
      <c r="E19" s="92">
        <v>12</v>
      </c>
      <c r="F19" s="92">
        <v>11</v>
      </c>
      <c r="G19" s="92">
        <v>10</v>
      </c>
      <c r="H19" s="92">
        <v>10</v>
      </c>
      <c r="I19" s="10">
        <f>AVERAGE(F19:H19)</f>
        <v>10.333333333333334</v>
      </c>
      <c r="J19" s="93">
        <f>I19/E19</f>
        <v>0.86111111111111116</v>
      </c>
    </row>
    <row r="20" spans="1:10" x14ac:dyDescent="0.25">
      <c r="A20" s="332"/>
      <c r="B20" s="472"/>
      <c r="C20" s="37" t="s">
        <v>16</v>
      </c>
      <c r="D20" s="92"/>
      <c r="E20" s="92"/>
      <c r="F20" s="92"/>
      <c r="G20" s="92"/>
      <c r="H20" s="92"/>
      <c r="I20" s="10"/>
      <c r="J20" s="93"/>
    </row>
    <row r="21" spans="1:10" x14ac:dyDescent="0.25">
      <c r="A21" s="332"/>
      <c r="B21" s="472"/>
      <c r="C21" s="87" t="s">
        <v>196</v>
      </c>
      <c r="D21" s="88">
        <f>SUM(D18:D20)</f>
        <v>1</v>
      </c>
      <c r="E21" s="88">
        <f t="shared" ref="E21:H21" si="6">SUM(E18:E20)</f>
        <v>12</v>
      </c>
      <c r="F21" s="88">
        <f t="shared" si="6"/>
        <v>11</v>
      </c>
      <c r="G21" s="88">
        <f t="shared" si="6"/>
        <v>10</v>
      </c>
      <c r="H21" s="88">
        <f t="shared" si="6"/>
        <v>10</v>
      </c>
      <c r="I21" s="11">
        <f>AVERAGE(F21:H21)</f>
        <v>10.333333333333334</v>
      </c>
      <c r="J21" s="98">
        <f>I21/E21</f>
        <v>0.86111111111111116</v>
      </c>
    </row>
    <row r="22" spans="1:10" x14ac:dyDescent="0.25">
      <c r="A22" s="332"/>
      <c r="B22" s="330" t="s">
        <v>17</v>
      </c>
      <c r="C22" s="37" t="s">
        <v>18</v>
      </c>
      <c r="D22" s="92"/>
      <c r="E22" s="92"/>
      <c r="F22" s="92"/>
      <c r="G22" s="92"/>
      <c r="H22" s="92"/>
      <c r="I22" s="10"/>
      <c r="J22" s="93"/>
    </row>
    <row r="23" spans="1:10" x14ac:dyDescent="0.25">
      <c r="A23" s="332"/>
      <c r="B23" s="330"/>
      <c r="C23" s="37" t="s">
        <v>19</v>
      </c>
      <c r="D23" s="92"/>
      <c r="E23" s="92"/>
      <c r="F23" s="92"/>
      <c r="G23" s="92"/>
      <c r="H23" s="92"/>
      <c r="I23" s="10"/>
      <c r="J23" s="93"/>
    </row>
    <row r="24" spans="1:10" x14ac:dyDescent="0.25">
      <c r="A24" s="332"/>
      <c r="B24" s="330"/>
      <c r="C24" s="87" t="s">
        <v>197</v>
      </c>
      <c r="D24" s="88"/>
      <c r="E24" s="88"/>
      <c r="F24" s="88"/>
      <c r="G24" s="88"/>
      <c r="H24" s="88"/>
      <c r="I24" s="11"/>
      <c r="J24" s="98"/>
    </row>
    <row r="25" spans="1:10" x14ac:dyDescent="0.25">
      <c r="A25" s="332"/>
      <c r="B25" s="330" t="s">
        <v>20</v>
      </c>
      <c r="C25" s="37" t="s">
        <v>21</v>
      </c>
      <c r="D25" s="92"/>
      <c r="E25" s="92"/>
      <c r="F25" s="92"/>
      <c r="G25" s="92"/>
      <c r="H25" s="92"/>
      <c r="I25" s="10"/>
      <c r="J25" s="93"/>
    </row>
    <row r="26" spans="1:10" x14ac:dyDescent="0.25">
      <c r="A26" s="332"/>
      <c r="B26" s="330"/>
      <c r="C26" s="37" t="s">
        <v>22</v>
      </c>
      <c r="D26" s="92"/>
      <c r="E26" s="92"/>
      <c r="F26" s="92"/>
      <c r="G26" s="92"/>
      <c r="H26" s="92"/>
      <c r="I26" s="10"/>
      <c r="J26" s="93"/>
    </row>
    <row r="27" spans="1:10" x14ac:dyDescent="0.25">
      <c r="A27" s="332"/>
      <c r="B27" s="330"/>
      <c r="C27" s="87" t="s">
        <v>198</v>
      </c>
      <c r="D27" s="88"/>
      <c r="E27" s="88"/>
      <c r="F27" s="88"/>
      <c r="G27" s="88"/>
      <c r="H27" s="88"/>
      <c r="I27" s="11"/>
      <c r="J27" s="98"/>
    </row>
    <row r="28" spans="1:10" x14ac:dyDescent="0.25">
      <c r="A28" s="332"/>
      <c r="B28" s="472" t="s">
        <v>23</v>
      </c>
      <c r="C28" s="37" t="s">
        <v>24</v>
      </c>
      <c r="D28" s="92"/>
      <c r="E28" s="92"/>
      <c r="F28" s="92"/>
      <c r="G28" s="92"/>
      <c r="H28" s="92"/>
      <c r="I28" s="10"/>
      <c r="J28" s="93"/>
    </row>
    <row r="29" spans="1:10" x14ac:dyDescent="0.25">
      <c r="A29" s="332"/>
      <c r="B29" s="472"/>
      <c r="C29" s="47" t="s">
        <v>25</v>
      </c>
      <c r="D29" s="99"/>
      <c r="E29" s="99"/>
      <c r="F29" s="99"/>
      <c r="G29" s="99"/>
      <c r="H29" s="99"/>
      <c r="I29" s="100"/>
      <c r="J29" s="101"/>
    </row>
    <row r="30" spans="1:10" x14ac:dyDescent="0.25">
      <c r="A30" s="332"/>
      <c r="B30" s="472"/>
      <c r="C30" s="37" t="s">
        <v>26</v>
      </c>
      <c r="D30" s="92"/>
      <c r="E30" s="92"/>
      <c r="F30" s="92"/>
      <c r="G30" s="92"/>
      <c r="H30" s="92"/>
      <c r="I30" s="10"/>
      <c r="J30" s="93"/>
    </row>
    <row r="31" spans="1:10" x14ac:dyDescent="0.25">
      <c r="A31" s="332"/>
      <c r="B31" s="472"/>
      <c r="C31" s="87" t="s">
        <v>199</v>
      </c>
      <c r="D31" s="88">
        <f>SUM(D28:D30)</f>
        <v>0</v>
      </c>
      <c r="E31" s="88">
        <f t="shared" ref="E31:H31" si="7">SUM(E28:E30)</f>
        <v>0</v>
      </c>
      <c r="F31" s="88">
        <f t="shared" si="7"/>
        <v>0</v>
      </c>
      <c r="G31" s="88">
        <f t="shared" si="7"/>
        <v>0</v>
      </c>
      <c r="H31" s="88">
        <f t="shared" si="7"/>
        <v>0</v>
      </c>
      <c r="I31" s="11">
        <f>AVERAGE(F31:H31)</f>
        <v>0</v>
      </c>
      <c r="J31" s="88">
        <f>SUM(J29:J30)</f>
        <v>0</v>
      </c>
    </row>
    <row r="32" spans="1:10" x14ac:dyDescent="0.25">
      <c r="A32" s="493" t="s">
        <v>176</v>
      </c>
      <c r="B32" s="494"/>
      <c r="C32" s="495"/>
      <c r="D32" s="88">
        <f>SUM(D21,D24,D27,D31)</f>
        <v>1</v>
      </c>
      <c r="E32" s="88">
        <f t="shared" ref="E32:H32" si="8">SUM(E21,E24,E27,E31)</f>
        <v>12</v>
      </c>
      <c r="F32" s="88">
        <f t="shared" si="8"/>
        <v>11</v>
      </c>
      <c r="G32" s="88">
        <f t="shared" si="8"/>
        <v>10</v>
      </c>
      <c r="H32" s="88">
        <f t="shared" si="8"/>
        <v>10</v>
      </c>
      <c r="I32" s="11">
        <f>AVERAGE(F32:H32)</f>
        <v>10.333333333333334</v>
      </c>
      <c r="J32" s="98">
        <f>I32/E32</f>
        <v>0.86111111111111116</v>
      </c>
    </row>
    <row r="33" spans="1:10" x14ac:dyDescent="0.25">
      <c r="A33" s="330" t="s">
        <v>138</v>
      </c>
      <c r="B33" s="330" t="s">
        <v>27</v>
      </c>
      <c r="C33" s="37" t="s">
        <v>28</v>
      </c>
      <c r="D33" s="92"/>
      <c r="E33" s="92"/>
      <c r="F33" s="92"/>
      <c r="G33" s="92"/>
      <c r="H33" s="92"/>
      <c r="I33" s="10"/>
      <c r="J33" s="93"/>
    </row>
    <row r="34" spans="1:10" x14ac:dyDescent="0.25">
      <c r="A34" s="330"/>
      <c r="B34" s="330"/>
      <c r="C34" s="37" t="s">
        <v>29</v>
      </c>
      <c r="D34" s="92"/>
      <c r="E34" s="92"/>
      <c r="F34" s="92"/>
      <c r="G34" s="92"/>
      <c r="H34" s="92"/>
      <c r="I34" s="10"/>
      <c r="J34" s="93"/>
    </row>
    <row r="35" spans="1:10" x14ac:dyDescent="0.25">
      <c r="A35" s="330"/>
      <c r="B35" s="330"/>
      <c r="C35" s="37" t="s">
        <v>30</v>
      </c>
      <c r="D35" s="92"/>
      <c r="E35" s="92"/>
      <c r="F35" s="92"/>
      <c r="G35" s="92"/>
      <c r="H35" s="92"/>
      <c r="I35" s="10"/>
      <c r="J35" s="93"/>
    </row>
    <row r="36" spans="1:10" x14ac:dyDescent="0.25">
      <c r="A36" s="330"/>
      <c r="B36" s="330"/>
      <c r="C36" s="37" t="s">
        <v>31</v>
      </c>
      <c r="D36" s="92"/>
      <c r="E36" s="92"/>
      <c r="F36" s="92"/>
      <c r="G36" s="92"/>
      <c r="H36" s="92"/>
      <c r="I36" s="10"/>
      <c r="J36" s="93"/>
    </row>
    <row r="37" spans="1:10" x14ac:dyDescent="0.25">
      <c r="A37" s="330"/>
      <c r="B37" s="330"/>
      <c r="C37" s="37" t="s">
        <v>32</v>
      </c>
      <c r="D37" s="92"/>
      <c r="E37" s="92"/>
      <c r="F37" s="92"/>
      <c r="G37" s="92"/>
      <c r="H37" s="92"/>
      <c r="I37" s="10"/>
      <c r="J37" s="93"/>
    </row>
    <row r="38" spans="1:10" x14ac:dyDescent="0.25">
      <c r="A38" s="330"/>
      <c r="B38" s="330"/>
      <c r="C38" s="87" t="s">
        <v>200</v>
      </c>
      <c r="D38" s="88"/>
      <c r="E38" s="88"/>
      <c r="F38" s="88"/>
      <c r="G38" s="88"/>
      <c r="H38" s="88"/>
      <c r="I38" s="11"/>
      <c r="J38" s="98"/>
    </row>
    <row r="39" spans="1:10" x14ac:dyDescent="0.25">
      <c r="A39" s="330"/>
      <c r="B39" s="472" t="s">
        <v>33</v>
      </c>
      <c r="C39" s="37" t="s">
        <v>34</v>
      </c>
      <c r="D39" s="92"/>
      <c r="E39" s="92"/>
      <c r="F39" s="92"/>
      <c r="G39" s="92"/>
      <c r="H39" s="92"/>
      <c r="I39" s="10"/>
      <c r="J39" s="93"/>
    </row>
    <row r="40" spans="1:10" x14ac:dyDescent="0.25">
      <c r="A40" s="330"/>
      <c r="B40" s="472"/>
      <c r="C40" s="37" t="s">
        <v>35</v>
      </c>
      <c r="D40" s="92"/>
      <c r="E40" s="92"/>
      <c r="F40" s="92"/>
      <c r="G40" s="92"/>
      <c r="H40" s="92"/>
      <c r="I40" s="10"/>
      <c r="J40" s="93"/>
    </row>
    <row r="41" spans="1:10" x14ac:dyDescent="0.25">
      <c r="A41" s="330"/>
      <c r="B41" s="472"/>
      <c r="C41" s="37" t="s">
        <v>36</v>
      </c>
      <c r="D41" s="92"/>
      <c r="E41" s="92"/>
      <c r="F41" s="92"/>
      <c r="G41" s="92"/>
      <c r="H41" s="92"/>
      <c r="I41" s="10"/>
      <c r="J41" s="93"/>
    </row>
    <row r="42" spans="1:10" x14ac:dyDescent="0.25">
      <c r="A42" s="330"/>
      <c r="B42" s="472"/>
      <c r="C42" s="37" t="s">
        <v>37</v>
      </c>
      <c r="D42" s="92"/>
      <c r="E42" s="92"/>
      <c r="F42" s="92"/>
      <c r="G42" s="92"/>
      <c r="H42" s="92"/>
      <c r="I42" s="10"/>
      <c r="J42" s="93"/>
    </row>
    <row r="43" spans="1:10" ht="15.75" hidden="1" customHeight="1" x14ac:dyDescent="0.25">
      <c r="A43" s="330"/>
      <c r="B43" s="472"/>
      <c r="C43" s="37" t="s">
        <v>38</v>
      </c>
      <c r="D43" s="92"/>
      <c r="E43" s="92"/>
      <c r="F43" s="92"/>
      <c r="G43" s="92"/>
      <c r="H43" s="92"/>
      <c r="I43" s="10"/>
      <c r="J43" s="93"/>
    </row>
    <row r="44" spans="1:10" ht="15.75" hidden="1" customHeight="1" x14ac:dyDescent="0.25">
      <c r="A44" s="330"/>
      <c r="B44" s="472"/>
      <c r="C44" s="47" t="s">
        <v>39</v>
      </c>
      <c r="D44" s="92">
        <v>1</v>
      </c>
      <c r="E44" s="92">
        <v>12</v>
      </c>
      <c r="F44" s="92">
        <v>12</v>
      </c>
      <c r="G44" s="92">
        <v>9</v>
      </c>
      <c r="H44" s="92">
        <v>10</v>
      </c>
      <c r="I44" s="10">
        <f>AVERAGE(F44:H44)</f>
        <v>10.333333333333334</v>
      </c>
      <c r="J44" s="93">
        <f>I44/E44</f>
        <v>0.86111111111111116</v>
      </c>
    </row>
    <row r="45" spans="1:10" ht="15.75" hidden="1" customHeight="1" x14ac:dyDescent="0.25">
      <c r="A45" s="330"/>
      <c r="B45" s="472"/>
      <c r="C45" s="87" t="s">
        <v>201</v>
      </c>
      <c r="D45" s="88">
        <f>SUM(D39:D44)</f>
        <v>1</v>
      </c>
      <c r="E45" s="88">
        <f t="shared" ref="E45:H45" si="9">SUM(E39:E44)</f>
        <v>12</v>
      </c>
      <c r="F45" s="88">
        <f t="shared" si="9"/>
        <v>12</v>
      </c>
      <c r="G45" s="88">
        <f t="shared" si="9"/>
        <v>9</v>
      </c>
      <c r="H45" s="88">
        <f t="shared" si="9"/>
        <v>10</v>
      </c>
      <c r="I45" s="11">
        <f>AVERAGE(F45:H45)</f>
        <v>10.333333333333334</v>
      </c>
      <c r="J45" s="98">
        <f>I45/E45</f>
        <v>0.86111111111111116</v>
      </c>
    </row>
    <row r="46" spans="1:10" ht="15.75" hidden="1" customHeight="1" x14ac:dyDescent="0.25">
      <c r="A46" s="330"/>
      <c r="B46" s="330" t="s">
        <v>40</v>
      </c>
      <c r="C46" s="37" t="s">
        <v>41</v>
      </c>
      <c r="D46" s="92"/>
      <c r="E46" s="92"/>
      <c r="F46" s="92"/>
      <c r="G46" s="92"/>
      <c r="H46" s="92"/>
      <c r="I46" s="10"/>
      <c r="J46" s="93"/>
    </row>
    <row r="47" spans="1:10" ht="15.75" hidden="1" customHeight="1" x14ac:dyDescent="0.25">
      <c r="A47" s="330"/>
      <c r="B47" s="330"/>
      <c r="C47" s="37" t="s">
        <v>42</v>
      </c>
      <c r="D47" s="92"/>
      <c r="E47" s="92"/>
      <c r="F47" s="92"/>
      <c r="G47" s="92"/>
      <c r="H47" s="92"/>
      <c r="I47" s="10"/>
      <c r="J47" s="93"/>
    </row>
    <row r="48" spans="1:10" ht="15.75" hidden="1" customHeight="1" x14ac:dyDescent="0.25">
      <c r="A48" s="330"/>
      <c r="B48" s="330"/>
      <c r="C48" s="37" t="s">
        <v>43</v>
      </c>
      <c r="D48" s="92"/>
      <c r="E48" s="92"/>
      <c r="F48" s="92"/>
      <c r="G48" s="92"/>
      <c r="H48" s="92"/>
      <c r="I48" s="10"/>
      <c r="J48" s="93"/>
    </row>
    <row r="49" spans="1:10" ht="15.75" hidden="1" customHeight="1" x14ac:dyDescent="0.25">
      <c r="A49" s="330"/>
      <c r="B49" s="330"/>
      <c r="C49" s="37" t="s">
        <v>44</v>
      </c>
      <c r="D49" s="92"/>
      <c r="E49" s="92"/>
      <c r="F49" s="92"/>
      <c r="G49" s="92"/>
      <c r="H49" s="92"/>
      <c r="I49" s="10"/>
      <c r="J49" s="93"/>
    </row>
    <row r="50" spans="1:10" ht="15.75" hidden="1" customHeight="1" x14ac:dyDescent="0.25">
      <c r="A50" s="330"/>
      <c r="B50" s="330"/>
      <c r="C50" s="87" t="s">
        <v>202</v>
      </c>
      <c r="D50" s="88"/>
      <c r="E50" s="88"/>
      <c r="F50" s="88"/>
      <c r="G50" s="88"/>
      <c r="H50" s="88"/>
      <c r="I50" s="11"/>
      <c r="J50" s="98"/>
    </row>
    <row r="51" spans="1:10" ht="15" hidden="1" customHeight="1" x14ac:dyDescent="0.25">
      <c r="A51" s="87"/>
      <c r="B51" s="102" t="s">
        <v>177</v>
      </c>
      <c r="C51" s="103"/>
      <c r="D51" s="88">
        <f>SUM(D38,D45,D50)</f>
        <v>1</v>
      </c>
      <c r="E51" s="88">
        <f t="shared" ref="E51:H51" si="10">SUM(E38,E45,E50)</f>
        <v>12</v>
      </c>
      <c r="F51" s="88">
        <f t="shared" si="10"/>
        <v>12</v>
      </c>
      <c r="G51" s="88">
        <f t="shared" si="10"/>
        <v>9</v>
      </c>
      <c r="H51" s="88">
        <f t="shared" si="10"/>
        <v>10</v>
      </c>
      <c r="I51" s="11">
        <f>AVERAGE(F51:H51)</f>
        <v>10.333333333333334</v>
      </c>
      <c r="J51" s="98">
        <f>I51/E51</f>
        <v>0.86111111111111116</v>
      </c>
    </row>
    <row r="52" spans="1:10" ht="15" customHeight="1" x14ac:dyDescent="0.25">
      <c r="A52" s="331" t="s">
        <v>142</v>
      </c>
      <c r="B52" s="330" t="s">
        <v>45</v>
      </c>
      <c r="C52" s="37" t="s">
        <v>46</v>
      </c>
      <c r="D52" s="92"/>
      <c r="E52" s="92"/>
      <c r="F52" s="92"/>
      <c r="G52" s="92"/>
      <c r="H52" s="92"/>
      <c r="I52" s="10"/>
      <c r="J52" s="93"/>
    </row>
    <row r="53" spans="1:10" x14ac:dyDescent="0.25">
      <c r="A53" s="332"/>
      <c r="B53" s="330"/>
      <c r="C53" s="37" t="s">
        <v>47</v>
      </c>
      <c r="D53" s="92"/>
      <c r="E53" s="92"/>
      <c r="F53" s="92"/>
      <c r="G53" s="92"/>
      <c r="H53" s="92"/>
      <c r="I53" s="10"/>
      <c r="J53" s="93"/>
    </row>
    <row r="54" spans="1:10" x14ac:dyDescent="0.25">
      <c r="A54" s="332"/>
      <c r="B54" s="330"/>
      <c r="C54" s="37" t="s">
        <v>48</v>
      </c>
      <c r="D54" s="92"/>
      <c r="E54" s="92"/>
      <c r="F54" s="92"/>
      <c r="G54" s="92"/>
      <c r="H54" s="92"/>
      <c r="I54" s="10"/>
      <c r="J54" s="93"/>
    </row>
    <row r="55" spans="1:10" x14ac:dyDescent="0.25">
      <c r="A55" s="332"/>
      <c r="B55" s="330"/>
      <c r="C55" s="37" t="s">
        <v>49</v>
      </c>
      <c r="D55" s="92"/>
      <c r="E55" s="92"/>
      <c r="F55" s="92"/>
      <c r="G55" s="92"/>
      <c r="H55" s="92"/>
      <c r="I55" s="10"/>
      <c r="J55" s="93"/>
    </row>
    <row r="56" spans="1:10" x14ac:dyDescent="0.25">
      <c r="A56" s="332"/>
      <c r="B56" s="330"/>
      <c r="C56" s="37" t="s">
        <v>50</v>
      </c>
      <c r="D56" s="92"/>
      <c r="E56" s="92"/>
      <c r="F56" s="92"/>
      <c r="G56" s="92"/>
      <c r="H56" s="92"/>
      <c r="I56" s="10"/>
      <c r="J56" s="93"/>
    </row>
    <row r="57" spans="1:10" x14ac:dyDescent="0.25">
      <c r="A57" s="332"/>
      <c r="B57" s="330"/>
      <c r="C57" s="37" t="s">
        <v>51</v>
      </c>
      <c r="D57" s="92"/>
      <c r="E57" s="92"/>
      <c r="F57" s="92"/>
      <c r="G57" s="92"/>
      <c r="H57" s="92"/>
      <c r="I57" s="10"/>
      <c r="J57" s="93"/>
    </row>
    <row r="58" spans="1:10" x14ac:dyDescent="0.25">
      <c r="A58" s="332"/>
      <c r="B58" s="330"/>
      <c r="C58" s="37" t="s">
        <v>52</v>
      </c>
      <c r="D58" s="92"/>
      <c r="E58" s="92"/>
      <c r="F58" s="92"/>
      <c r="G58" s="92"/>
      <c r="H58" s="92"/>
      <c r="I58" s="10"/>
      <c r="J58" s="93"/>
    </row>
    <row r="59" spans="1:10" x14ac:dyDescent="0.25">
      <c r="A59" s="332"/>
      <c r="B59" s="330"/>
      <c r="C59" s="37" t="s">
        <v>53</v>
      </c>
      <c r="D59" s="92"/>
      <c r="E59" s="92"/>
      <c r="F59" s="92"/>
      <c r="G59" s="92"/>
      <c r="H59" s="92"/>
      <c r="I59" s="10"/>
      <c r="J59" s="93"/>
    </row>
    <row r="60" spans="1:10" x14ac:dyDescent="0.25">
      <c r="A60" s="332"/>
      <c r="B60" s="330"/>
      <c r="C60" s="87" t="s">
        <v>266</v>
      </c>
      <c r="D60" s="88">
        <f>SUM(D52:D59)</f>
        <v>0</v>
      </c>
      <c r="E60" s="88">
        <f t="shared" ref="E60" si="11">SUM(E52:E59)</f>
        <v>0</v>
      </c>
      <c r="F60" s="88"/>
      <c r="G60" s="88"/>
      <c r="H60" s="88"/>
      <c r="I60" s="11"/>
      <c r="J60" s="98"/>
    </row>
    <row r="61" spans="1:10" x14ac:dyDescent="0.25">
      <c r="A61" s="493" t="s">
        <v>178</v>
      </c>
      <c r="B61" s="494"/>
      <c r="C61" s="495"/>
      <c r="D61" s="88">
        <f>SUM(D52:D59)</f>
        <v>0</v>
      </c>
      <c r="E61" s="88">
        <f t="shared" ref="E61" si="12">SUM(E52:E59)</f>
        <v>0</v>
      </c>
      <c r="F61" s="88"/>
      <c r="G61" s="88"/>
      <c r="H61" s="88"/>
      <c r="I61" s="11"/>
      <c r="J61" s="98"/>
    </row>
    <row r="62" spans="1:10" ht="15" customHeight="1" x14ac:dyDescent="0.25">
      <c r="A62" s="331" t="s">
        <v>144</v>
      </c>
      <c r="B62" s="393" t="s">
        <v>54</v>
      </c>
      <c r="C62" s="37" t="s">
        <v>55</v>
      </c>
      <c r="D62" s="92"/>
      <c r="E62" s="92"/>
      <c r="F62" s="92"/>
      <c r="G62" s="92"/>
      <c r="H62" s="92"/>
      <c r="I62" s="10"/>
      <c r="J62" s="93"/>
    </row>
    <row r="63" spans="1:10" x14ac:dyDescent="0.25">
      <c r="A63" s="332"/>
      <c r="B63" s="393"/>
      <c r="C63" s="37" t="s">
        <v>56</v>
      </c>
      <c r="D63" s="92"/>
      <c r="E63" s="92"/>
      <c r="F63" s="92"/>
      <c r="G63" s="92"/>
      <c r="H63" s="92"/>
      <c r="I63" s="10"/>
      <c r="J63" s="93"/>
    </row>
    <row r="64" spans="1:10" x14ac:dyDescent="0.25">
      <c r="A64" s="332"/>
      <c r="B64" s="393"/>
      <c r="C64" s="47" t="s">
        <v>57</v>
      </c>
      <c r="D64" s="92">
        <v>1</v>
      </c>
      <c r="E64" s="92">
        <v>12</v>
      </c>
      <c r="F64" s="92">
        <v>12</v>
      </c>
      <c r="G64" s="92">
        <v>11</v>
      </c>
      <c r="H64" s="92">
        <v>11</v>
      </c>
      <c r="I64" s="10">
        <f>AVERAGE(F64:H64)</f>
        <v>11.333333333333334</v>
      </c>
      <c r="J64" s="93">
        <f>I64/E64</f>
        <v>0.94444444444444453</v>
      </c>
    </row>
    <row r="65" spans="1:10" x14ac:dyDescent="0.25">
      <c r="A65" s="332"/>
      <c r="B65" s="393"/>
      <c r="C65" s="87" t="s">
        <v>267</v>
      </c>
      <c r="D65" s="88">
        <f>SUM(D62:D64)</f>
        <v>1</v>
      </c>
      <c r="E65" s="88">
        <f t="shared" ref="E65:H65" si="13">SUM(E62:E64)</f>
        <v>12</v>
      </c>
      <c r="F65" s="88">
        <f t="shared" si="13"/>
        <v>12</v>
      </c>
      <c r="G65" s="88">
        <f t="shared" si="13"/>
        <v>11</v>
      </c>
      <c r="H65" s="88">
        <f t="shared" si="13"/>
        <v>11</v>
      </c>
      <c r="I65" s="11">
        <f>AVERAGE(F65:H65)</f>
        <v>11.333333333333334</v>
      </c>
      <c r="J65" s="98">
        <f>I65/E65</f>
        <v>0.94444444444444453</v>
      </c>
    </row>
    <row r="66" spans="1:10" x14ac:dyDescent="0.25">
      <c r="A66" s="332"/>
      <c r="B66" s="330" t="s">
        <v>58</v>
      </c>
      <c r="C66" s="37" t="s">
        <v>59</v>
      </c>
      <c r="D66" s="92"/>
      <c r="E66" s="92"/>
      <c r="F66" s="92"/>
      <c r="G66" s="92"/>
      <c r="H66" s="92"/>
      <c r="I66" s="10"/>
      <c r="J66" s="93"/>
    </row>
    <row r="67" spans="1:10" x14ac:dyDescent="0.25">
      <c r="A67" s="332"/>
      <c r="B67" s="330"/>
      <c r="C67" s="37" t="s">
        <v>60</v>
      </c>
      <c r="D67" s="92"/>
      <c r="E67" s="92"/>
      <c r="F67" s="92"/>
      <c r="G67" s="92"/>
      <c r="H67" s="92"/>
      <c r="I67" s="10"/>
      <c r="J67" s="93"/>
    </row>
    <row r="68" spans="1:10" x14ac:dyDescent="0.25">
      <c r="A68" s="332"/>
      <c r="B68" s="330"/>
      <c r="C68" s="37" t="s">
        <v>61</v>
      </c>
      <c r="D68" s="92"/>
      <c r="E68" s="92"/>
      <c r="F68" s="92"/>
      <c r="G68" s="92"/>
      <c r="H68" s="92"/>
      <c r="I68" s="10"/>
      <c r="J68" s="93"/>
    </row>
    <row r="69" spans="1:10" x14ac:dyDescent="0.25">
      <c r="A69" s="332"/>
      <c r="B69" s="330"/>
      <c r="C69" s="37" t="s">
        <v>62</v>
      </c>
      <c r="D69" s="92"/>
      <c r="E69" s="92"/>
      <c r="F69" s="92"/>
      <c r="G69" s="92"/>
      <c r="H69" s="92"/>
      <c r="I69" s="10"/>
      <c r="J69" s="93"/>
    </row>
    <row r="70" spans="1:10" x14ac:dyDescent="0.25">
      <c r="A70" s="332"/>
      <c r="B70" s="330"/>
      <c r="C70" s="37" t="s">
        <v>63</v>
      </c>
      <c r="D70" s="92"/>
      <c r="E70" s="92"/>
      <c r="F70" s="92"/>
      <c r="G70" s="92"/>
      <c r="H70" s="92"/>
      <c r="I70" s="10"/>
      <c r="J70" s="93"/>
    </row>
    <row r="71" spans="1:10" x14ac:dyDescent="0.25">
      <c r="A71" s="332"/>
      <c r="B71" s="330"/>
      <c r="C71" s="37" t="s">
        <v>64</v>
      </c>
      <c r="D71" s="92"/>
      <c r="E71" s="92"/>
      <c r="F71" s="92"/>
      <c r="G71" s="92"/>
      <c r="H71" s="92"/>
      <c r="I71" s="10"/>
      <c r="J71" s="93"/>
    </row>
    <row r="72" spans="1:10" x14ac:dyDescent="0.25">
      <c r="A72" s="332"/>
      <c r="B72" s="330"/>
      <c r="C72" s="87" t="s">
        <v>268</v>
      </c>
      <c r="D72" s="88"/>
      <c r="E72" s="88"/>
      <c r="F72" s="88"/>
      <c r="G72" s="88"/>
      <c r="H72" s="88"/>
      <c r="I72" s="11"/>
      <c r="J72" s="98"/>
    </row>
    <row r="73" spans="1:10" x14ac:dyDescent="0.25">
      <c r="A73" s="332"/>
      <c r="B73" s="330" t="s">
        <v>65</v>
      </c>
      <c r="C73" s="37" t="s">
        <v>66</v>
      </c>
      <c r="D73" s="92"/>
      <c r="E73" s="92"/>
      <c r="F73" s="92"/>
      <c r="G73" s="92"/>
      <c r="H73" s="92"/>
      <c r="I73" s="10"/>
      <c r="J73" s="93"/>
    </row>
    <row r="74" spans="1:10" x14ac:dyDescent="0.25">
      <c r="A74" s="332"/>
      <c r="B74" s="330"/>
      <c r="C74" s="37" t="s">
        <v>67</v>
      </c>
      <c r="D74" s="92"/>
      <c r="E74" s="92"/>
      <c r="F74" s="92"/>
      <c r="G74" s="92"/>
      <c r="H74" s="92"/>
      <c r="I74" s="10"/>
      <c r="J74" s="93"/>
    </row>
    <row r="75" spans="1:10" x14ac:dyDescent="0.25">
      <c r="A75" s="332"/>
      <c r="B75" s="330"/>
      <c r="C75" s="37" t="s">
        <v>68</v>
      </c>
      <c r="D75" s="92"/>
      <c r="E75" s="92"/>
      <c r="F75" s="92"/>
      <c r="G75" s="92"/>
      <c r="H75" s="92"/>
      <c r="I75" s="10"/>
      <c r="J75" s="93"/>
    </row>
    <row r="76" spans="1:10" x14ac:dyDescent="0.25">
      <c r="A76" s="332"/>
      <c r="B76" s="330"/>
      <c r="C76" s="37" t="s">
        <v>69</v>
      </c>
      <c r="D76" s="92"/>
      <c r="E76" s="92"/>
      <c r="F76" s="92"/>
      <c r="G76" s="92"/>
      <c r="H76" s="92"/>
      <c r="I76" s="10"/>
      <c r="J76" s="93"/>
    </row>
    <row r="77" spans="1:10" x14ac:dyDescent="0.25">
      <c r="A77" s="332"/>
      <c r="B77" s="330"/>
      <c r="C77" s="87" t="s">
        <v>269</v>
      </c>
      <c r="D77" s="88"/>
      <c r="E77" s="88"/>
      <c r="F77" s="88"/>
      <c r="G77" s="88"/>
      <c r="H77" s="88"/>
      <c r="I77" s="11"/>
      <c r="J77" s="98"/>
    </row>
    <row r="78" spans="1:10" x14ac:dyDescent="0.25">
      <c r="A78" s="332"/>
      <c r="B78" s="330" t="s">
        <v>203</v>
      </c>
      <c r="C78" s="37" t="s">
        <v>70</v>
      </c>
      <c r="D78" s="92"/>
      <c r="E78" s="92"/>
      <c r="F78" s="92"/>
      <c r="G78" s="92"/>
      <c r="H78" s="92"/>
      <c r="I78" s="10"/>
      <c r="J78" s="93"/>
    </row>
    <row r="79" spans="1:10" x14ac:dyDescent="0.25">
      <c r="A79" s="332"/>
      <c r="B79" s="330"/>
      <c r="C79" s="37" t="s">
        <v>71</v>
      </c>
      <c r="D79" s="92"/>
      <c r="E79" s="92"/>
      <c r="F79" s="92"/>
      <c r="G79" s="92"/>
      <c r="H79" s="92"/>
      <c r="I79" s="10"/>
      <c r="J79" s="93"/>
    </row>
    <row r="80" spans="1:10" x14ac:dyDescent="0.25">
      <c r="A80" s="332"/>
      <c r="B80" s="330"/>
      <c r="C80" s="37" t="s">
        <v>72</v>
      </c>
      <c r="D80" s="92"/>
      <c r="E80" s="92"/>
      <c r="F80" s="92"/>
      <c r="G80" s="92"/>
      <c r="H80" s="92"/>
      <c r="I80" s="10"/>
      <c r="J80" s="93"/>
    </row>
    <row r="81" spans="1:10" x14ac:dyDescent="0.25">
      <c r="A81" s="332"/>
      <c r="B81" s="330"/>
      <c r="C81" s="87" t="s">
        <v>204</v>
      </c>
      <c r="D81" s="88"/>
      <c r="E81" s="88"/>
      <c r="F81" s="88"/>
      <c r="G81" s="88"/>
      <c r="H81" s="88"/>
      <c r="I81" s="11"/>
      <c r="J81" s="98"/>
    </row>
    <row r="82" spans="1:10" x14ac:dyDescent="0.25">
      <c r="A82" s="493" t="s">
        <v>179</v>
      </c>
      <c r="B82" s="494"/>
      <c r="C82" s="495"/>
      <c r="D82" s="88">
        <f>SUM(D65,D72,D77,D81)</f>
        <v>1</v>
      </c>
      <c r="E82" s="88">
        <f t="shared" ref="E82:H82" si="14">SUM(E65,E72,E77,E81)</f>
        <v>12</v>
      </c>
      <c r="F82" s="88">
        <f t="shared" si="14"/>
        <v>12</v>
      </c>
      <c r="G82" s="88">
        <f t="shared" si="14"/>
        <v>11</v>
      </c>
      <c r="H82" s="88">
        <f t="shared" si="14"/>
        <v>11</v>
      </c>
      <c r="I82" s="11">
        <f>AVERAGE(F82:H82)</f>
        <v>11.333333333333334</v>
      </c>
      <c r="J82" s="98">
        <f>I82/E82</f>
        <v>0.94444444444444453</v>
      </c>
    </row>
    <row r="83" spans="1:10" x14ac:dyDescent="0.25">
      <c r="A83" s="331" t="s">
        <v>150</v>
      </c>
      <c r="B83" s="330" t="s">
        <v>73</v>
      </c>
      <c r="C83" s="37" t="s">
        <v>74</v>
      </c>
      <c r="D83" s="92"/>
      <c r="E83" s="92"/>
      <c r="F83" s="92"/>
      <c r="G83" s="92"/>
      <c r="H83" s="92"/>
      <c r="I83" s="10"/>
      <c r="J83" s="93"/>
    </row>
    <row r="84" spans="1:10" x14ac:dyDescent="0.25">
      <c r="A84" s="332"/>
      <c r="B84" s="330"/>
      <c r="C84" s="87" t="s">
        <v>205</v>
      </c>
      <c r="D84" s="88"/>
      <c r="E84" s="88"/>
      <c r="F84" s="88"/>
      <c r="G84" s="88"/>
      <c r="H84" s="88"/>
      <c r="I84" s="11"/>
      <c r="J84" s="98"/>
    </row>
    <row r="85" spans="1:10" x14ac:dyDescent="0.25">
      <c r="A85" s="332"/>
      <c r="B85" s="496" t="s">
        <v>75</v>
      </c>
      <c r="C85" s="47" t="s">
        <v>153</v>
      </c>
      <c r="D85" s="92">
        <v>1</v>
      </c>
      <c r="E85" s="92">
        <v>12</v>
      </c>
      <c r="F85" s="92">
        <v>11</v>
      </c>
      <c r="G85" s="92">
        <v>12</v>
      </c>
      <c r="H85" s="92">
        <v>11</v>
      </c>
      <c r="I85" s="10">
        <f>AVERAGE(F85:H85)</f>
        <v>11.333333333333334</v>
      </c>
      <c r="J85" s="93">
        <f>I85/E85</f>
        <v>0.94444444444444453</v>
      </c>
    </row>
    <row r="86" spans="1:10" x14ac:dyDescent="0.25">
      <c r="A86" s="332"/>
      <c r="B86" s="497"/>
      <c r="C86" s="37" t="s">
        <v>77</v>
      </c>
      <c r="D86" s="92"/>
      <c r="E86" s="92"/>
      <c r="F86" s="92"/>
      <c r="G86" s="92"/>
      <c r="H86" s="92"/>
      <c r="I86" s="10"/>
      <c r="J86" s="93"/>
    </row>
    <row r="87" spans="1:10" ht="15.75" hidden="1" customHeight="1" x14ac:dyDescent="0.25">
      <c r="A87" s="332"/>
      <c r="B87" s="498"/>
      <c r="C87" s="87" t="s">
        <v>206</v>
      </c>
      <c r="D87" s="88">
        <f>SUM(D85:D86)</f>
        <v>1</v>
      </c>
      <c r="E87" s="88">
        <f t="shared" ref="E87:H87" si="15">SUM(E85:E86)</f>
        <v>12</v>
      </c>
      <c r="F87" s="88">
        <f t="shared" si="15"/>
        <v>11</v>
      </c>
      <c r="G87" s="88">
        <f t="shared" si="15"/>
        <v>12</v>
      </c>
      <c r="H87" s="88">
        <f t="shared" si="15"/>
        <v>11</v>
      </c>
      <c r="I87" s="11">
        <f>AVERAGE(F87:H87)</f>
        <v>11.333333333333334</v>
      </c>
      <c r="J87" s="98">
        <f>I87/E87</f>
        <v>0.94444444444444453</v>
      </c>
    </row>
    <row r="88" spans="1:10" ht="15.75" hidden="1" customHeight="1" x14ac:dyDescent="0.25">
      <c r="A88" s="332"/>
      <c r="B88" s="330" t="s">
        <v>78</v>
      </c>
      <c r="C88" s="37" t="s">
        <v>79</v>
      </c>
      <c r="D88" s="92"/>
      <c r="E88" s="92"/>
      <c r="F88" s="92"/>
      <c r="G88" s="92"/>
      <c r="H88" s="92"/>
      <c r="I88" s="10"/>
      <c r="J88" s="93"/>
    </row>
    <row r="89" spans="1:10" ht="15.75" hidden="1" customHeight="1" x14ac:dyDescent="0.25">
      <c r="A89" s="332"/>
      <c r="B89" s="330"/>
      <c r="C89" s="37" t="s">
        <v>80</v>
      </c>
      <c r="D89" s="92"/>
      <c r="E89" s="92"/>
      <c r="F89" s="92"/>
      <c r="G89" s="92"/>
      <c r="H89" s="92"/>
      <c r="I89" s="10"/>
      <c r="J89" s="93"/>
    </row>
    <row r="90" spans="1:10" ht="15.75" hidden="1" customHeight="1" x14ac:dyDescent="0.25">
      <c r="A90" s="332"/>
      <c r="B90" s="330"/>
      <c r="C90" s="87" t="s">
        <v>270</v>
      </c>
      <c r="D90" s="88"/>
      <c r="E90" s="88"/>
      <c r="F90" s="88"/>
      <c r="G90" s="88"/>
      <c r="H90" s="88"/>
      <c r="I90" s="11"/>
      <c r="J90" s="98"/>
    </row>
    <row r="91" spans="1:10" ht="15.75" hidden="1" customHeight="1" x14ac:dyDescent="0.25">
      <c r="A91" s="332"/>
      <c r="B91" s="330" t="s">
        <v>81</v>
      </c>
      <c r="C91" s="37" t="s">
        <v>82</v>
      </c>
      <c r="D91" s="92"/>
      <c r="E91" s="92"/>
      <c r="F91" s="92"/>
      <c r="G91" s="92"/>
      <c r="H91" s="92"/>
      <c r="I91" s="10"/>
      <c r="J91" s="93"/>
    </row>
    <row r="92" spans="1:10" ht="15.75" hidden="1" customHeight="1" x14ac:dyDescent="0.25">
      <c r="A92" s="332"/>
      <c r="B92" s="330"/>
      <c r="C92" s="37" t="s">
        <v>187</v>
      </c>
      <c r="D92" s="92"/>
      <c r="E92" s="92"/>
      <c r="F92" s="92"/>
      <c r="G92" s="92"/>
      <c r="H92" s="92"/>
      <c r="I92" s="10"/>
      <c r="J92" s="93"/>
    </row>
    <row r="93" spans="1:10" ht="15.75" hidden="1" customHeight="1" x14ac:dyDescent="0.25">
      <c r="A93" s="332"/>
      <c r="B93" s="330"/>
      <c r="C93" s="87" t="s">
        <v>207</v>
      </c>
      <c r="D93" s="88"/>
      <c r="E93" s="88"/>
      <c r="F93" s="88"/>
      <c r="G93" s="88"/>
      <c r="H93" s="88"/>
      <c r="I93" s="11"/>
      <c r="J93" s="98"/>
    </row>
    <row r="94" spans="1:10" ht="15" hidden="1" customHeight="1" x14ac:dyDescent="0.25">
      <c r="A94" s="332"/>
      <c r="B94" s="330" t="s">
        <v>84</v>
      </c>
      <c r="C94" s="37" t="s">
        <v>85</v>
      </c>
      <c r="D94" s="92"/>
      <c r="E94" s="92"/>
      <c r="F94" s="92"/>
      <c r="G94" s="92"/>
      <c r="H94" s="92"/>
      <c r="I94" s="10"/>
      <c r="J94" s="93"/>
    </row>
    <row r="95" spans="1:10" ht="15.75" hidden="1" customHeight="1" x14ac:dyDescent="0.25">
      <c r="A95" s="332"/>
      <c r="B95" s="330"/>
      <c r="C95" s="37" t="s">
        <v>86</v>
      </c>
      <c r="D95" s="92"/>
      <c r="E95" s="92"/>
      <c r="F95" s="92"/>
      <c r="G95" s="92"/>
      <c r="H95" s="92"/>
      <c r="I95" s="10"/>
      <c r="J95" s="93"/>
    </row>
    <row r="96" spans="1:10" ht="15.75" hidden="1" customHeight="1" x14ac:dyDescent="0.25">
      <c r="A96" s="332"/>
      <c r="B96" s="330"/>
      <c r="C96" s="37" t="s">
        <v>87</v>
      </c>
      <c r="D96" s="92"/>
      <c r="E96" s="92"/>
      <c r="F96" s="92"/>
      <c r="G96" s="92"/>
      <c r="H96" s="92"/>
      <c r="I96" s="10"/>
      <c r="J96" s="93"/>
    </row>
    <row r="97" spans="1:102" ht="15.75" hidden="1" customHeight="1" x14ac:dyDescent="0.25">
      <c r="A97" s="332"/>
      <c r="B97" s="330"/>
      <c r="C97" s="37" t="s">
        <v>154</v>
      </c>
      <c r="D97" s="92"/>
      <c r="E97" s="92"/>
      <c r="F97" s="92"/>
      <c r="G97" s="92"/>
      <c r="H97" s="92"/>
      <c r="I97" s="10"/>
      <c r="J97" s="93"/>
    </row>
    <row r="98" spans="1:102" ht="15.75" hidden="1" customHeight="1" x14ac:dyDescent="0.25">
      <c r="A98" s="332"/>
      <c r="B98" s="330"/>
      <c r="C98" s="87" t="s">
        <v>208</v>
      </c>
      <c r="D98" s="88"/>
      <c r="E98" s="88"/>
      <c r="F98" s="88"/>
      <c r="G98" s="88"/>
      <c r="H98" s="88"/>
      <c r="I98" s="11"/>
      <c r="J98" s="98"/>
    </row>
    <row r="99" spans="1:102" ht="15.75" hidden="1" customHeight="1" x14ac:dyDescent="0.25">
      <c r="A99" s="332"/>
      <c r="B99" s="330" t="s">
        <v>89</v>
      </c>
      <c r="C99" s="37" t="s">
        <v>90</v>
      </c>
      <c r="D99" s="92"/>
      <c r="E99" s="92"/>
      <c r="F99" s="92"/>
      <c r="G99" s="92"/>
      <c r="H99" s="92"/>
      <c r="I99" s="10"/>
      <c r="J99" s="93"/>
    </row>
    <row r="100" spans="1:102" ht="15.75" hidden="1" customHeight="1" x14ac:dyDescent="0.25">
      <c r="A100" s="332"/>
      <c r="B100" s="330"/>
      <c r="C100" s="37" t="s">
        <v>91</v>
      </c>
      <c r="D100" s="92"/>
      <c r="E100" s="92"/>
      <c r="F100" s="92"/>
      <c r="G100" s="92"/>
      <c r="H100" s="92"/>
      <c r="I100" s="10"/>
      <c r="J100" s="93"/>
    </row>
    <row r="101" spans="1:102" ht="15.75" hidden="1" customHeight="1" x14ac:dyDescent="0.25">
      <c r="A101" s="332"/>
      <c r="B101" s="330"/>
      <c r="C101" s="37" t="s">
        <v>92</v>
      </c>
      <c r="D101" s="92"/>
      <c r="E101" s="92"/>
      <c r="F101" s="92"/>
      <c r="G101" s="92"/>
      <c r="H101" s="92"/>
      <c r="I101" s="10"/>
      <c r="J101" s="93"/>
    </row>
    <row r="102" spans="1:102" ht="15.75" hidden="1" customHeight="1" x14ac:dyDescent="0.25">
      <c r="A102" s="332"/>
      <c r="B102" s="330"/>
      <c r="C102" s="87" t="s">
        <v>209</v>
      </c>
      <c r="D102" s="88"/>
      <c r="E102" s="88"/>
      <c r="F102" s="88"/>
      <c r="G102" s="88"/>
      <c r="H102" s="88"/>
      <c r="I102" s="11"/>
      <c r="J102" s="98"/>
    </row>
    <row r="103" spans="1:102" ht="15.75" hidden="1" customHeight="1" x14ac:dyDescent="0.25">
      <c r="A103" s="332"/>
      <c r="B103" s="330" t="s">
        <v>93</v>
      </c>
      <c r="C103" s="37" t="s">
        <v>94</v>
      </c>
      <c r="D103" s="92"/>
      <c r="E103" s="92"/>
      <c r="F103" s="92"/>
      <c r="G103" s="92"/>
      <c r="H103" s="92"/>
      <c r="I103" s="10"/>
      <c r="J103" s="93"/>
    </row>
    <row r="104" spans="1:102" ht="15.75" hidden="1" customHeight="1" x14ac:dyDescent="0.25">
      <c r="A104" s="332"/>
      <c r="B104" s="330"/>
      <c r="C104" s="37" t="s">
        <v>95</v>
      </c>
      <c r="D104" s="92"/>
      <c r="E104" s="92"/>
      <c r="F104" s="92"/>
      <c r="G104" s="92"/>
      <c r="H104" s="92"/>
      <c r="I104" s="10"/>
      <c r="J104" s="93"/>
    </row>
    <row r="105" spans="1:102" ht="15.75" hidden="1" customHeight="1" x14ac:dyDescent="0.25">
      <c r="A105" s="332"/>
      <c r="B105" s="330"/>
      <c r="C105" s="37" t="s">
        <v>96</v>
      </c>
      <c r="D105" s="92"/>
      <c r="E105" s="92"/>
      <c r="F105" s="92"/>
      <c r="G105" s="92"/>
      <c r="H105" s="92"/>
      <c r="I105" s="10"/>
      <c r="J105" s="93"/>
    </row>
    <row r="106" spans="1:102" ht="15.75" hidden="1" customHeight="1" x14ac:dyDescent="0.25">
      <c r="A106" s="332"/>
      <c r="B106" s="330"/>
      <c r="C106" s="87" t="s">
        <v>210</v>
      </c>
      <c r="D106" s="88"/>
      <c r="E106" s="88"/>
      <c r="F106" s="88"/>
      <c r="G106" s="88"/>
      <c r="H106" s="88"/>
      <c r="I106" s="11"/>
      <c r="J106" s="98"/>
    </row>
    <row r="107" spans="1:102" ht="15.75" hidden="1" customHeight="1" x14ac:dyDescent="0.25">
      <c r="A107" s="493" t="s">
        <v>180</v>
      </c>
      <c r="B107" s="494"/>
      <c r="C107" s="495"/>
      <c r="D107" s="88">
        <f>SUM(D84,D87,D90,D93,D98,D102,D106)</f>
        <v>1</v>
      </c>
      <c r="E107" s="88">
        <f t="shared" ref="E107:H107" si="16">SUM(E84,E87,E90,E93,E98,E102,E106)</f>
        <v>12</v>
      </c>
      <c r="F107" s="88">
        <f t="shared" si="16"/>
        <v>11</v>
      </c>
      <c r="G107" s="88">
        <f t="shared" si="16"/>
        <v>12</v>
      </c>
      <c r="H107" s="88">
        <f t="shared" si="16"/>
        <v>11</v>
      </c>
      <c r="I107" s="11">
        <f>AVERAGE(F107:H107)</f>
        <v>11.333333333333334</v>
      </c>
      <c r="J107" s="98">
        <f>I107/E107</f>
        <v>0.94444444444444453</v>
      </c>
    </row>
    <row r="108" spans="1:102" ht="15.75" hidden="1" customHeight="1" x14ac:dyDescent="0.25">
      <c r="A108" s="330" t="s">
        <v>162</v>
      </c>
      <c r="B108" s="330" t="s">
        <v>97</v>
      </c>
      <c r="C108" s="37" t="s">
        <v>98</v>
      </c>
      <c r="D108" s="92"/>
      <c r="E108" s="92"/>
      <c r="F108" s="92"/>
      <c r="G108" s="92"/>
      <c r="H108" s="92"/>
      <c r="I108" s="10"/>
      <c r="J108" s="93"/>
    </row>
    <row r="109" spans="1:102" ht="15.75" hidden="1" customHeight="1" x14ac:dyDescent="0.25">
      <c r="A109" s="330"/>
      <c r="B109" s="330"/>
      <c r="C109" s="37" t="s">
        <v>99</v>
      </c>
      <c r="D109" s="92"/>
      <c r="E109" s="92"/>
      <c r="F109" s="92"/>
      <c r="G109" s="92"/>
      <c r="H109" s="92"/>
      <c r="I109" s="10"/>
      <c r="J109" s="93"/>
    </row>
    <row r="110" spans="1:102" ht="15" hidden="1" customHeight="1" x14ac:dyDescent="0.25">
      <c r="A110" s="330"/>
      <c r="B110" s="330"/>
      <c r="C110" s="37" t="s">
        <v>100</v>
      </c>
      <c r="D110" s="92"/>
      <c r="E110" s="92"/>
      <c r="F110" s="92"/>
      <c r="G110" s="92"/>
      <c r="H110" s="92"/>
      <c r="I110" s="10"/>
      <c r="J110" s="93"/>
    </row>
    <row r="111" spans="1:102" x14ac:dyDescent="0.25">
      <c r="A111" s="330"/>
      <c r="B111" s="330"/>
      <c r="C111" s="87" t="s">
        <v>211</v>
      </c>
      <c r="D111" s="88">
        <f>SUM(D108:D110)</f>
        <v>0</v>
      </c>
      <c r="E111" s="88">
        <f t="shared" ref="E111:H111" si="17">SUM(E108:E110)</f>
        <v>0</v>
      </c>
      <c r="F111" s="88">
        <f t="shared" si="17"/>
        <v>0</v>
      </c>
      <c r="G111" s="88">
        <f t="shared" si="17"/>
        <v>0</v>
      </c>
      <c r="H111" s="88">
        <f t="shared" si="17"/>
        <v>0</v>
      </c>
      <c r="I111" s="11"/>
      <c r="J111" s="98"/>
    </row>
    <row r="112" spans="1:102" s="2" customFormat="1" x14ac:dyDescent="0.25">
      <c r="A112" s="330"/>
      <c r="B112" s="330" t="s">
        <v>101</v>
      </c>
      <c r="C112" s="37" t="s">
        <v>102</v>
      </c>
      <c r="D112" s="92"/>
      <c r="E112" s="92"/>
      <c r="F112" s="92"/>
      <c r="G112" s="92"/>
      <c r="H112" s="92"/>
      <c r="I112" s="10"/>
      <c r="J112" s="93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</row>
    <row r="113" spans="1:10" s="30" customFormat="1" x14ac:dyDescent="0.25">
      <c r="A113" s="330"/>
      <c r="B113" s="330"/>
      <c r="C113" s="87" t="s">
        <v>212</v>
      </c>
      <c r="D113" s="88">
        <f>D112</f>
        <v>0</v>
      </c>
      <c r="E113" s="88">
        <f t="shared" ref="E113:H113" si="18">E112</f>
        <v>0</v>
      </c>
      <c r="F113" s="88">
        <f t="shared" si="18"/>
        <v>0</v>
      </c>
      <c r="G113" s="88">
        <f t="shared" si="18"/>
        <v>0</v>
      </c>
      <c r="H113" s="88">
        <f t="shared" si="18"/>
        <v>0</v>
      </c>
      <c r="I113" s="11"/>
      <c r="J113" s="98"/>
    </row>
    <row r="114" spans="1:10" x14ac:dyDescent="0.25">
      <c r="A114" s="330"/>
      <c r="B114" s="330" t="s">
        <v>103</v>
      </c>
      <c r="C114" s="37" t="s">
        <v>104</v>
      </c>
      <c r="D114" s="92"/>
      <c r="E114" s="92"/>
      <c r="F114" s="92"/>
      <c r="G114" s="92"/>
      <c r="H114" s="92"/>
      <c r="I114" s="10"/>
      <c r="J114" s="93"/>
    </row>
    <row r="115" spans="1:10" x14ac:dyDescent="0.25">
      <c r="A115" s="330"/>
      <c r="B115" s="330"/>
      <c r="C115" s="37" t="s">
        <v>105</v>
      </c>
      <c r="D115" s="92"/>
      <c r="E115" s="92"/>
      <c r="F115" s="92"/>
      <c r="G115" s="92"/>
      <c r="H115" s="92"/>
      <c r="I115" s="10"/>
      <c r="J115" s="93"/>
    </row>
    <row r="116" spans="1:10" x14ac:dyDescent="0.25">
      <c r="A116" s="330"/>
      <c r="B116" s="330"/>
      <c r="C116" s="37" t="s">
        <v>106</v>
      </c>
      <c r="D116" s="92"/>
      <c r="E116" s="92"/>
      <c r="F116" s="92"/>
      <c r="G116" s="92"/>
      <c r="H116" s="92"/>
      <c r="I116" s="10"/>
      <c r="J116" s="93"/>
    </row>
    <row r="117" spans="1:10" x14ac:dyDescent="0.25">
      <c r="A117" s="330"/>
      <c r="B117" s="330"/>
      <c r="C117" s="87" t="s">
        <v>213</v>
      </c>
      <c r="D117" s="88">
        <f>SUM(D114:D116)</f>
        <v>0</v>
      </c>
      <c r="E117" s="88">
        <f t="shared" ref="E117:H117" si="19">SUM(E114:E116)</f>
        <v>0</v>
      </c>
      <c r="F117" s="88">
        <f t="shared" si="19"/>
        <v>0</v>
      </c>
      <c r="G117" s="88">
        <f t="shared" si="19"/>
        <v>0</v>
      </c>
      <c r="H117" s="88">
        <f t="shared" si="19"/>
        <v>0</v>
      </c>
      <c r="I117" s="11"/>
      <c r="J117" s="98"/>
    </row>
    <row r="118" spans="1:10" x14ac:dyDescent="0.25">
      <c r="A118" s="372" t="s">
        <v>181</v>
      </c>
      <c r="B118" s="372"/>
      <c r="C118" s="372"/>
      <c r="D118" s="88">
        <f>SUM(D111,D113,D117)</f>
        <v>0</v>
      </c>
      <c r="E118" s="88">
        <f t="shared" ref="E118:H118" si="20">SUM(E111,E113,E117)</f>
        <v>0</v>
      </c>
      <c r="F118" s="88">
        <f t="shared" si="20"/>
        <v>0</v>
      </c>
      <c r="G118" s="88">
        <f t="shared" si="20"/>
        <v>0</v>
      </c>
      <c r="H118" s="88">
        <f t="shared" si="20"/>
        <v>0</v>
      </c>
      <c r="I118" s="11"/>
      <c r="J118" s="98"/>
    </row>
    <row r="119" spans="1:10" x14ac:dyDescent="0.25">
      <c r="A119" s="331" t="s">
        <v>165</v>
      </c>
      <c r="B119" s="330" t="s">
        <v>107</v>
      </c>
      <c r="C119" s="37" t="s">
        <v>108</v>
      </c>
      <c r="D119" s="92"/>
      <c r="E119" s="92"/>
      <c r="F119" s="92"/>
      <c r="G119" s="92"/>
      <c r="H119" s="92"/>
      <c r="I119" s="10"/>
      <c r="J119" s="93"/>
    </row>
    <row r="120" spans="1:10" x14ac:dyDescent="0.25">
      <c r="A120" s="332"/>
      <c r="B120" s="330"/>
      <c r="C120" s="37" t="s">
        <v>109</v>
      </c>
      <c r="D120" s="92"/>
      <c r="E120" s="92"/>
      <c r="F120" s="92"/>
      <c r="G120" s="92"/>
      <c r="H120" s="92"/>
      <c r="I120" s="10"/>
      <c r="J120" s="93"/>
    </row>
    <row r="121" spans="1:10" x14ac:dyDescent="0.25">
      <c r="A121" s="332"/>
      <c r="B121" s="330"/>
      <c r="C121" s="37" t="s">
        <v>110</v>
      </c>
      <c r="D121" s="92"/>
      <c r="E121" s="92"/>
      <c r="F121" s="92"/>
      <c r="G121" s="92"/>
      <c r="H121" s="92"/>
      <c r="I121" s="10"/>
      <c r="J121" s="93"/>
    </row>
    <row r="122" spans="1:10" x14ac:dyDescent="0.25">
      <c r="A122" s="332"/>
      <c r="B122" s="330"/>
      <c r="C122" s="87" t="s">
        <v>214</v>
      </c>
      <c r="D122" s="88">
        <f>SUM(D119:D121)</f>
        <v>0</v>
      </c>
      <c r="E122" s="88">
        <f t="shared" ref="E122:H122" si="21">SUM(E119:E121)</f>
        <v>0</v>
      </c>
      <c r="F122" s="88">
        <f t="shared" si="21"/>
        <v>0</v>
      </c>
      <c r="G122" s="88">
        <f t="shared" si="21"/>
        <v>0</v>
      </c>
      <c r="H122" s="88">
        <f t="shared" si="21"/>
        <v>0</v>
      </c>
      <c r="I122" s="11"/>
      <c r="J122" s="98"/>
    </row>
    <row r="123" spans="1:10" x14ac:dyDescent="0.25">
      <c r="A123" s="332"/>
      <c r="B123" s="330" t="s">
        <v>111</v>
      </c>
      <c r="C123" s="37" t="s">
        <v>167</v>
      </c>
      <c r="D123" s="92"/>
      <c r="E123" s="92"/>
      <c r="F123" s="92"/>
      <c r="G123" s="92"/>
      <c r="H123" s="92"/>
      <c r="I123" s="10"/>
      <c r="J123" s="93"/>
    </row>
    <row r="124" spans="1:10" x14ac:dyDescent="0.25">
      <c r="A124" s="332"/>
      <c r="B124" s="330"/>
      <c r="C124" s="37" t="s">
        <v>113</v>
      </c>
      <c r="D124" s="92"/>
      <c r="E124" s="92"/>
      <c r="F124" s="92"/>
      <c r="G124" s="92"/>
      <c r="H124" s="92"/>
      <c r="I124" s="10"/>
      <c r="J124" s="93"/>
    </row>
    <row r="125" spans="1:10" x14ac:dyDescent="0.25">
      <c r="A125" s="332"/>
      <c r="B125" s="330"/>
      <c r="C125" s="37" t="s">
        <v>114</v>
      </c>
      <c r="D125" s="92"/>
      <c r="E125" s="92"/>
      <c r="F125" s="92"/>
      <c r="G125" s="92"/>
      <c r="H125" s="92"/>
      <c r="I125" s="10"/>
      <c r="J125" s="93"/>
    </row>
    <row r="126" spans="1:10" x14ac:dyDescent="0.25">
      <c r="A126" s="332"/>
      <c r="B126" s="330"/>
      <c r="C126" s="87" t="s">
        <v>215</v>
      </c>
      <c r="D126" s="88">
        <f>SUM(D123:D125)</f>
        <v>0</v>
      </c>
      <c r="E126" s="88">
        <f t="shared" ref="E126:H126" si="22">SUM(E123:E125)</f>
        <v>0</v>
      </c>
      <c r="F126" s="88">
        <f t="shared" si="22"/>
        <v>0</v>
      </c>
      <c r="G126" s="88">
        <f t="shared" si="22"/>
        <v>0</v>
      </c>
      <c r="H126" s="88">
        <f t="shared" si="22"/>
        <v>0</v>
      </c>
      <c r="I126" s="11"/>
      <c r="J126" s="98"/>
    </row>
    <row r="127" spans="1:10" x14ac:dyDescent="0.25">
      <c r="A127" s="332"/>
      <c r="B127" s="330" t="s">
        <v>168</v>
      </c>
      <c r="C127" s="37" t="s">
        <v>169</v>
      </c>
      <c r="D127" s="92"/>
      <c r="E127" s="92"/>
      <c r="F127" s="92"/>
      <c r="G127" s="92"/>
      <c r="H127" s="92"/>
      <c r="I127" s="10"/>
      <c r="J127" s="93"/>
    </row>
    <row r="128" spans="1:10" x14ac:dyDescent="0.25">
      <c r="A128" s="332"/>
      <c r="B128" s="330"/>
      <c r="C128" s="37" t="s">
        <v>117</v>
      </c>
      <c r="D128" s="92"/>
      <c r="E128" s="92"/>
      <c r="F128" s="92"/>
      <c r="G128" s="92"/>
      <c r="H128" s="92"/>
      <c r="I128" s="10"/>
      <c r="J128" s="93"/>
    </row>
    <row r="129" spans="1:10" x14ac:dyDescent="0.25">
      <c r="A129" s="332"/>
      <c r="B129" s="330"/>
      <c r="C129" s="87" t="s">
        <v>271</v>
      </c>
      <c r="D129" s="88">
        <f>SUM(D127:D128)</f>
        <v>0</v>
      </c>
      <c r="E129" s="88">
        <f t="shared" ref="E129:H129" si="23">SUM(E127:E128)</f>
        <v>0</v>
      </c>
      <c r="F129" s="88">
        <f t="shared" si="23"/>
        <v>0</v>
      </c>
      <c r="G129" s="88">
        <f t="shared" si="23"/>
        <v>0</v>
      </c>
      <c r="H129" s="88">
        <f t="shared" si="23"/>
        <v>0</v>
      </c>
      <c r="I129" s="11"/>
      <c r="J129" s="98"/>
    </row>
    <row r="130" spans="1:10" x14ac:dyDescent="0.25">
      <c r="A130" s="332"/>
      <c r="B130" s="330" t="s">
        <v>118</v>
      </c>
      <c r="C130" s="37" t="s">
        <v>119</v>
      </c>
      <c r="D130" s="92"/>
      <c r="E130" s="92"/>
      <c r="F130" s="92"/>
      <c r="G130" s="92"/>
      <c r="H130" s="92"/>
      <c r="I130" s="10"/>
      <c r="J130" s="93"/>
    </row>
    <row r="131" spans="1:10" x14ac:dyDescent="0.25">
      <c r="A131" s="332"/>
      <c r="B131" s="330"/>
      <c r="C131" s="37" t="s">
        <v>120</v>
      </c>
      <c r="D131" s="92"/>
      <c r="E131" s="92"/>
      <c r="F131" s="92"/>
      <c r="G131" s="92"/>
      <c r="H131" s="92"/>
      <c r="I131" s="10"/>
      <c r="J131" s="93"/>
    </row>
    <row r="132" spans="1:10" x14ac:dyDescent="0.25">
      <c r="A132" s="332"/>
      <c r="B132" s="330"/>
      <c r="C132" s="87" t="s">
        <v>216</v>
      </c>
      <c r="D132" s="88">
        <f>SUM(D130:D131)</f>
        <v>0</v>
      </c>
      <c r="E132" s="88">
        <f t="shared" ref="E132:H132" si="24">SUM(E130:E131)</f>
        <v>0</v>
      </c>
      <c r="F132" s="88">
        <f t="shared" si="24"/>
        <v>0</v>
      </c>
      <c r="G132" s="88">
        <f t="shared" si="24"/>
        <v>0</v>
      </c>
      <c r="H132" s="88">
        <f t="shared" si="24"/>
        <v>0</v>
      </c>
      <c r="I132" s="11"/>
      <c r="J132" s="98"/>
    </row>
    <row r="133" spans="1:10" x14ac:dyDescent="0.25">
      <c r="A133" s="332"/>
      <c r="B133" s="330" t="s">
        <v>121</v>
      </c>
      <c r="C133" s="37" t="s">
        <v>122</v>
      </c>
      <c r="D133" s="92"/>
      <c r="E133" s="92"/>
      <c r="F133" s="92"/>
      <c r="G133" s="92"/>
      <c r="H133" s="92"/>
      <c r="I133" s="10"/>
      <c r="J133" s="93"/>
    </row>
    <row r="134" spans="1:10" x14ac:dyDescent="0.25">
      <c r="A134" s="332"/>
      <c r="B134" s="330"/>
      <c r="C134" s="37" t="s">
        <v>123</v>
      </c>
      <c r="D134" s="92"/>
      <c r="E134" s="92"/>
      <c r="F134" s="92"/>
      <c r="G134" s="92"/>
      <c r="H134" s="92"/>
      <c r="I134" s="10"/>
      <c r="J134" s="93"/>
    </row>
    <row r="135" spans="1:10" x14ac:dyDescent="0.25">
      <c r="A135" s="332"/>
      <c r="B135" s="330"/>
      <c r="C135" s="87" t="s">
        <v>217</v>
      </c>
      <c r="D135" s="88">
        <f>SUM(D133:D134)</f>
        <v>0</v>
      </c>
      <c r="E135" s="88">
        <f t="shared" ref="E135:H135" si="25">SUM(E133:E134)</f>
        <v>0</v>
      </c>
      <c r="F135" s="88">
        <f t="shared" si="25"/>
        <v>0</v>
      </c>
      <c r="G135" s="88">
        <f t="shared" si="25"/>
        <v>0</v>
      </c>
      <c r="H135" s="88">
        <f t="shared" si="25"/>
        <v>0</v>
      </c>
      <c r="I135" s="11"/>
      <c r="J135" s="98"/>
    </row>
    <row r="136" spans="1:10" x14ac:dyDescent="0.25">
      <c r="A136" s="332"/>
      <c r="B136" s="519" t="s">
        <v>124</v>
      </c>
      <c r="C136" s="37" t="s">
        <v>125</v>
      </c>
      <c r="D136" s="92"/>
      <c r="E136" s="92"/>
      <c r="F136" s="92"/>
      <c r="G136" s="92"/>
      <c r="H136" s="92"/>
      <c r="I136" s="10"/>
      <c r="J136" s="93"/>
    </row>
    <row r="137" spans="1:10" x14ac:dyDescent="0.25">
      <c r="A137" s="332"/>
      <c r="B137" s="519"/>
      <c r="C137" s="37" t="s">
        <v>126</v>
      </c>
      <c r="D137" s="92"/>
      <c r="E137" s="92"/>
      <c r="F137" s="92"/>
      <c r="G137" s="92"/>
      <c r="H137" s="92"/>
      <c r="I137" s="10"/>
      <c r="J137" s="93"/>
    </row>
    <row r="138" spans="1:10" x14ac:dyDescent="0.25">
      <c r="A138" s="332"/>
      <c r="B138" s="519"/>
      <c r="C138" s="37" t="s">
        <v>127</v>
      </c>
      <c r="D138" s="92"/>
      <c r="E138" s="92"/>
      <c r="F138" s="92"/>
      <c r="G138" s="92"/>
      <c r="H138" s="92"/>
      <c r="I138" s="10"/>
      <c r="J138" s="93"/>
    </row>
    <row r="139" spans="1:10" x14ac:dyDescent="0.25">
      <c r="A139" s="332"/>
      <c r="B139" s="519"/>
      <c r="C139" s="87" t="s">
        <v>218</v>
      </c>
      <c r="D139" s="88">
        <f>SUM(D136:D138)</f>
        <v>0</v>
      </c>
      <c r="E139" s="88">
        <f t="shared" ref="E139:H139" si="26">SUM(E136:E138)</f>
        <v>0</v>
      </c>
      <c r="F139" s="88">
        <f t="shared" si="26"/>
        <v>0</v>
      </c>
      <c r="G139" s="88">
        <f t="shared" si="26"/>
        <v>0</v>
      </c>
      <c r="H139" s="88">
        <f t="shared" si="26"/>
        <v>0</v>
      </c>
      <c r="I139" s="11"/>
      <c r="J139" s="98"/>
    </row>
    <row r="140" spans="1:10" x14ac:dyDescent="0.25">
      <c r="A140" s="493" t="s">
        <v>182</v>
      </c>
      <c r="B140" s="494"/>
      <c r="C140" s="495"/>
      <c r="D140" s="88">
        <f>SUM(D122,D126,D129,D132,D135,D139)</f>
        <v>0</v>
      </c>
      <c r="E140" s="88">
        <f t="shared" ref="E140:H140" si="27">SUM(E122,E126,E129,E132,E135,E139)</f>
        <v>0</v>
      </c>
      <c r="F140" s="88">
        <f t="shared" si="27"/>
        <v>0</v>
      </c>
      <c r="G140" s="88">
        <f t="shared" si="27"/>
        <v>0</v>
      </c>
      <c r="H140" s="88">
        <f t="shared" si="27"/>
        <v>0</v>
      </c>
      <c r="I140" s="11"/>
      <c r="J140" s="98"/>
    </row>
    <row r="141" spans="1:10" x14ac:dyDescent="0.25">
      <c r="A141" s="372" t="s">
        <v>173</v>
      </c>
      <c r="B141" s="372"/>
      <c r="C141" s="372"/>
      <c r="D141" s="88">
        <f t="shared" ref="D141:E141" si="28">SUM(D107,D82,D51,D32)</f>
        <v>4</v>
      </c>
      <c r="E141" s="88">
        <f t="shared" si="28"/>
        <v>48</v>
      </c>
      <c r="F141" s="88">
        <f>SUM(F107,F82,F51,F32)</f>
        <v>46</v>
      </c>
      <c r="G141" s="88">
        <f t="shared" ref="G141:H141" si="29">SUM(G107,G82,G51,G32)</f>
        <v>42</v>
      </c>
      <c r="H141" s="88">
        <f t="shared" si="29"/>
        <v>42</v>
      </c>
      <c r="I141" s="11">
        <f>AVERAGE(F141:H141)</f>
        <v>43.333333333333336</v>
      </c>
      <c r="J141" s="98">
        <f>I141/E141</f>
        <v>0.90277777777777779</v>
      </c>
    </row>
    <row r="142" spans="1:10" x14ac:dyDescent="0.25">
      <c r="A142" s="104" t="s">
        <v>272</v>
      </c>
      <c r="B142" s="105" t="s">
        <v>273</v>
      </c>
      <c r="C142" s="106"/>
      <c r="D142" s="107"/>
      <c r="E142" s="107"/>
      <c r="F142" s="107"/>
      <c r="G142" s="107"/>
      <c r="H142" s="107"/>
      <c r="I142" s="108"/>
      <c r="J142" s="56"/>
    </row>
    <row r="143" spans="1:10" x14ac:dyDescent="0.25">
      <c r="A143" s="109" t="s">
        <v>274</v>
      </c>
      <c r="B143" s="105" t="s">
        <v>232</v>
      </c>
      <c r="C143" s="106"/>
      <c r="D143" s="107"/>
      <c r="E143" s="107"/>
      <c r="F143" s="107"/>
      <c r="G143" s="107"/>
      <c r="H143" s="107"/>
      <c r="I143" s="108"/>
      <c r="J143" s="56"/>
    </row>
    <row r="144" spans="1:10" x14ac:dyDescent="0.25">
      <c r="A144" s="30"/>
      <c r="B144" s="30"/>
      <c r="C144" s="30"/>
      <c r="D144" s="30"/>
      <c r="E144" s="30"/>
      <c r="F144" s="30"/>
      <c r="G144" s="30"/>
      <c r="H144" s="30"/>
      <c r="I144" s="31"/>
      <c r="J144" s="273"/>
    </row>
  </sheetData>
  <mergeCells count="57">
    <mergeCell ref="A140:C140"/>
    <mergeCell ref="A141:C141"/>
    <mergeCell ref="B108:B111"/>
    <mergeCell ref="A118:C118"/>
    <mergeCell ref="A119:A139"/>
    <mergeCell ref="B119:B122"/>
    <mergeCell ref="B123:B126"/>
    <mergeCell ref="B127:B129"/>
    <mergeCell ref="B130:B132"/>
    <mergeCell ref="B133:B135"/>
    <mergeCell ref="B136:B139"/>
    <mergeCell ref="A6:A16"/>
    <mergeCell ref="B6:B8"/>
    <mergeCell ref="B9:B12"/>
    <mergeCell ref="B13:B16"/>
    <mergeCell ref="B33:B38"/>
    <mergeCell ref="A17:C17"/>
    <mergeCell ref="A18:A31"/>
    <mergeCell ref="B18:B21"/>
    <mergeCell ref="B22:B24"/>
    <mergeCell ref="B25:B27"/>
    <mergeCell ref="B28:B31"/>
    <mergeCell ref="A32:C32"/>
    <mergeCell ref="A33:A50"/>
    <mergeCell ref="B39:B45"/>
    <mergeCell ref="B46:B50"/>
    <mergeCell ref="A1:J1"/>
    <mergeCell ref="A2:J2"/>
    <mergeCell ref="A3:A5"/>
    <mergeCell ref="B3:B5"/>
    <mergeCell ref="C3:C5"/>
    <mergeCell ref="D3:D5"/>
    <mergeCell ref="E3:E5"/>
    <mergeCell ref="F3:H4"/>
    <mergeCell ref="I3:I5"/>
    <mergeCell ref="J3:J5"/>
    <mergeCell ref="A52:A60"/>
    <mergeCell ref="B52:B60"/>
    <mergeCell ref="A61:C61"/>
    <mergeCell ref="A62:A81"/>
    <mergeCell ref="B62:B65"/>
    <mergeCell ref="B66:B72"/>
    <mergeCell ref="B73:B77"/>
    <mergeCell ref="B78:B81"/>
    <mergeCell ref="A107:C107"/>
    <mergeCell ref="A108:A117"/>
    <mergeCell ref="A82:C82"/>
    <mergeCell ref="B91:B93"/>
    <mergeCell ref="B112:B113"/>
    <mergeCell ref="B114:B117"/>
    <mergeCell ref="B85:B87"/>
    <mergeCell ref="B88:B90"/>
    <mergeCell ref="B94:B98"/>
    <mergeCell ref="B99:B102"/>
    <mergeCell ref="B103:B106"/>
    <mergeCell ref="A83:A106"/>
    <mergeCell ref="B83:B8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DF114"/>
  <sheetViews>
    <sheetView showGridLines="0" zoomScale="82" zoomScaleNormal="82" zoomScaleSheetLayoutView="80" workbookViewId="0">
      <selection activeCell="T20" sqref="T20"/>
    </sheetView>
  </sheetViews>
  <sheetFormatPr defaultRowHeight="15" x14ac:dyDescent="0.25"/>
  <cols>
    <col min="1" max="1" width="17.7109375" customWidth="1"/>
    <col min="2" max="2" width="30.42578125" customWidth="1"/>
    <col min="3" max="3" width="27" customWidth="1"/>
    <col min="4" max="4" width="11.85546875" customWidth="1"/>
    <col min="5" max="5" width="12.7109375" customWidth="1"/>
    <col min="6" max="6" width="15.140625" customWidth="1"/>
    <col min="7" max="7" width="15.7109375" style="3" customWidth="1"/>
    <col min="8" max="9" width="9.140625" style="3"/>
    <col min="10" max="10" width="12" style="3" customWidth="1"/>
    <col min="11" max="11" width="13.42578125" customWidth="1"/>
    <col min="12" max="12" width="13.85546875" customWidth="1"/>
    <col min="251" max="251" width="27.7109375" customWidth="1"/>
    <col min="252" max="252" width="27" customWidth="1"/>
    <col min="253" max="253" width="10.7109375" customWidth="1"/>
    <col min="254" max="254" width="13.85546875" customWidth="1"/>
    <col min="255" max="255" width="13.7109375" customWidth="1"/>
    <col min="256" max="256" width="13.28515625" customWidth="1"/>
    <col min="257" max="257" width="10.7109375" customWidth="1"/>
    <col min="258" max="258" width="14.140625" customWidth="1"/>
    <col min="259" max="259" width="13.42578125" customWidth="1"/>
    <col min="260" max="260" width="13" customWidth="1"/>
    <col min="261" max="261" width="13.85546875" customWidth="1"/>
    <col min="262" max="262" width="6.7109375" customWidth="1"/>
    <col min="507" max="507" width="27.7109375" customWidth="1"/>
    <col min="508" max="508" width="27" customWidth="1"/>
    <col min="509" max="509" width="10.7109375" customWidth="1"/>
    <col min="510" max="510" width="13.85546875" customWidth="1"/>
    <col min="511" max="511" width="13.7109375" customWidth="1"/>
    <col min="512" max="512" width="13.28515625" customWidth="1"/>
    <col min="513" max="513" width="10.7109375" customWidth="1"/>
    <col min="514" max="514" width="14.140625" customWidth="1"/>
    <col min="515" max="515" width="13.42578125" customWidth="1"/>
    <col min="516" max="516" width="13" customWidth="1"/>
    <col min="517" max="517" width="13.85546875" customWidth="1"/>
    <col min="518" max="518" width="6.7109375" customWidth="1"/>
    <col min="763" max="763" width="27.7109375" customWidth="1"/>
    <col min="764" max="764" width="27" customWidth="1"/>
    <col min="765" max="765" width="10.7109375" customWidth="1"/>
    <col min="766" max="766" width="13.85546875" customWidth="1"/>
    <col min="767" max="767" width="13.7109375" customWidth="1"/>
    <col min="768" max="768" width="13.28515625" customWidth="1"/>
    <col min="769" max="769" width="10.7109375" customWidth="1"/>
    <col min="770" max="770" width="14.140625" customWidth="1"/>
    <col min="771" max="771" width="13.42578125" customWidth="1"/>
    <col min="772" max="772" width="13" customWidth="1"/>
    <col min="773" max="773" width="13.85546875" customWidth="1"/>
    <col min="774" max="774" width="6.7109375" customWidth="1"/>
    <col min="1019" max="1019" width="27.7109375" customWidth="1"/>
    <col min="1020" max="1020" width="27" customWidth="1"/>
    <col min="1021" max="1021" width="10.7109375" customWidth="1"/>
    <col min="1022" max="1022" width="13.85546875" customWidth="1"/>
    <col min="1023" max="1023" width="13.7109375" customWidth="1"/>
    <col min="1024" max="1024" width="13.28515625" customWidth="1"/>
    <col min="1025" max="1025" width="10.7109375" customWidth="1"/>
    <col min="1026" max="1026" width="14.140625" customWidth="1"/>
    <col min="1027" max="1027" width="13.42578125" customWidth="1"/>
    <col min="1028" max="1028" width="13" customWidth="1"/>
    <col min="1029" max="1029" width="13.85546875" customWidth="1"/>
    <col min="1030" max="1030" width="6.7109375" customWidth="1"/>
    <col min="1275" max="1275" width="27.7109375" customWidth="1"/>
    <col min="1276" max="1276" width="27" customWidth="1"/>
    <col min="1277" max="1277" width="10.7109375" customWidth="1"/>
    <col min="1278" max="1278" width="13.85546875" customWidth="1"/>
    <col min="1279" max="1279" width="13.7109375" customWidth="1"/>
    <col min="1280" max="1280" width="13.28515625" customWidth="1"/>
    <col min="1281" max="1281" width="10.7109375" customWidth="1"/>
    <col min="1282" max="1282" width="14.140625" customWidth="1"/>
    <col min="1283" max="1283" width="13.42578125" customWidth="1"/>
    <col min="1284" max="1284" width="13" customWidth="1"/>
    <col min="1285" max="1285" width="13.85546875" customWidth="1"/>
    <col min="1286" max="1286" width="6.7109375" customWidth="1"/>
    <col min="1531" max="1531" width="27.7109375" customWidth="1"/>
    <col min="1532" max="1532" width="27" customWidth="1"/>
    <col min="1533" max="1533" width="10.7109375" customWidth="1"/>
    <col min="1534" max="1534" width="13.85546875" customWidth="1"/>
    <col min="1535" max="1535" width="13.7109375" customWidth="1"/>
    <col min="1536" max="1536" width="13.28515625" customWidth="1"/>
    <col min="1537" max="1537" width="10.7109375" customWidth="1"/>
    <col min="1538" max="1538" width="14.140625" customWidth="1"/>
    <col min="1539" max="1539" width="13.42578125" customWidth="1"/>
    <col min="1540" max="1540" width="13" customWidth="1"/>
    <col min="1541" max="1541" width="13.85546875" customWidth="1"/>
    <col min="1542" max="1542" width="6.7109375" customWidth="1"/>
    <col min="1787" max="1787" width="27.7109375" customWidth="1"/>
    <col min="1788" max="1788" width="27" customWidth="1"/>
    <col min="1789" max="1789" width="10.7109375" customWidth="1"/>
    <col min="1790" max="1790" width="13.85546875" customWidth="1"/>
    <col min="1791" max="1791" width="13.7109375" customWidth="1"/>
    <col min="1792" max="1792" width="13.28515625" customWidth="1"/>
    <col min="1793" max="1793" width="10.7109375" customWidth="1"/>
    <col min="1794" max="1794" width="14.140625" customWidth="1"/>
    <col min="1795" max="1795" width="13.42578125" customWidth="1"/>
    <col min="1796" max="1796" width="13" customWidth="1"/>
    <col min="1797" max="1797" width="13.85546875" customWidth="1"/>
    <col min="1798" max="1798" width="6.7109375" customWidth="1"/>
    <col min="2043" max="2043" width="27.7109375" customWidth="1"/>
    <col min="2044" max="2044" width="27" customWidth="1"/>
    <col min="2045" max="2045" width="10.7109375" customWidth="1"/>
    <col min="2046" max="2046" width="13.85546875" customWidth="1"/>
    <col min="2047" max="2047" width="13.7109375" customWidth="1"/>
    <col min="2048" max="2048" width="13.28515625" customWidth="1"/>
    <col min="2049" max="2049" width="10.7109375" customWidth="1"/>
    <col min="2050" max="2050" width="14.140625" customWidth="1"/>
    <col min="2051" max="2051" width="13.42578125" customWidth="1"/>
    <col min="2052" max="2052" width="13" customWidth="1"/>
    <col min="2053" max="2053" width="13.85546875" customWidth="1"/>
    <col min="2054" max="2054" width="6.7109375" customWidth="1"/>
    <col min="2299" max="2299" width="27.7109375" customWidth="1"/>
    <col min="2300" max="2300" width="27" customWidth="1"/>
    <col min="2301" max="2301" width="10.7109375" customWidth="1"/>
    <col min="2302" max="2302" width="13.85546875" customWidth="1"/>
    <col min="2303" max="2303" width="13.7109375" customWidth="1"/>
    <col min="2304" max="2304" width="13.28515625" customWidth="1"/>
    <col min="2305" max="2305" width="10.7109375" customWidth="1"/>
    <col min="2306" max="2306" width="14.140625" customWidth="1"/>
    <col min="2307" max="2307" width="13.42578125" customWidth="1"/>
    <col min="2308" max="2308" width="13" customWidth="1"/>
    <col min="2309" max="2309" width="13.85546875" customWidth="1"/>
    <col min="2310" max="2310" width="6.7109375" customWidth="1"/>
    <col min="2555" max="2555" width="27.7109375" customWidth="1"/>
    <col min="2556" max="2556" width="27" customWidth="1"/>
    <col min="2557" max="2557" width="10.7109375" customWidth="1"/>
    <col min="2558" max="2558" width="13.85546875" customWidth="1"/>
    <col min="2559" max="2559" width="13.7109375" customWidth="1"/>
    <col min="2560" max="2560" width="13.28515625" customWidth="1"/>
    <col min="2561" max="2561" width="10.7109375" customWidth="1"/>
    <col min="2562" max="2562" width="14.140625" customWidth="1"/>
    <col min="2563" max="2563" width="13.42578125" customWidth="1"/>
    <col min="2564" max="2564" width="13" customWidth="1"/>
    <col min="2565" max="2565" width="13.85546875" customWidth="1"/>
    <col min="2566" max="2566" width="6.7109375" customWidth="1"/>
    <col min="2811" max="2811" width="27.7109375" customWidth="1"/>
    <col min="2812" max="2812" width="27" customWidth="1"/>
    <col min="2813" max="2813" width="10.7109375" customWidth="1"/>
    <col min="2814" max="2814" width="13.85546875" customWidth="1"/>
    <col min="2815" max="2815" width="13.7109375" customWidth="1"/>
    <col min="2816" max="2816" width="13.28515625" customWidth="1"/>
    <col min="2817" max="2817" width="10.7109375" customWidth="1"/>
    <col min="2818" max="2818" width="14.140625" customWidth="1"/>
    <col min="2819" max="2819" width="13.42578125" customWidth="1"/>
    <col min="2820" max="2820" width="13" customWidth="1"/>
    <col min="2821" max="2821" width="13.85546875" customWidth="1"/>
    <col min="2822" max="2822" width="6.7109375" customWidth="1"/>
    <col min="3067" max="3067" width="27.7109375" customWidth="1"/>
    <col min="3068" max="3068" width="27" customWidth="1"/>
    <col min="3069" max="3069" width="10.7109375" customWidth="1"/>
    <col min="3070" max="3070" width="13.85546875" customWidth="1"/>
    <col min="3071" max="3071" width="13.7109375" customWidth="1"/>
    <col min="3072" max="3072" width="13.28515625" customWidth="1"/>
    <col min="3073" max="3073" width="10.7109375" customWidth="1"/>
    <col min="3074" max="3074" width="14.140625" customWidth="1"/>
    <col min="3075" max="3075" width="13.42578125" customWidth="1"/>
    <col min="3076" max="3076" width="13" customWidth="1"/>
    <col min="3077" max="3077" width="13.85546875" customWidth="1"/>
    <col min="3078" max="3078" width="6.7109375" customWidth="1"/>
    <col min="3323" max="3323" width="27.7109375" customWidth="1"/>
    <col min="3324" max="3324" width="27" customWidth="1"/>
    <col min="3325" max="3325" width="10.7109375" customWidth="1"/>
    <col min="3326" max="3326" width="13.85546875" customWidth="1"/>
    <col min="3327" max="3327" width="13.7109375" customWidth="1"/>
    <col min="3328" max="3328" width="13.28515625" customWidth="1"/>
    <col min="3329" max="3329" width="10.7109375" customWidth="1"/>
    <col min="3330" max="3330" width="14.140625" customWidth="1"/>
    <col min="3331" max="3331" width="13.42578125" customWidth="1"/>
    <col min="3332" max="3332" width="13" customWidth="1"/>
    <col min="3333" max="3333" width="13.85546875" customWidth="1"/>
    <col min="3334" max="3334" width="6.7109375" customWidth="1"/>
    <col min="3579" max="3579" width="27.7109375" customWidth="1"/>
    <col min="3580" max="3580" width="27" customWidth="1"/>
    <col min="3581" max="3581" width="10.7109375" customWidth="1"/>
    <col min="3582" max="3582" width="13.85546875" customWidth="1"/>
    <col min="3583" max="3583" width="13.7109375" customWidth="1"/>
    <col min="3584" max="3584" width="13.28515625" customWidth="1"/>
    <col min="3585" max="3585" width="10.7109375" customWidth="1"/>
    <col min="3586" max="3586" width="14.140625" customWidth="1"/>
    <col min="3587" max="3587" width="13.42578125" customWidth="1"/>
    <col min="3588" max="3588" width="13" customWidth="1"/>
    <col min="3589" max="3589" width="13.85546875" customWidth="1"/>
    <col min="3590" max="3590" width="6.7109375" customWidth="1"/>
    <col min="3835" max="3835" width="27.7109375" customWidth="1"/>
    <col min="3836" max="3836" width="27" customWidth="1"/>
    <col min="3837" max="3837" width="10.7109375" customWidth="1"/>
    <col min="3838" max="3838" width="13.85546875" customWidth="1"/>
    <col min="3839" max="3839" width="13.7109375" customWidth="1"/>
    <col min="3840" max="3840" width="13.28515625" customWidth="1"/>
    <col min="3841" max="3841" width="10.7109375" customWidth="1"/>
    <col min="3842" max="3842" width="14.140625" customWidth="1"/>
    <col min="3843" max="3843" width="13.42578125" customWidth="1"/>
    <col min="3844" max="3844" width="13" customWidth="1"/>
    <col min="3845" max="3845" width="13.85546875" customWidth="1"/>
    <col min="3846" max="3846" width="6.7109375" customWidth="1"/>
    <col min="4091" max="4091" width="27.7109375" customWidth="1"/>
    <col min="4092" max="4092" width="27" customWidth="1"/>
    <col min="4093" max="4093" width="10.7109375" customWidth="1"/>
    <col min="4094" max="4094" width="13.85546875" customWidth="1"/>
    <col min="4095" max="4095" width="13.7109375" customWidth="1"/>
    <col min="4096" max="4096" width="13.28515625" customWidth="1"/>
    <col min="4097" max="4097" width="10.7109375" customWidth="1"/>
    <col min="4098" max="4098" width="14.140625" customWidth="1"/>
    <col min="4099" max="4099" width="13.42578125" customWidth="1"/>
    <col min="4100" max="4100" width="13" customWidth="1"/>
    <col min="4101" max="4101" width="13.85546875" customWidth="1"/>
    <col min="4102" max="4102" width="6.7109375" customWidth="1"/>
    <col min="4347" max="4347" width="27.7109375" customWidth="1"/>
    <col min="4348" max="4348" width="27" customWidth="1"/>
    <col min="4349" max="4349" width="10.7109375" customWidth="1"/>
    <col min="4350" max="4350" width="13.85546875" customWidth="1"/>
    <col min="4351" max="4351" width="13.7109375" customWidth="1"/>
    <col min="4352" max="4352" width="13.28515625" customWidth="1"/>
    <col min="4353" max="4353" width="10.7109375" customWidth="1"/>
    <col min="4354" max="4354" width="14.140625" customWidth="1"/>
    <col min="4355" max="4355" width="13.42578125" customWidth="1"/>
    <col min="4356" max="4356" width="13" customWidth="1"/>
    <col min="4357" max="4357" width="13.85546875" customWidth="1"/>
    <col min="4358" max="4358" width="6.7109375" customWidth="1"/>
    <col min="4603" max="4603" width="27.7109375" customWidth="1"/>
    <col min="4604" max="4604" width="27" customWidth="1"/>
    <col min="4605" max="4605" width="10.7109375" customWidth="1"/>
    <col min="4606" max="4606" width="13.85546875" customWidth="1"/>
    <col min="4607" max="4607" width="13.7109375" customWidth="1"/>
    <col min="4608" max="4608" width="13.28515625" customWidth="1"/>
    <col min="4609" max="4609" width="10.7109375" customWidth="1"/>
    <col min="4610" max="4610" width="14.140625" customWidth="1"/>
    <col min="4611" max="4611" width="13.42578125" customWidth="1"/>
    <col min="4612" max="4612" width="13" customWidth="1"/>
    <col min="4613" max="4613" width="13.85546875" customWidth="1"/>
    <col min="4614" max="4614" width="6.7109375" customWidth="1"/>
    <col min="4859" max="4859" width="27.7109375" customWidth="1"/>
    <col min="4860" max="4860" width="27" customWidth="1"/>
    <col min="4861" max="4861" width="10.7109375" customWidth="1"/>
    <col min="4862" max="4862" width="13.85546875" customWidth="1"/>
    <col min="4863" max="4863" width="13.7109375" customWidth="1"/>
    <col min="4864" max="4864" width="13.28515625" customWidth="1"/>
    <col min="4865" max="4865" width="10.7109375" customWidth="1"/>
    <col min="4866" max="4866" width="14.140625" customWidth="1"/>
    <col min="4867" max="4867" width="13.42578125" customWidth="1"/>
    <col min="4868" max="4868" width="13" customWidth="1"/>
    <col min="4869" max="4869" width="13.85546875" customWidth="1"/>
    <col min="4870" max="4870" width="6.7109375" customWidth="1"/>
    <col min="5115" max="5115" width="27.7109375" customWidth="1"/>
    <col min="5116" max="5116" width="27" customWidth="1"/>
    <col min="5117" max="5117" width="10.7109375" customWidth="1"/>
    <col min="5118" max="5118" width="13.85546875" customWidth="1"/>
    <col min="5119" max="5119" width="13.7109375" customWidth="1"/>
    <col min="5120" max="5120" width="13.28515625" customWidth="1"/>
    <col min="5121" max="5121" width="10.7109375" customWidth="1"/>
    <col min="5122" max="5122" width="14.140625" customWidth="1"/>
    <col min="5123" max="5123" width="13.42578125" customWidth="1"/>
    <col min="5124" max="5124" width="13" customWidth="1"/>
    <col min="5125" max="5125" width="13.85546875" customWidth="1"/>
    <col min="5126" max="5126" width="6.7109375" customWidth="1"/>
    <col min="5371" max="5371" width="27.7109375" customWidth="1"/>
    <col min="5372" max="5372" width="27" customWidth="1"/>
    <col min="5373" max="5373" width="10.7109375" customWidth="1"/>
    <col min="5374" max="5374" width="13.85546875" customWidth="1"/>
    <col min="5375" max="5375" width="13.7109375" customWidth="1"/>
    <col min="5376" max="5376" width="13.28515625" customWidth="1"/>
    <col min="5377" max="5377" width="10.7109375" customWidth="1"/>
    <col min="5378" max="5378" width="14.140625" customWidth="1"/>
    <col min="5379" max="5379" width="13.42578125" customWidth="1"/>
    <col min="5380" max="5380" width="13" customWidth="1"/>
    <col min="5381" max="5381" width="13.85546875" customWidth="1"/>
    <col min="5382" max="5382" width="6.7109375" customWidth="1"/>
    <col min="5627" max="5627" width="27.7109375" customWidth="1"/>
    <col min="5628" max="5628" width="27" customWidth="1"/>
    <col min="5629" max="5629" width="10.7109375" customWidth="1"/>
    <col min="5630" max="5630" width="13.85546875" customWidth="1"/>
    <col min="5631" max="5631" width="13.7109375" customWidth="1"/>
    <col min="5632" max="5632" width="13.28515625" customWidth="1"/>
    <col min="5633" max="5633" width="10.7109375" customWidth="1"/>
    <col min="5634" max="5634" width="14.140625" customWidth="1"/>
    <col min="5635" max="5635" width="13.42578125" customWidth="1"/>
    <col min="5636" max="5636" width="13" customWidth="1"/>
    <col min="5637" max="5637" width="13.85546875" customWidth="1"/>
    <col min="5638" max="5638" width="6.7109375" customWidth="1"/>
    <col min="5883" max="5883" width="27.7109375" customWidth="1"/>
    <col min="5884" max="5884" width="27" customWidth="1"/>
    <col min="5885" max="5885" width="10.7109375" customWidth="1"/>
    <col min="5886" max="5886" width="13.85546875" customWidth="1"/>
    <col min="5887" max="5887" width="13.7109375" customWidth="1"/>
    <col min="5888" max="5888" width="13.28515625" customWidth="1"/>
    <col min="5889" max="5889" width="10.7109375" customWidth="1"/>
    <col min="5890" max="5890" width="14.140625" customWidth="1"/>
    <col min="5891" max="5891" width="13.42578125" customWidth="1"/>
    <col min="5892" max="5892" width="13" customWidth="1"/>
    <col min="5893" max="5893" width="13.85546875" customWidth="1"/>
    <col min="5894" max="5894" width="6.7109375" customWidth="1"/>
    <col min="6139" max="6139" width="27.7109375" customWidth="1"/>
    <col min="6140" max="6140" width="27" customWidth="1"/>
    <col min="6141" max="6141" width="10.7109375" customWidth="1"/>
    <col min="6142" max="6142" width="13.85546875" customWidth="1"/>
    <col min="6143" max="6143" width="13.7109375" customWidth="1"/>
    <col min="6144" max="6144" width="13.28515625" customWidth="1"/>
    <col min="6145" max="6145" width="10.7109375" customWidth="1"/>
    <col min="6146" max="6146" width="14.140625" customWidth="1"/>
    <col min="6147" max="6147" width="13.42578125" customWidth="1"/>
    <col min="6148" max="6148" width="13" customWidth="1"/>
    <col min="6149" max="6149" width="13.85546875" customWidth="1"/>
    <col min="6150" max="6150" width="6.7109375" customWidth="1"/>
    <col min="6395" max="6395" width="27.7109375" customWidth="1"/>
    <col min="6396" max="6396" width="27" customWidth="1"/>
    <col min="6397" max="6397" width="10.7109375" customWidth="1"/>
    <col min="6398" max="6398" width="13.85546875" customWidth="1"/>
    <col min="6399" max="6399" width="13.7109375" customWidth="1"/>
    <col min="6400" max="6400" width="13.28515625" customWidth="1"/>
    <col min="6401" max="6401" width="10.7109375" customWidth="1"/>
    <col min="6402" max="6402" width="14.140625" customWidth="1"/>
    <col min="6403" max="6403" width="13.42578125" customWidth="1"/>
    <col min="6404" max="6404" width="13" customWidth="1"/>
    <col min="6405" max="6405" width="13.85546875" customWidth="1"/>
    <col min="6406" max="6406" width="6.7109375" customWidth="1"/>
    <col min="6651" max="6651" width="27.7109375" customWidth="1"/>
    <col min="6652" max="6652" width="27" customWidth="1"/>
    <col min="6653" max="6653" width="10.7109375" customWidth="1"/>
    <col min="6654" max="6654" width="13.85546875" customWidth="1"/>
    <col min="6655" max="6655" width="13.7109375" customWidth="1"/>
    <col min="6656" max="6656" width="13.28515625" customWidth="1"/>
    <col min="6657" max="6657" width="10.7109375" customWidth="1"/>
    <col min="6658" max="6658" width="14.140625" customWidth="1"/>
    <col min="6659" max="6659" width="13.42578125" customWidth="1"/>
    <col min="6660" max="6660" width="13" customWidth="1"/>
    <col min="6661" max="6661" width="13.85546875" customWidth="1"/>
    <col min="6662" max="6662" width="6.7109375" customWidth="1"/>
    <col min="6907" max="6907" width="27.7109375" customWidth="1"/>
    <col min="6908" max="6908" width="27" customWidth="1"/>
    <col min="6909" max="6909" width="10.7109375" customWidth="1"/>
    <col min="6910" max="6910" width="13.85546875" customWidth="1"/>
    <col min="6911" max="6911" width="13.7109375" customWidth="1"/>
    <col min="6912" max="6912" width="13.28515625" customWidth="1"/>
    <col min="6913" max="6913" width="10.7109375" customWidth="1"/>
    <col min="6914" max="6914" width="14.140625" customWidth="1"/>
    <col min="6915" max="6915" width="13.42578125" customWidth="1"/>
    <col min="6916" max="6916" width="13" customWidth="1"/>
    <col min="6917" max="6917" width="13.85546875" customWidth="1"/>
    <col min="6918" max="6918" width="6.7109375" customWidth="1"/>
    <col min="7163" max="7163" width="27.7109375" customWidth="1"/>
    <col min="7164" max="7164" width="27" customWidth="1"/>
    <col min="7165" max="7165" width="10.7109375" customWidth="1"/>
    <col min="7166" max="7166" width="13.85546875" customWidth="1"/>
    <col min="7167" max="7167" width="13.7109375" customWidth="1"/>
    <col min="7168" max="7168" width="13.28515625" customWidth="1"/>
    <col min="7169" max="7169" width="10.7109375" customWidth="1"/>
    <col min="7170" max="7170" width="14.140625" customWidth="1"/>
    <col min="7171" max="7171" width="13.42578125" customWidth="1"/>
    <col min="7172" max="7172" width="13" customWidth="1"/>
    <col min="7173" max="7173" width="13.85546875" customWidth="1"/>
    <col min="7174" max="7174" width="6.7109375" customWidth="1"/>
    <col min="7419" max="7419" width="27.7109375" customWidth="1"/>
    <col min="7420" max="7420" width="27" customWidth="1"/>
    <col min="7421" max="7421" width="10.7109375" customWidth="1"/>
    <col min="7422" max="7422" width="13.85546875" customWidth="1"/>
    <col min="7423" max="7423" width="13.7109375" customWidth="1"/>
    <col min="7424" max="7424" width="13.28515625" customWidth="1"/>
    <col min="7425" max="7425" width="10.7109375" customWidth="1"/>
    <col min="7426" max="7426" width="14.140625" customWidth="1"/>
    <col min="7427" max="7427" width="13.42578125" customWidth="1"/>
    <col min="7428" max="7428" width="13" customWidth="1"/>
    <col min="7429" max="7429" width="13.85546875" customWidth="1"/>
    <col min="7430" max="7430" width="6.7109375" customWidth="1"/>
    <col min="7675" max="7675" width="27.7109375" customWidth="1"/>
    <col min="7676" max="7676" width="27" customWidth="1"/>
    <col min="7677" max="7677" width="10.7109375" customWidth="1"/>
    <col min="7678" max="7678" width="13.85546875" customWidth="1"/>
    <col min="7679" max="7679" width="13.7109375" customWidth="1"/>
    <col min="7680" max="7680" width="13.28515625" customWidth="1"/>
    <col min="7681" max="7681" width="10.7109375" customWidth="1"/>
    <col min="7682" max="7682" width="14.140625" customWidth="1"/>
    <col min="7683" max="7683" width="13.42578125" customWidth="1"/>
    <col min="7684" max="7684" width="13" customWidth="1"/>
    <col min="7685" max="7685" width="13.85546875" customWidth="1"/>
    <col min="7686" max="7686" width="6.7109375" customWidth="1"/>
    <col min="7931" max="7931" width="27.7109375" customWidth="1"/>
    <col min="7932" max="7932" width="27" customWidth="1"/>
    <col min="7933" max="7933" width="10.7109375" customWidth="1"/>
    <col min="7934" max="7934" width="13.85546875" customWidth="1"/>
    <col min="7935" max="7935" width="13.7109375" customWidth="1"/>
    <col min="7936" max="7936" width="13.28515625" customWidth="1"/>
    <col min="7937" max="7937" width="10.7109375" customWidth="1"/>
    <col min="7938" max="7938" width="14.140625" customWidth="1"/>
    <col min="7939" max="7939" width="13.42578125" customWidth="1"/>
    <col min="7940" max="7940" width="13" customWidth="1"/>
    <col min="7941" max="7941" width="13.85546875" customWidth="1"/>
    <col min="7942" max="7942" width="6.7109375" customWidth="1"/>
    <col min="8187" max="8187" width="27.7109375" customWidth="1"/>
    <col min="8188" max="8188" width="27" customWidth="1"/>
    <col min="8189" max="8189" width="10.7109375" customWidth="1"/>
    <col min="8190" max="8190" width="13.85546875" customWidth="1"/>
    <col min="8191" max="8191" width="13.7109375" customWidth="1"/>
    <col min="8192" max="8192" width="13.28515625" customWidth="1"/>
    <col min="8193" max="8193" width="10.7109375" customWidth="1"/>
    <col min="8194" max="8194" width="14.140625" customWidth="1"/>
    <col min="8195" max="8195" width="13.42578125" customWidth="1"/>
    <col min="8196" max="8196" width="13" customWidth="1"/>
    <col min="8197" max="8197" width="13.85546875" customWidth="1"/>
    <col min="8198" max="8198" width="6.7109375" customWidth="1"/>
    <col min="8443" max="8443" width="27.7109375" customWidth="1"/>
    <col min="8444" max="8444" width="27" customWidth="1"/>
    <col min="8445" max="8445" width="10.7109375" customWidth="1"/>
    <col min="8446" max="8446" width="13.85546875" customWidth="1"/>
    <col min="8447" max="8447" width="13.7109375" customWidth="1"/>
    <col min="8448" max="8448" width="13.28515625" customWidth="1"/>
    <col min="8449" max="8449" width="10.7109375" customWidth="1"/>
    <col min="8450" max="8450" width="14.140625" customWidth="1"/>
    <col min="8451" max="8451" width="13.42578125" customWidth="1"/>
    <col min="8452" max="8452" width="13" customWidth="1"/>
    <col min="8453" max="8453" width="13.85546875" customWidth="1"/>
    <col min="8454" max="8454" width="6.7109375" customWidth="1"/>
    <col min="8699" max="8699" width="27.7109375" customWidth="1"/>
    <col min="8700" max="8700" width="27" customWidth="1"/>
    <col min="8701" max="8701" width="10.7109375" customWidth="1"/>
    <col min="8702" max="8702" width="13.85546875" customWidth="1"/>
    <col min="8703" max="8703" width="13.7109375" customWidth="1"/>
    <col min="8704" max="8704" width="13.28515625" customWidth="1"/>
    <col min="8705" max="8705" width="10.7109375" customWidth="1"/>
    <col min="8706" max="8706" width="14.140625" customWidth="1"/>
    <col min="8707" max="8707" width="13.42578125" customWidth="1"/>
    <col min="8708" max="8708" width="13" customWidth="1"/>
    <col min="8709" max="8709" width="13.85546875" customWidth="1"/>
    <col min="8710" max="8710" width="6.7109375" customWidth="1"/>
    <col min="8955" max="8955" width="27.7109375" customWidth="1"/>
    <col min="8956" max="8956" width="27" customWidth="1"/>
    <col min="8957" max="8957" width="10.7109375" customWidth="1"/>
    <col min="8958" max="8958" width="13.85546875" customWidth="1"/>
    <col min="8959" max="8959" width="13.7109375" customWidth="1"/>
    <col min="8960" max="8960" width="13.28515625" customWidth="1"/>
    <col min="8961" max="8961" width="10.7109375" customWidth="1"/>
    <col min="8962" max="8962" width="14.140625" customWidth="1"/>
    <col min="8963" max="8963" width="13.42578125" customWidth="1"/>
    <col min="8964" max="8964" width="13" customWidth="1"/>
    <col min="8965" max="8965" width="13.85546875" customWidth="1"/>
    <col min="8966" max="8966" width="6.7109375" customWidth="1"/>
    <col min="9211" max="9211" width="27.7109375" customWidth="1"/>
    <col min="9212" max="9212" width="27" customWidth="1"/>
    <col min="9213" max="9213" width="10.7109375" customWidth="1"/>
    <col min="9214" max="9214" width="13.85546875" customWidth="1"/>
    <col min="9215" max="9215" width="13.7109375" customWidth="1"/>
    <col min="9216" max="9216" width="13.28515625" customWidth="1"/>
    <col min="9217" max="9217" width="10.7109375" customWidth="1"/>
    <col min="9218" max="9218" width="14.140625" customWidth="1"/>
    <col min="9219" max="9219" width="13.42578125" customWidth="1"/>
    <col min="9220" max="9220" width="13" customWidth="1"/>
    <col min="9221" max="9221" width="13.85546875" customWidth="1"/>
    <col min="9222" max="9222" width="6.7109375" customWidth="1"/>
    <col min="9467" max="9467" width="27.7109375" customWidth="1"/>
    <col min="9468" max="9468" width="27" customWidth="1"/>
    <col min="9469" max="9469" width="10.7109375" customWidth="1"/>
    <col min="9470" max="9470" width="13.85546875" customWidth="1"/>
    <col min="9471" max="9471" width="13.7109375" customWidth="1"/>
    <col min="9472" max="9472" width="13.28515625" customWidth="1"/>
    <col min="9473" max="9473" width="10.7109375" customWidth="1"/>
    <col min="9474" max="9474" width="14.140625" customWidth="1"/>
    <col min="9475" max="9475" width="13.42578125" customWidth="1"/>
    <col min="9476" max="9476" width="13" customWidth="1"/>
    <col min="9477" max="9477" width="13.85546875" customWidth="1"/>
    <col min="9478" max="9478" width="6.7109375" customWidth="1"/>
    <col min="9723" max="9723" width="27.7109375" customWidth="1"/>
    <col min="9724" max="9724" width="27" customWidth="1"/>
    <col min="9725" max="9725" width="10.7109375" customWidth="1"/>
    <col min="9726" max="9726" width="13.85546875" customWidth="1"/>
    <col min="9727" max="9727" width="13.7109375" customWidth="1"/>
    <col min="9728" max="9728" width="13.28515625" customWidth="1"/>
    <col min="9729" max="9729" width="10.7109375" customWidth="1"/>
    <col min="9730" max="9730" width="14.140625" customWidth="1"/>
    <col min="9731" max="9731" width="13.42578125" customWidth="1"/>
    <col min="9732" max="9732" width="13" customWidth="1"/>
    <col min="9733" max="9733" width="13.85546875" customWidth="1"/>
    <col min="9734" max="9734" width="6.7109375" customWidth="1"/>
    <col min="9979" max="9979" width="27.7109375" customWidth="1"/>
    <col min="9980" max="9980" width="27" customWidth="1"/>
    <col min="9981" max="9981" width="10.7109375" customWidth="1"/>
    <col min="9982" max="9982" width="13.85546875" customWidth="1"/>
    <col min="9983" max="9983" width="13.7109375" customWidth="1"/>
    <col min="9984" max="9984" width="13.28515625" customWidth="1"/>
    <col min="9985" max="9985" width="10.7109375" customWidth="1"/>
    <col min="9986" max="9986" width="14.140625" customWidth="1"/>
    <col min="9987" max="9987" width="13.42578125" customWidth="1"/>
    <col min="9988" max="9988" width="13" customWidth="1"/>
    <col min="9989" max="9989" width="13.85546875" customWidth="1"/>
    <col min="9990" max="9990" width="6.7109375" customWidth="1"/>
    <col min="10235" max="10235" width="27.7109375" customWidth="1"/>
    <col min="10236" max="10236" width="27" customWidth="1"/>
    <col min="10237" max="10237" width="10.7109375" customWidth="1"/>
    <col min="10238" max="10238" width="13.85546875" customWidth="1"/>
    <col min="10239" max="10239" width="13.7109375" customWidth="1"/>
    <col min="10240" max="10240" width="13.28515625" customWidth="1"/>
    <col min="10241" max="10241" width="10.7109375" customWidth="1"/>
    <col min="10242" max="10242" width="14.140625" customWidth="1"/>
    <col min="10243" max="10243" width="13.42578125" customWidth="1"/>
    <col min="10244" max="10244" width="13" customWidth="1"/>
    <col min="10245" max="10245" width="13.85546875" customWidth="1"/>
    <col min="10246" max="10246" width="6.7109375" customWidth="1"/>
    <col min="10491" max="10491" width="27.7109375" customWidth="1"/>
    <col min="10492" max="10492" width="27" customWidth="1"/>
    <col min="10493" max="10493" width="10.7109375" customWidth="1"/>
    <col min="10494" max="10494" width="13.85546875" customWidth="1"/>
    <col min="10495" max="10495" width="13.7109375" customWidth="1"/>
    <col min="10496" max="10496" width="13.28515625" customWidth="1"/>
    <col min="10497" max="10497" width="10.7109375" customWidth="1"/>
    <col min="10498" max="10498" width="14.140625" customWidth="1"/>
    <col min="10499" max="10499" width="13.42578125" customWidth="1"/>
    <col min="10500" max="10500" width="13" customWidth="1"/>
    <col min="10501" max="10501" width="13.85546875" customWidth="1"/>
    <col min="10502" max="10502" width="6.7109375" customWidth="1"/>
    <col min="10747" max="10747" width="27.7109375" customWidth="1"/>
    <col min="10748" max="10748" width="27" customWidth="1"/>
    <col min="10749" max="10749" width="10.7109375" customWidth="1"/>
    <col min="10750" max="10750" width="13.85546875" customWidth="1"/>
    <col min="10751" max="10751" width="13.7109375" customWidth="1"/>
    <col min="10752" max="10752" width="13.28515625" customWidth="1"/>
    <col min="10753" max="10753" width="10.7109375" customWidth="1"/>
    <col min="10754" max="10754" width="14.140625" customWidth="1"/>
    <col min="10755" max="10755" width="13.42578125" customWidth="1"/>
    <col min="10756" max="10756" width="13" customWidth="1"/>
    <col min="10757" max="10757" width="13.85546875" customWidth="1"/>
    <col min="10758" max="10758" width="6.7109375" customWidth="1"/>
    <col min="11003" max="11003" width="27.7109375" customWidth="1"/>
    <col min="11004" max="11004" width="27" customWidth="1"/>
    <col min="11005" max="11005" width="10.7109375" customWidth="1"/>
    <col min="11006" max="11006" width="13.85546875" customWidth="1"/>
    <col min="11007" max="11007" width="13.7109375" customWidth="1"/>
    <col min="11008" max="11008" width="13.28515625" customWidth="1"/>
    <col min="11009" max="11009" width="10.7109375" customWidth="1"/>
    <col min="11010" max="11010" width="14.140625" customWidth="1"/>
    <col min="11011" max="11011" width="13.42578125" customWidth="1"/>
    <col min="11012" max="11012" width="13" customWidth="1"/>
    <col min="11013" max="11013" width="13.85546875" customWidth="1"/>
    <col min="11014" max="11014" width="6.7109375" customWidth="1"/>
    <col min="11259" max="11259" width="27.7109375" customWidth="1"/>
    <col min="11260" max="11260" width="27" customWidth="1"/>
    <col min="11261" max="11261" width="10.7109375" customWidth="1"/>
    <col min="11262" max="11262" width="13.85546875" customWidth="1"/>
    <col min="11263" max="11263" width="13.7109375" customWidth="1"/>
    <col min="11264" max="11264" width="13.28515625" customWidth="1"/>
    <col min="11265" max="11265" width="10.7109375" customWidth="1"/>
    <col min="11266" max="11266" width="14.140625" customWidth="1"/>
    <col min="11267" max="11267" width="13.42578125" customWidth="1"/>
    <col min="11268" max="11268" width="13" customWidth="1"/>
    <col min="11269" max="11269" width="13.85546875" customWidth="1"/>
    <col min="11270" max="11270" width="6.7109375" customWidth="1"/>
    <col min="11515" max="11515" width="27.7109375" customWidth="1"/>
    <col min="11516" max="11516" width="27" customWidth="1"/>
    <col min="11517" max="11517" width="10.7109375" customWidth="1"/>
    <col min="11518" max="11518" width="13.85546875" customWidth="1"/>
    <col min="11519" max="11519" width="13.7109375" customWidth="1"/>
    <col min="11520" max="11520" width="13.28515625" customWidth="1"/>
    <col min="11521" max="11521" width="10.7109375" customWidth="1"/>
    <col min="11522" max="11522" width="14.140625" customWidth="1"/>
    <col min="11523" max="11523" width="13.42578125" customWidth="1"/>
    <col min="11524" max="11524" width="13" customWidth="1"/>
    <col min="11525" max="11525" width="13.85546875" customWidth="1"/>
    <col min="11526" max="11526" width="6.7109375" customWidth="1"/>
    <col min="11771" max="11771" width="27.7109375" customWidth="1"/>
    <col min="11772" max="11772" width="27" customWidth="1"/>
    <col min="11773" max="11773" width="10.7109375" customWidth="1"/>
    <col min="11774" max="11774" width="13.85546875" customWidth="1"/>
    <col min="11775" max="11775" width="13.7109375" customWidth="1"/>
    <col min="11776" max="11776" width="13.28515625" customWidth="1"/>
    <col min="11777" max="11777" width="10.7109375" customWidth="1"/>
    <col min="11778" max="11778" width="14.140625" customWidth="1"/>
    <col min="11779" max="11779" width="13.42578125" customWidth="1"/>
    <col min="11780" max="11780" width="13" customWidth="1"/>
    <col min="11781" max="11781" width="13.85546875" customWidth="1"/>
    <col min="11782" max="11782" width="6.7109375" customWidth="1"/>
    <col min="12027" max="12027" width="27.7109375" customWidth="1"/>
    <col min="12028" max="12028" width="27" customWidth="1"/>
    <col min="12029" max="12029" width="10.7109375" customWidth="1"/>
    <col min="12030" max="12030" width="13.85546875" customWidth="1"/>
    <col min="12031" max="12031" width="13.7109375" customWidth="1"/>
    <col min="12032" max="12032" width="13.28515625" customWidth="1"/>
    <col min="12033" max="12033" width="10.7109375" customWidth="1"/>
    <col min="12034" max="12034" width="14.140625" customWidth="1"/>
    <col min="12035" max="12035" width="13.42578125" customWidth="1"/>
    <col min="12036" max="12036" width="13" customWidth="1"/>
    <col min="12037" max="12037" width="13.85546875" customWidth="1"/>
    <col min="12038" max="12038" width="6.7109375" customWidth="1"/>
    <col min="12283" max="12283" width="27.7109375" customWidth="1"/>
    <col min="12284" max="12284" width="27" customWidth="1"/>
    <col min="12285" max="12285" width="10.7109375" customWidth="1"/>
    <col min="12286" max="12286" width="13.85546875" customWidth="1"/>
    <col min="12287" max="12287" width="13.7109375" customWidth="1"/>
    <col min="12288" max="12288" width="13.28515625" customWidth="1"/>
    <col min="12289" max="12289" width="10.7109375" customWidth="1"/>
    <col min="12290" max="12290" width="14.140625" customWidth="1"/>
    <col min="12291" max="12291" width="13.42578125" customWidth="1"/>
    <col min="12292" max="12292" width="13" customWidth="1"/>
    <col min="12293" max="12293" width="13.85546875" customWidth="1"/>
    <col min="12294" max="12294" width="6.7109375" customWidth="1"/>
    <col min="12539" max="12539" width="27.7109375" customWidth="1"/>
    <col min="12540" max="12540" width="27" customWidth="1"/>
    <col min="12541" max="12541" width="10.7109375" customWidth="1"/>
    <col min="12542" max="12542" width="13.85546875" customWidth="1"/>
    <col min="12543" max="12543" width="13.7109375" customWidth="1"/>
    <col min="12544" max="12544" width="13.28515625" customWidth="1"/>
    <col min="12545" max="12545" width="10.7109375" customWidth="1"/>
    <col min="12546" max="12546" width="14.140625" customWidth="1"/>
    <col min="12547" max="12547" width="13.42578125" customWidth="1"/>
    <col min="12548" max="12548" width="13" customWidth="1"/>
    <col min="12549" max="12549" width="13.85546875" customWidth="1"/>
    <col min="12550" max="12550" width="6.7109375" customWidth="1"/>
    <col min="12795" max="12795" width="27.7109375" customWidth="1"/>
    <col min="12796" max="12796" width="27" customWidth="1"/>
    <col min="12797" max="12797" width="10.7109375" customWidth="1"/>
    <col min="12798" max="12798" width="13.85546875" customWidth="1"/>
    <col min="12799" max="12799" width="13.7109375" customWidth="1"/>
    <col min="12800" max="12800" width="13.28515625" customWidth="1"/>
    <col min="12801" max="12801" width="10.7109375" customWidth="1"/>
    <col min="12802" max="12802" width="14.140625" customWidth="1"/>
    <col min="12803" max="12803" width="13.42578125" customWidth="1"/>
    <col min="12804" max="12804" width="13" customWidth="1"/>
    <col min="12805" max="12805" width="13.85546875" customWidth="1"/>
    <col min="12806" max="12806" width="6.7109375" customWidth="1"/>
    <col min="13051" max="13051" width="27.7109375" customWidth="1"/>
    <col min="13052" max="13052" width="27" customWidth="1"/>
    <col min="13053" max="13053" width="10.7109375" customWidth="1"/>
    <col min="13054" max="13054" width="13.85546875" customWidth="1"/>
    <col min="13055" max="13055" width="13.7109375" customWidth="1"/>
    <col min="13056" max="13056" width="13.28515625" customWidth="1"/>
    <col min="13057" max="13057" width="10.7109375" customWidth="1"/>
    <col min="13058" max="13058" width="14.140625" customWidth="1"/>
    <col min="13059" max="13059" width="13.42578125" customWidth="1"/>
    <col min="13060" max="13060" width="13" customWidth="1"/>
    <col min="13061" max="13061" width="13.85546875" customWidth="1"/>
    <col min="13062" max="13062" width="6.7109375" customWidth="1"/>
    <col min="13307" max="13307" width="27.7109375" customWidth="1"/>
    <col min="13308" max="13308" width="27" customWidth="1"/>
    <col min="13309" max="13309" width="10.7109375" customWidth="1"/>
    <col min="13310" max="13310" width="13.85546875" customWidth="1"/>
    <col min="13311" max="13311" width="13.7109375" customWidth="1"/>
    <col min="13312" max="13312" width="13.28515625" customWidth="1"/>
    <col min="13313" max="13313" width="10.7109375" customWidth="1"/>
    <col min="13314" max="13314" width="14.140625" customWidth="1"/>
    <col min="13315" max="13315" width="13.42578125" customWidth="1"/>
    <col min="13316" max="13316" width="13" customWidth="1"/>
    <col min="13317" max="13317" width="13.85546875" customWidth="1"/>
    <col min="13318" max="13318" width="6.7109375" customWidth="1"/>
    <col min="13563" max="13563" width="27.7109375" customWidth="1"/>
    <col min="13564" max="13564" width="27" customWidth="1"/>
    <col min="13565" max="13565" width="10.7109375" customWidth="1"/>
    <col min="13566" max="13566" width="13.85546875" customWidth="1"/>
    <col min="13567" max="13567" width="13.7109375" customWidth="1"/>
    <col min="13568" max="13568" width="13.28515625" customWidth="1"/>
    <col min="13569" max="13569" width="10.7109375" customWidth="1"/>
    <col min="13570" max="13570" width="14.140625" customWidth="1"/>
    <col min="13571" max="13571" width="13.42578125" customWidth="1"/>
    <col min="13572" max="13572" width="13" customWidth="1"/>
    <col min="13573" max="13573" width="13.85546875" customWidth="1"/>
    <col min="13574" max="13574" width="6.7109375" customWidth="1"/>
    <col min="13819" max="13819" width="27.7109375" customWidth="1"/>
    <col min="13820" max="13820" width="27" customWidth="1"/>
    <col min="13821" max="13821" width="10.7109375" customWidth="1"/>
    <col min="13822" max="13822" width="13.85546875" customWidth="1"/>
    <col min="13823" max="13823" width="13.7109375" customWidth="1"/>
    <col min="13824" max="13824" width="13.28515625" customWidth="1"/>
    <col min="13825" max="13825" width="10.7109375" customWidth="1"/>
    <col min="13826" max="13826" width="14.140625" customWidth="1"/>
    <col min="13827" max="13827" width="13.42578125" customWidth="1"/>
    <col min="13828" max="13828" width="13" customWidth="1"/>
    <col min="13829" max="13829" width="13.85546875" customWidth="1"/>
    <col min="13830" max="13830" width="6.7109375" customWidth="1"/>
    <col min="14075" max="14075" width="27.7109375" customWidth="1"/>
    <col min="14076" max="14076" width="27" customWidth="1"/>
    <col min="14077" max="14077" width="10.7109375" customWidth="1"/>
    <col min="14078" max="14078" width="13.85546875" customWidth="1"/>
    <col min="14079" max="14079" width="13.7109375" customWidth="1"/>
    <col min="14080" max="14080" width="13.28515625" customWidth="1"/>
    <col min="14081" max="14081" width="10.7109375" customWidth="1"/>
    <col min="14082" max="14082" width="14.140625" customWidth="1"/>
    <col min="14083" max="14083" width="13.42578125" customWidth="1"/>
    <col min="14084" max="14084" width="13" customWidth="1"/>
    <col min="14085" max="14085" width="13.85546875" customWidth="1"/>
    <col min="14086" max="14086" width="6.7109375" customWidth="1"/>
    <col min="14331" max="14331" width="27.7109375" customWidth="1"/>
    <col min="14332" max="14332" width="27" customWidth="1"/>
    <col min="14333" max="14333" width="10.7109375" customWidth="1"/>
    <col min="14334" max="14334" width="13.85546875" customWidth="1"/>
    <col min="14335" max="14335" width="13.7109375" customWidth="1"/>
    <col min="14336" max="14336" width="13.28515625" customWidth="1"/>
    <col min="14337" max="14337" width="10.7109375" customWidth="1"/>
    <col min="14338" max="14338" width="14.140625" customWidth="1"/>
    <col min="14339" max="14339" width="13.42578125" customWidth="1"/>
    <col min="14340" max="14340" width="13" customWidth="1"/>
    <col min="14341" max="14341" width="13.85546875" customWidth="1"/>
    <col min="14342" max="14342" width="6.7109375" customWidth="1"/>
    <col min="14587" max="14587" width="27.7109375" customWidth="1"/>
    <col min="14588" max="14588" width="27" customWidth="1"/>
    <col min="14589" max="14589" width="10.7109375" customWidth="1"/>
    <col min="14590" max="14590" width="13.85546875" customWidth="1"/>
    <col min="14591" max="14591" width="13.7109375" customWidth="1"/>
    <col min="14592" max="14592" width="13.28515625" customWidth="1"/>
    <col min="14593" max="14593" width="10.7109375" customWidth="1"/>
    <col min="14594" max="14594" width="14.140625" customWidth="1"/>
    <col min="14595" max="14595" width="13.42578125" customWidth="1"/>
    <col min="14596" max="14596" width="13" customWidth="1"/>
    <col min="14597" max="14597" width="13.85546875" customWidth="1"/>
    <col min="14598" max="14598" width="6.7109375" customWidth="1"/>
    <col min="14843" max="14843" width="27.7109375" customWidth="1"/>
    <col min="14844" max="14844" width="27" customWidth="1"/>
    <col min="14845" max="14845" width="10.7109375" customWidth="1"/>
    <col min="14846" max="14846" width="13.85546875" customWidth="1"/>
    <col min="14847" max="14847" width="13.7109375" customWidth="1"/>
    <col min="14848" max="14848" width="13.28515625" customWidth="1"/>
    <col min="14849" max="14849" width="10.7109375" customWidth="1"/>
    <col min="14850" max="14850" width="14.140625" customWidth="1"/>
    <col min="14851" max="14851" width="13.42578125" customWidth="1"/>
    <col min="14852" max="14852" width="13" customWidth="1"/>
    <col min="14853" max="14853" width="13.85546875" customWidth="1"/>
    <col min="14854" max="14854" width="6.7109375" customWidth="1"/>
    <col min="15099" max="15099" width="27.7109375" customWidth="1"/>
    <col min="15100" max="15100" width="27" customWidth="1"/>
    <col min="15101" max="15101" width="10.7109375" customWidth="1"/>
    <col min="15102" max="15102" width="13.85546875" customWidth="1"/>
    <col min="15103" max="15103" width="13.7109375" customWidth="1"/>
    <col min="15104" max="15104" width="13.28515625" customWidth="1"/>
    <col min="15105" max="15105" width="10.7109375" customWidth="1"/>
    <col min="15106" max="15106" width="14.140625" customWidth="1"/>
    <col min="15107" max="15107" width="13.42578125" customWidth="1"/>
    <col min="15108" max="15108" width="13" customWidth="1"/>
    <col min="15109" max="15109" width="13.85546875" customWidth="1"/>
    <col min="15110" max="15110" width="6.7109375" customWidth="1"/>
    <col min="15355" max="15355" width="27.7109375" customWidth="1"/>
    <col min="15356" max="15356" width="27" customWidth="1"/>
    <col min="15357" max="15357" width="10.7109375" customWidth="1"/>
    <col min="15358" max="15358" width="13.85546875" customWidth="1"/>
    <col min="15359" max="15359" width="13.7109375" customWidth="1"/>
    <col min="15360" max="15360" width="13.28515625" customWidth="1"/>
    <col min="15361" max="15361" width="10.7109375" customWidth="1"/>
    <col min="15362" max="15362" width="14.140625" customWidth="1"/>
    <col min="15363" max="15363" width="13.42578125" customWidth="1"/>
    <col min="15364" max="15364" width="13" customWidth="1"/>
    <col min="15365" max="15365" width="13.85546875" customWidth="1"/>
    <col min="15366" max="15366" width="6.7109375" customWidth="1"/>
    <col min="15611" max="15611" width="27.7109375" customWidth="1"/>
    <col min="15612" max="15612" width="27" customWidth="1"/>
    <col min="15613" max="15613" width="10.7109375" customWidth="1"/>
    <col min="15614" max="15614" width="13.85546875" customWidth="1"/>
    <col min="15615" max="15615" width="13.7109375" customWidth="1"/>
    <col min="15616" max="15616" width="13.28515625" customWidth="1"/>
    <col min="15617" max="15617" width="10.7109375" customWidth="1"/>
    <col min="15618" max="15618" width="14.140625" customWidth="1"/>
    <col min="15619" max="15619" width="13.42578125" customWidth="1"/>
    <col min="15620" max="15620" width="13" customWidth="1"/>
    <col min="15621" max="15621" width="13.85546875" customWidth="1"/>
    <col min="15622" max="15622" width="6.7109375" customWidth="1"/>
    <col min="15867" max="15867" width="27.7109375" customWidth="1"/>
    <col min="15868" max="15868" width="27" customWidth="1"/>
    <col min="15869" max="15869" width="10.7109375" customWidth="1"/>
    <col min="15870" max="15870" width="13.85546875" customWidth="1"/>
    <col min="15871" max="15871" width="13.7109375" customWidth="1"/>
    <col min="15872" max="15872" width="13.28515625" customWidth="1"/>
    <col min="15873" max="15873" width="10.7109375" customWidth="1"/>
    <col min="15874" max="15874" width="14.140625" customWidth="1"/>
    <col min="15875" max="15875" width="13.42578125" customWidth="1"/>
    <col min="15876" max="15876" width="13" customWidth="1"/>
    <col min="15877" max="15877" width="13.85546875" customWidth="1"/>
    <col min="15878" max="15878" width="6.7109375" customWidth="1"/>
    <col min="16123" max="16123" width="27.7109375" customWidth="1"/>
    <col min="16124" max="16124" width="27" customWidth="1"/>
    <col min="16125" max="16125" width="10.7109375" customWidth="1"/>
    <col min="16126" max="16126" width="13.85546875" customWidth="1"/>
    <col min="16127" max="16127" width="13.7109375" customWidth="1"/>
    <col min="16128" max="16128" width="13.28515625" customWidth="1"/>
    <col min="16129" max="16129" width="10.7109375" customWidth="1"/>
    <col min="16130" max="16130" width="14.140625" customWidth="1"/>
    <col min="16131" max="16131" width="13.42578125" customWidth="1"/>
    <col min="16132" max="16132" width="13" customWidth="1"/>
    <col min="16133" max="16133" width="13.85546875" customWidth="1"/>
    <col min="16134" max="16134" width="6.7109375" customWidth="1"/>
  </cols>
  <sheetData>
    <row r="1" spans="1:12" s="12" customFormat="1" ht="20.100000000000001" customHeight="1" x14ac:dyDescent="0.25">
      <c r="A1" s="350" t="s">
        <v>184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2"/>
    </row>
    <row r="2" spans="1:12" ht="24.95" customHeight="1" x14ac:dyDescent="0.25">
      <c r="A2" s="334" t="s">
        <v>298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6"/>
    </row>
    <row r="3" spans="1:12" ht="22.5" customHeight="1" x14ac:dyDescent="0.25">
      <c r="A3" s="337" t="s">
        <v>130</v>
      </c>
      <c r="B3" s="353" t="s">
        <v>0</v>
      </c>
      <c r="C3" s="337" t="s">
        <v>1</v>
      </c>
      <c r="D3" s="339" t="s">
        <v>292</v>
      </c>
      <c r="E3" s="339"/>
      <c r="F3" s="339"/>
      <c r="G3" s="339"/>
      <c r="H3" s="340" t="s">
        <v>293</v>
      </c>
      <c r="I3" s="340"/>
      <c r="J3" s="340"/>
      <c r="K3" s="340"/>
      <c r="L3" s="355" t="s">
        <v>294</v>
      </c>
    </row>
    <row r="4" spans="1:12" ht="39.75" customHeight="1" x14ac:dyDescent="0.25">
      <c r="A4" s="338"/>
      <c r="B4" s="353"/>
      <c r="C4" s="338"/>
      <c r="D4" s="172" t="s">
        <v>245</v>
      </c>
      <c r="E4" s="172" t="s">
        <v>246</v>
      </c>
      <c r="F4" s="172" t="s">
        <v>247</v>
      </c>
      <c r="G4" s="236" t="s">
        <v>295</v>
      </c>
      <c r="H4" s="172" t="s">
        <v>245</v>
      </c>
      <c r="I4" s="172" t="s">
        <v>246</v>
      </c>
      <c r="J4" s="172" t="s">
        <v>247</v>
      </c>
      <c r="K4" s="237" t="s">
        <v>295</v>
      </c>
      <c r="L4" s="355"/>
    </row>
    <row r="5" spans="1:12" ht="54.95" customHeight="1" x14ac:dyDescent="0.25">
      <c r="A5" s="330" t="s">
        <v>131</v>
      </c>
      <c r="B5" s="330" t="s">
        <v>2</v>
      </c>
      <c r="C5" s="37" t="s">
        <v>3</v>
      </c>
      <c r="D5" s="174"/>
      <c r="E5" s="175"/>
      <c r="F5" s="175"/>
      <c r="G5" s="238"/>
      <c r="H5" s="177"/>
      <c r="I5" s="177"/>
      <c r="J5" s="177"/>
      <c r="K5" s="176"/>
      <c r="L5" s="239"/>
    </row>
    <row r="6" spans="1:12" ht="15.75" customHeight="1" x14ac:dyDescent="0.25">
      <c r="A6" s="330"/>
      <c r="B6" s="330"/>
      <c r="C6" s="37" t="s">
        <v>4</v>
      </c>
      <c r="D6" s="174"/>
      <c r="E6" s="175"/>
      <c r="F6" s="175"/>
      <c r="G6" s="238"/>
      <c r="H6" s="177"/>
      <c r="I6" s="177"/>
      <c r="J6" s="177"/>
      <c r="K6" s="176"/>
      <c r="L6" s="239"/>
    </row>
    <row r="7" spans="1:12" ht="15.75" customHeight="1" x14ac:dyDescent="0.25">
      <c r="A7" s="330"/>
      <c r="B7" s="331" t="s">
        <v>5</v>
      </c>
      <c r="C7" s="37" t="s">
        <v>6</v>
      </c>
      <c r="D7" s="174"/>
      <c r="E7" s="175"/>
      <c r="F7" s="175"/>
      <c r="G7" s="238"/>
      <c r="H7" s="177"/>
      <c r="I7" s="177"/>
      <c r="J7" s="177"/>
      <c r="K7" s="176"/>
      <c r="L7" s="239"/>
    </row>
    <row r="8" spans="1:12" ht="15.75" customHeight="1" x14ac:dyDescent="0.25">
      <c r="A8" s="330"/>
      <c r="B8" s="332"/>
      <c r="C8" s="240" t="s">
        <v>7</v>
      </c>
      <c r="D8" s="180">
        <v>899</v>
      </c>
      <c r="E8" s="181">
        <v>750</v>
      </c>
      <c r="F8" s="181">
        <v>948</v>
      </c>
      <c r="G8" s="183">
        <f>AVERAGE(D8:F8)</f>
        <v>865.66666666666663</v>
      </c>
      <c r="H8" s="182">
        <v>300</v>
      </c>
      <c r="I8" s="182">
        <v>300</v>
      </c>
      <c r="J8" s="182">
        <v>300</v>
      </c>
      <c r="K8" s="183">
        <f>AVERAGE(H8:J8)</f>
        <v>300</v>
      </c>
      <c r="L8" s="184">
        <f>G8/K8</f>
        <v>2.8855555555555554</v>
      </c>
    </row>
    <row r="9" spans="1:12" ht="15.75" customHeight="1" x14ac:dyDescent="0.25">
      <c r="A9" s="330"/>
      <c r="B9" s="333"/>
      <c r="C9" s="37" t="s">
        <v>8</v>
      </c>
      <c r="D9" s="174"/>
      <c r="E9" s="175"/>
      <c r="F9" s="175"/>
      <c r="G9" s="176"/>
      <c r="H9" s="177"/>
      <c r="I9" s="177"/>
      <c r="J9" s="177"/>
      <c r="K9" s="176"/>
      <c r="L9" s="239"/>
    </row>
    <row r="10" spans="1:12" ht="15.75" customHeight="1" x14ac:dyDescent="0.25">
      <c r="A10" s="330"/>
      <c r="B10" s="330" t="s">
        <v>9</v>
      </c>
      <c r="C10" s="37" t="s">
        <v>132</v>
      </c>
      <c r="D10" s="174"/>
      <c r="E10" s="175"/>
      <c r="F10" s="175"/>
      <c r="G10" s="176"/>
      <c r="H10" s="177"/>
      <c r="I10" s="177"/>
      <c r="J10" s="177"/>
      <c r="K10" s="176"/>
      <c r="L10" s="241" t="s">
        <v>234</v>
      </c>
    </row>
    <row r="11" spans="1:12" ht="15.75" customHeight="1" x14ac:dyDescent="0.25">
      <c r="A11" s="330"/>
      <c r="B11" s="330"/>
      <c r="C11" s="240" t="s">
        <v>133</v>
      </c>
      <c r="D11" s="174">
        <v>404</v>
      </c>
      <c r="E11" s="175">
        <v>442</v>
      </c>
      <c r="F11" s="175">
        <v>390</v>
      </c>
      <c r="G11" s="176">
        <f>AVERAGE(D11:F11)</f>
        <v>412</v>
      </c>
      <c r="H11" s="177">
        <v>100</v>
      </c>
      <c r="I11" s="177">
        <v>100</v>
      </c>
      <c r="J11" s="177">
        <v>100</v>
      </c>
      <c r="K11" s="176">
        <f>AVERAGE(H11:J11)</f>
        <v>100</v>
      </c>
      <c r="L11" s="239">
        <f>G11/K11</f>
        <v>4.12</v>
      </c>
    </row>
    <row r="12" spans="1:12" ht="15.75" customHeight="1" x14ac:dyDescent="0.25">
      <c r="A12" s="330"/>
      <c r="B12" s="330"/>
      <c r="C12" s="37" t="s">
        <v>134</v>
      </c>
      <c r="D12" s="242"/>
      <c r="E12" s="200"/>
      <c r="F12" s="200"/>
      <c r="G12" s="202"/>
      <c r="H12" s="201"/>
      <c r="I12" s="201"/>
      <c r="J12" s="201"/>
      <c r="K12" s="202"/>
      <c r="L12" s="203"/>
    </row>
    <row r="13" spans="1:12" ht="15.75" customHeight="1" x14ac:dyDescent="0.25">
      <c r="A13" s="349" t="s">
        <v>135</v>
      </c>
      <c r="B13" s="349"/>
      <c r="C13" s="349"/>
      <c r="D13" s="212">
        <f>SUM(D5:D12)</f>
        <v>1303</v>
      </c>
      <c r="E13" s="212">
        <f>SUM(E5:E12)</f>
        <v>1192</v>
      </c>
      <c r="F13" s="212">
        <f>SUM(F5:F12)</f>
        <v>1338</v>
      </c>
      <c r="G13" s="243">
        <f>AVERAGE(D13:F13)</f>
        <v>1277.6666666666667</v>
      </c>
      <c r="H13" s="212">
        <f>SUM(H5:H12)</f>
        <v>400</v>
      </c>
      <c r="I13" s="212">
        <f>SUM(I5:I12)</f>
        <v>400</v>
      </c>
      <c r="J13" s="212">
        <f>SUM(J5:J12)</f>
        <v>400</v>
      </c>
      <c r="K13" s="243">
        <f>AVERAGE(H13:J13)</f>
        <v>400</v>
      </c>
      <c r="L13" s="191">
        <f>G13/K13</f>
        <v>3.1941666666666668</v>
      </c>
    </row>
    <row r="14" spans="1:12" s="30" customFormat="1" ht="15.75" customHeight="1" x14ac:dyDescent="0.25">
      <c r="A14" s="330" t="s">
        <v>136</v>
      </c>
      <c r="B14" s="330" t="s">
        <v>13</v>
      </c>
      <c r="C14" s="37" t="s">
        <v>14</v>
      </c>
      <c r="D14" s="174"/>
      <c r="E14" s="175"/>
      <c r="F14" s="175"/>
      <c r="G14" s="176"/>
      <c r="H14" s="177"/>
      <c r="I14" s="177"/>
      <c r="J14" s="177"/>
      <c r="K14" s="176"/>
      <c r="L14" s="239"/>
    </row>
    <row r="15" spans="1:12" ht="15.75" customHeight="1" x14ac:dyDescent="0.25">
      <c r="A15" s="330"/>
      <c r="B15" s="330"/>
      <c r="C15" s="240" t="s">
        <v>15</v>
      </c>
      <c r="D15" s="180">
        <v>374</v>
      </c>
      <c r="E15" s="181">
        <v>366</v>
      </c>
      <c r="F15" s="181">
        <v>307</v>
      </c>
      <c r="G15" s="192">
        <f>AVERAGE(D15:F15)</f>
        <v>349</v>
      </c>
      <c r="H15" s="182">
        <v>100</v>
      </c>
      <c r="I15" s="182">
        <v>100</v>
      </c>
      <c r="J15" s="182">
        <v>100</v>
      </c>
      <c r="K15" s="183">
        <f>AVERAGE(H15:J15)</f>
        <v>100</v>
      </c>
      <c r="L15" s="184">
        <f>G15/K15</f>
        <v>3.49</v>
      </c>
    </row>
    <row r="16" spans="1:12" ht="15.75" customHeight="1" x14ac:dyDescent="0.25">
      <c r="A16" s="330"/>
      <c r="B16" s="330"/>
      <c r="C16" s="37" t="s">
        <v>16</v>
      </c>
      <c r="D16" s="174"/>
      <c r="E16" s="175"/>
      <c r="F16" s="175"/>
      <c r="G16" s="176"/>
      <c r="H16" s="177"/>
      <c r="I16" s="177"/>
      <c r="J16" s="177"/>
      <c r="K16" s="183"/>
      <c r="L16" s="184"/>
    </row>
    <row r="17" spans="1:12" ht="15.75" customHeight="1" x14ac:dyDescent="0.25">
      <c r="A17" s="330"/>
      <c r="B17" s="330" t="s">
        <v>17</v>
      </c>
      <c r="C17" s="37" t="s">
        <v>18</v>
      </c>
      <c r="D17" s="174"/>
      <c r="E17" s="175"/>
      <c r="F17" s="175"/>
      <c r="G17" s="176"/>
      <c r="H17" s="177"/>
      <c r="I17" s="177"/>
      <c r="J17" s="177"/>
      <c r="K17" s="183"/>
      <c r="L17" s="184"/>
    </row>
    <row r="18" spans="1:12" ht="15.75" customHeight="1" x14ac:dyDescent="0.25">
      <c r="A18" s="330"/>
      <c r="B18" s="330"/>
      <c r="C18" s="37" t="s">
        <v>19</v>
      </c>
      <c r="D18" s="174"/>
      <c r="E18" s="175"/>
      <c r="F18" s="175"/>
      <c r="G18" s="176"/>
      <c r="H18" s="177"/>
      <c r="I18" s="177"/>
      <c r="J18" s="177"/>
      <c r="K18" s="183"/>
      <c r="L18" s="184"/>
    </row>
    <row r="19" spans="1:12" ht="15.75" x14ac:dyDescent="0.25">
      <c r="A19" s="330"/>
      <c r="B19" s="330" t="s">
        <v>20</v>
      </c>
      <c r="C19" s="37" t="s">
        <v>21</v>
      </c>
      <c r="D19" s="174"/>
      <c r="E19" s="175"/>
      <c r="F19" s="175"/>
      <c r="G19" s="176"/>
      <c r="H19" s="177"/>
      <c r="I19" s="177"/>
      <c r="J19" s="177"/>
      <c r="K19" s="183"/>
      <c r="L19" s="184"/>
    </row>
    <row r="20" spans="1:12" ht="15.75" x14ac:dyDescent="0.25">
      <c r="A20" s="330"/>
      <c r="B20" s="330"/>
      <c r="C20" s="37" t="s">
        <v>22</v>
      </c>
      <c r="D20" s="174"/>
      <c r="E20" s="175"/>
      <c r="F20" s="175"/>
      <c r="G20" s="176"/>
      <c r="H20" s="177"/>
      <c r="I20" s="177"/>
      <c r="J20" s="177"/>
      <c r="K20" s="183"/>
      <c r="L20" s="184"/>
    </row>
    <row r="21" spans="1:12" ht="15.75" x14ac:dyDescent="0.25">
      <c r="A21" s="330"/>
      <c r="B21" s="330" t="s">
        <v>23</v>
      </c>
      <c r="C21" s="37" t="s">
        <v>24</v>
      </c>
      <c r="D21" s="174"/>
      <c r="E21" s="175"/>
      <c r="F21" s="175"/>
      <c r="G21" s="176"/>
      <c r="H21" s="177"/>
      <c r="I21" s="177"/>
      <c r="J21" s="177"/>
      <c r="K21" s="183"/>
      <c r="L21" s="184"/>
    </row>
    <row r="22" spans="1:12" ht="15.75" x14ac:dyDescent="0.25">
      <c r="A22" s="330"/>
      <c r="B22" s="330"/>
      <c r="C22" s="37" t="s">
        <v>25</v>
      </c>
      <c r="D22" s="174"/>
      <c r="E22" s="175"/>
      <c r="F22" s="175"/>
      <c r="G22" s="176"/>
      <c r="H22" s="177"/>
      <c r="I22" s="177"/>
      <c r="J22" s="177"/>
      <c r="K22" s="183"/>
      <c r="L22" s="184"/>
    </row>
    <row r="23" spans="1:12" ht="15.75" x14ac:dyDescent="0.25">
      <c r="A23" s="330"/>
      <c r="B23" s="330"/>
      <c r="C23" s="37" t="s">
        <v>137</v>
      </c>
      <c r="D23" s="175"/>
      <c r="E23" s="175"/>
      <c r="F23" s="175"/>
      <c r="G23" s="176"/>
      <c r="H23" s="177"/>
      <c r="I23" s="177"/>
      <c r="J23" s="177"/>
      <c r="K23" s="183"/>
      <c r="L23" s="184"/>
    </row>
    <row r="24" spans="1:12" ht="15.75" x14ac:dyDescent="0.25">
      <c r="A24" s="349" t="s">
        <v>135</v>
      </c>
      <c r="B24" s="349"/>
      <c r="C24" s="349"/>
      <c r="D24" s="212">
        <f>SUM(D14:D23)</f>
        <v>374</v>
      </c>
      <c r="E24" s="212">
        <f>SUM(E14:E23)</f>
        <v>366</v>
      </c>
      <c r="F24" s="212">
        <f>SUM(F14:F23)</f>
        <v>307</v>
      </c>
      <c r="G24" s="243">
        <f>AVERAGE(D24:F24)</f>
        <v>349</v>
      </c>
      <c r="H24" s="212">
        <f>SUM(H14:H23)</f>
        <v>100</v>
      </c>
      <c r="I24" s="212">
        <f>SUM(I14:I23)</f>
        <v>100</v>
      </c>
      <c r="J24" s="212">
        <f>SUM(J14:J23)</f>
        <v>100</v>
      </c>
      <c r="K24" s="205">
        <f>AVERAGE(H24:J24)</f>
        <v>100</v>
      </c>
      <c r="L24" s="191">
        <f>G24/K24</f>
        <v>3.49</v>
      </c>
    </row>
    <row r="25" spans="1:12" ht="15.75" x14ac:dyDescent="0.25">
      <c r="A25" s="330" t="s">
        <v>138</v>
      </c>
      <c r="B25" s="330" t="s">
        <v>296</v>
      </c>
      <c r="C25" s="240" t="s">
        <v>28</v>
      </c>
      <c r="D25" s="177">
        <v>210</v>
      </c>
      <c r="E25" s="177">
        <v>195</v>
      </c>
      <c r="F25" s="177">
        <v>170</v>
      </c>
      <c r="G25" s="176">
        <f>AVERAGE(D25:F25)</f>
        <v>191.66666666666666</v>
      </c>
      <c r="H25" s="177">
        <v>100</v>
      </c>
      <c r="I25" s="177">
        <v>100</v>
      </c>
      <c r="J25" s="177">
        <v>100</v>
      </c>
      <c r="K25" s="183">
        <f>AVERAGE(H25:J25)</f>
        <v>100</v>
      </c>
      <c r="L25" s="184">
        <f>G25/K25</f>
        <v>1.9166666666666665</v>
      </c>
    </row>
    <row r="26" spans="1:12" ht="15.75" x14ac:dyDescent="0.25">
      <c r="A26" s="330"/>
      <c r="B26" s="330"/>
      <c r="C26" s="37" t="s">
        <v>29</v>
      </c>
      <c r="D26" s="175"/>
      <c r="E26" s="175"/>
      <c r="F26" s="175"/>
      <c r="G26" s="176"/>
      <c r="H26" s="177"/>
      <c r="I26" s="177"/>
      <c r="J26" s="177"/>
      <c r="K26" s="183"/>
      <c r="L26" s="184"/>
    </row>
    <row r="27" spans="1:12" ht="15.75" x14ac:dyDescent="0.25">
      <c r="A27" s="330"/>
      <c r="B27" s="330"/>
      <c r="C27" s="37" t="s">
        <v>30</v>
      </c>
      <c r="D27" s="175"/>
      <c r="E27" s="175"/>
      <c r="F27" s="175"/>
      <c r="G27" s="176"/>
      <c r="H27" s="177"/>
      <c r="I27" s="177"/>
      <c r="J27" s="177"/>
      <c r="K27" s="183"/>
      <c r="L27" s="184"/>
    </row>
    <row r="28" spans="1:12" ht="15.75" x14ac:dyDescent="0.25">
      <c r="A28" s="330"/>
      <c r="B28" s="330"/>
      <c r="C28" s="37" t="s">
        <v>31</v>
      </c>
      <c r="D28" s="175"/>
      <c r="E28" s="175"/>
      <c r="F28" s="175"/>
      <c r="G28" s="176"/>
      <c r="H28" s="177"/>
      <c r="I28" s="177"/>
      <c r="J28" s="177"/>
      <c r="K28" s="183"/>
      <c r="L28" s="184"/>
    </row>
    <row r="29" spans="1:12" ht="15.75" x14ac:dyDescent="0.25">
      <c r="A29" s="330"/>
      <c r="B29" s="330"/>
      <c r="C29" s="37" t="s">
        <v>139</v>
      </c>
      <c r="D29" s="175"/>
      <c r="E29" s="175"/>
      <c r="F29" s="175"/>
      <c r="G29" s="176"/>
      <c r="H29" s="177"/>
      <c r="I29" s="177"/>
      <c r="J29" s="177"/>
      <c r="K29" s="183"/>
      <c r="L29" s="184"/>
    </row>
    <row r="30" spans="1:12" ht="15.75" x14ac:dyDescent="0.25">
      <c r="A30" s="330"/>
      <c r="B30" s="330" t="s">
        <v>33</v>
      </c>
      <c r="C30" s="37" t="s">
        <v>34</v>
      </c>
      <c r="D30" s="195"/>
      <c r="E30" s="181"/>
      <c r="F30" s="181"/>
      <c r="G30" s="176"/>
      <c r="H30" s="182"/>
      <c r="I30" s="182"/>
      <c r="J30" s="182"/>
      <c r="K30" s="183"/>
      <c r="L30" s="184"/>
    </row>
    <row r="31" spans="1:12" ht="15.75" x14ac:dyDescent="0.25">
      <c r="A31" s="330"/>
      <c r="B31" s="330"/>
      <c r="C31" s="37" t="s">
        <v>35</v>
      </c>
      <c r="D31" s="175"/>
      <c r="E31" s="175"/>
      <c r="F31" s="175"/>
      <c r="G31" s="176"/>
      <c r="H31" s="177"/>
      <c r="I31" s="177"/>
      <c r="J31" s="177"/>
      <c r="K31" s="183"/>
      <c r="L31" s="184"/>
    </row>
    <row r="32" spans="1:12" ht="15.75" x14ac:dyDescent="0.25">
      <c r="A32" s="330"/>
      <c r="B32" s="330"/>
      <c r="C32" s="37" t="s">
        <v>36</v>
      </c>
      <c r="D32" s="180"/>
      <c r="E32" s="181"/>
      <c r="F32" s="181"/>
      <c r="G32" s="176"/>
      <c r="H32" s="182"/>
      <c r="I32" s="182"/>
      <c r="J32" s="182"/>
      <c r="K32" s="183"/>
      <c r="L32" s="184"/>
    </row>
    <row r="33" spans="1:12" ht="15.75" x14ac:dyDescent="0.25">
      <c r="A33" s="330"/>
      <c r="B33" s="330"/>
      <c r="C33" s="240" t="s">
        <v>37</v>
      </c>
      <c r="D33" s="175">
        <v>482</v>
      </c>
      <c r="E33" s="175">
        <v>432</v>
      </c>
      <c r="F33" s="175">
        <v>582</v>
      </c>
      <c r="G33" s="176">
        <f>AVERAGE(D33:F33)</f>
        <v>498.66666666666669</v>
      </c>
      <c r="H33" s="177">
        <v>300</v>
      </c>
      <c r="I33" s="177">
        <v>300</v>
      </c>
      <c r="J33" s="177">
        <v>400</v>
      </c>
      <c r="K33" s="183">
        <f>AVERAGE(H33:J33)</f>
        <v>333.33333333333331</v>
      </c>
      <c r="L33" s="184">
        <f>G33/K33</f>
        <v>1.4960000000000002</v>
      </c>
    </row>
    <row r="34" spans="1:12" ht="15.75" x14ac:dyDescent="0.25">
      <c r="A34" s="330"/>
      <c r="B34" s="330"/>
      <c r="C34" s="37" t="s">
        <v>38</v>
      </c>
      <c r="D34" s="175"/>
      <c r="E34" s="175"/>
      <c r="F34" s="175"/>
      <c r="G34" s="176"/>
      <c r="H34" s="177"/>
      <c r="I34" s="177"/>
      <c r="J34" s="177"/>
      <c r="K34" s="183"/>
      <c r="L34" s="184"/>
    </row>
    <row r="35" spans="1:12" ht="15.75" x14ac:dyDescent="0.25">
      <c r="A35" s="330"/>
      <c r="B35" s="330"/>
      <c r="C35" s="37" t="s">
        <v>140</v>
      </c>
      <c r="D35" s="175"/>
      <c r="E35" s="175"/>
      <c r="F35" s="175"/>
      <c r="G35" s="176"/>
      <c r="H35" s="177"/>
      <c r="I35" s="177"/>
      <c r="J35" s="177"/>
      <c r="K35" s="183"/>
      <c r="L35" s="184"/>
    </row>
    <row r="36" spans="1:12" ht="15.75" x14ac:dyDescent="0.25">
      <c r="A36" s="330"/>
      <c r="B36" s="330" t="s">
        <v>299</v>
      </c>
      <c r="C36" s="37" t="s">
        <v>41</v>
      </c>
      <c r="D36" s="175"/>
      <c r="E36" s="175"/>
      <c r="F36" s="175"/>
      <c r="G36" s="176"/>
      <c r="H36" s="177"/>
      <c r="I36" s="177"/>
      <c r="J36" s="177"/>
      <c r="K36" s="183"/>
      <c r="L36" s="184"/>
    </row>
    <row r="37" spans="1:12" ht="15.75" x14ac:dyDescent="0.25">
      <c r="A37" s="330"/>
      <c r="B37" s="330"/>
      <c r="C37" s="37" t="s">
        <v>42</v>
      </c>
      <c r="D37" s="175"/>
      <c r="E37" s="175"/>
      <c r="F37" s="175"/>
      <c r="G37" s="176"/>
      <c r="H37" s="177"/>
      <c r="I37" s="177"/>
      <c r="J37" s="177"/>
      <c r="K37" s="183"/>
      <c r="L37" s="184"/>
    </row>
    <row r="38" spans="1:12" ht="15.75" x14ac:dyDescent="0.25">
      <c r="A38" s="330"/>
      <c r="B38" s="330"/>
      <c r="C38" s="37" t="s">
        <v>141</v>
      </c>
      <c r="D38" s="175"/>
      <c r="E38" s="175"/>
      <c r="F38" s="175"/>
      <c r="G38" s="176"/>
      <c r="H38" s="177"/>
      <c r="I38" s="177"/>
      <c r="J38" s="177"/>
      <c r="K38" s="183"/>
      <c r="L38" s="184"/>
    </row>
    <row r="39" spans="1:12" ht="15.75" x14ac:dyDescent="0.25">
      <c r="A39" s="330"/>
      <c r="B39" s="330"/>
      <c r="C39" s="240" t="s">
        <v>44</v>
      </c>
      <c r="D39" s="175">
        <v>111</v>
      </c>
      <c r="E39" s="175">
        <v>82</v>
      </c>
      <c r="F39" s="175">
        <v>220</v>
      </c>
      <c r="G39" s="176">
        <f>AVERAGE(D39:F39)</f>
        <v>137.66666666666666</v>
      </c>
      <c r="H39" s="177">
        <v>100</v>
      </c>
      <c r="I39" s="177">
        <v>100</v>
      </c>
      <c r="J39" s="177">
        <v>150</v>
      </c>
      <c r="K39" s="183">
        <f>AVERAGE(H39:J39)</f>
        <v>116.66666666666667</v>
      </c>
      <c r="L39" s="184">
        <f>G39/K39</f>
        <v>1.18</v>
      </c>
    </row>
    <row r="40" spans="1:12" ht="15.75" x14ac:dyDescent="0.25">
      <c r="A40" s="349" t="s">
        <v>135</v>
      </c>
      <c r="B40" s="349"/>
      <c r="C40" s="349"/>
      <c r="D40" s="204">
        <f>SUM(D25:D39)</f>
        <v>803</v>
      </c>
      <c r="E40" s="204">
        <f>SUM(E25:E39)</f>
        <v>709</v>
      </c>
      <c r="F40" s="204">
        <f>SUM(F25:F39)</f>
        <v>972</v>
      </c>
      <c r="G40" s="205">
        <f>AVERAGE(D40:F40)</f>
        <v>828</v>
      </c>
      <c r="H40" s="204">
        <f>SUM(H25:H39)</f>
        <v>500</v>
      </c>
      <c r="I40" s="204">
        <f>SUM(I25:I39)</f>
        <v>500</v>
      </c>
      <c r="J40" s="204">
        <f>SUM(J25:J39)</f>
        <v>650</v>
      </c>
      <c r="K40" s="205">
        <f>AVERAGE(H40:J40)</f>
        <v>550</v>
      </c>
      <c r="L40" s="191">
        <f>G40/K40</f>
        <v>1.5054545454545454</v>
      </c>
    </row>
    <row r="41" spans="1:12" ht="15.75" x14ac:dyDescent="0.25">
      <c r="A41" s="330" t="s">
        <v>142</v>
      </c>
      <c r="B41" s="331" t="s">
        <v>45</v>
      </c>
      <c r="C41" s="240" t="s">
        <v>46</v>
      </c>
      <c r="D41" s="175">
        <v>1288</v>
      </c>
      <c r="E41" s="175">
        <v>1313</v>
      </c>
      <c r="F41" s="175">
        <v>1041</v>
      </c>
      <c r="G41" s="176">
        <f>AVERAGE(D41:F41)</f>
        <v>1214</v>
      </c>
      <c r="H41" s="177">
        <v>1000</v>
      </c>
      <c r="I41" s="177">
        <v>1000</v>
      </c>
      <c r="J41" s="177">
        <v>1000</v>
      </c>
      <c r="K41" s="183">
        <f>AVERAGE(H41:J41)</f>
        <v>1000</v>
      </c>
      <c r="L41" s="184">
        <f>G41/K41</f>
        <v>1.214</v>
      </c>
    </row>
    <row r="42" spans="1:12" ht="15.75" x14ac:dyDescent="0.25">
      <c r="A42" s="330"/>
      <c r="B42" s="332"/>
      <c r="C42" s="240" t="s">
        <v>47</v>
      </c>
      <c r="D42" s="195">
        <v>550</v>
      </c>
      <c r="E42" s="195">
        <v>509</v>
      </c>
      <c r="F42" s="195">
        <v>377</v>
      </c>
      <c r="G42" s="176">
        <f>AVERAGE(D42:F42)</f>
        <v>478.66666666666669</v>
      </c>
      <c r="H42" s="183">
        <v>300</v>
      </c>
      <c r="I42" s="183">
        <v>300</v>
      </c>
      <c r="J42" s="183">
        <v>300</v>
      </c>
      <c r="K42" s="183">
        <f>AVERAGE(H42:J42)</f>
        <v>300</v>
      </c>
      <c r="L42" s="184">
        <f>G42/K42</f>
        <v>1.5955555555555556</v>
      </c>
    </row>
    <row r="43" spans="1:12" ht="15.75" x14ac:dyDescent="0.25">
      <c r="A43" s="330"/>
      <c r="B43" s="332"/>
      <c r="C43" s="37" t="s">
        <v>48</v>
      </c>
      <c r="D43" s="175"/>
      <c r="E43" s="175"/>
      <c r="F43" s="175"/>
      <c r="G43" s="176"/>
      <c r="H43" s="177"/>
      <c r="I43" s="177"/>
      <c r="J43" s="177"/>
      <c r="K43" s="183"/>
      <c r="L43" s="184"/>
    </row>
    <row r="44" spans="1:12" ht="15.75" x14ac:dyDescent="0.25">
      <c r="A44" s="330"/>
      <c r="B44" s="332"/>
      <c r="C44" s="37" t="s">
        <v>49</v>
      </c>
      <c r="D44" s="175"/>
      <c r="E44" s="175"/>
      <c r="F44" s="175"/>
      <c r="G44" s="176"/>
      <c r="H44" s="177"/>
      <c r="I44" s="177"/>
      <c r="J44" s="177"/>
      <c r="K44" s="183"/>
      <c r="L44" s="184"/>
    </row>
    <row r="45" spans="1:12" ht="15.75" x14ac:dyDescent="0.25">
      <c r="A45" s="330"/>
      <c r="B45" s="332"/>
      <c r="C45" s="37" t="s">
        <v>50</v>
      </c>
      <c r="D45" s="180"/>
      <c r="E45" s="181"/>
      <c r="F45" s="181"/>
      <c r="G45" s="176"/>
      <c r="H45" s="182"/>
      <c r="I45" s="182"/>
      <c r="J45" s="182"/>
      <c r="K45" s="183"/>
      <c r="L45" s="184"/>
    </row>
    <row r="46" spans="1:12" ht="15.75" x14ac:dyDescent="0.25">
      <c r="A46" s="330"/>
      <c r="B46" s="332"/>
      <c r="C46" s="240" t="s">
        <v>51</v>
      </c>
      <c r="D46" s="175">
        <v>2183</v>
      </c>
      <c r="E46" s="175">
        <v>2960</v>
      </c>
      <c r="F46" s="175">
        <v>1356</v>
      </c>
      <c r="G46" s="176">
        <f>AVERAGE(D46:F46)</f>
        <v>2166.3333333333335</v>
      </c>
      <c r="H46" s="177">
        <v>1600</v>
      </c>
      <c r="I46" s="177">
        <v>1600</v>
      </c>
      <c r="J46" s="177">
        <v>1600</v>
      </c>
      <c r="K46" s="183">
        <f>AVERAGE(H46:J46)</f>
        <v>1600</v>
      </c>
      <c r="L46" s="184">
        <f>G46/K46</f>
        <v>1.3539583333333334</v>
      </c>
    </row>
    <row r="47" spans="1:12" ht="15.75" x14ac:dyDescent="0.25">
      <c r="A47" s="330"/>
      <c r="B47" s="332"/>
      <c r="C47" s="37" t="s">
        <v>52</v>
      </c>
      <c r="D47" s="175"/>
      <c r="E47" s="175"/>
      <c r="F47" s="175"/>
      <c r="G47" s="176"/>
      <c r="H47" s="177"/>
      <c r="I47" s="177"/>
      <c r="J47" s="177"/>
      <c r="K47" s="183"/>
      <c r="L47" s="184"/>
    </row>
    <row r="48" spans="1:12" ht="15.75" x14ac:dyDescent="0.25">
      <c r="A48" s="330"/>
      <c r="B48" s="333"/>
      <c r="C48" s="240" t="s">
        <v>143</v>
      </c>
      <c r="D48" s="175">
        <v>142</v>
      </c>
      <c r="E48" s="175">
        <v>124</v>
      </c>
      <c r="F48" s="175">
        <v>8</v>
      </c>
      <c r="G48" s="176">
        <f>AVERAGE(D48:F48)</f>
        <v>91.333333333333329</v>
      </c>
      <c r="H48" s="177">
        <v>600</v>
      </c>
      <c r="I48" s="177">
        <v>600</v>
      </c>
      <c r="J48" s="177">
        <v>600</v>
      </c>
      <c r="K48" s="183">
        <f>AVERAGE(H48:J48)</f>
        <v>600</v>
      </c>
      <c r="L48" s="184">
        <f>G48/K48</f>
        <v>0.1522222222222222</v>
      </c>
    </row>
    <row r="49" spans="1:12" ht="15.75" x14ac:dyDescent="0.25">
      <c r="A49" s="349" t="s">
        <v>135</v>
      </c>
      <c r="B49" s="349"/>
      <c r="C49" s="349"/>
      <c r="D49" s="204">
        <f>SUM(D41:D48)</f>
        <v>4163</v>
      </c>
      <c r="E49" s="204">
        <f>SUM(E41:E48)</f>
        <v>4906</v>
      </c>
      <c r="F49" s="204">
        <f>SUM(F41:F48)</f>
        <v>2782</v>
      </c>
      <c r="G49" s="205">
        <f>AVERAGE(D49:F49)</f>
        <v>3950.3333333333335</v>
      </c>
      <c r="H49" s="204">
        <f>SUM(H41:H48)</f>
        <v>3500</v>
      </c>
      <c r="I49" s="204">
        <f>SUM(I41:I48)</f>
        <v>3500</v>
      </c>
      <c r="J49" s="204">
        <f>SUM(J41:J48)</f>
        <v>3500</v>
      </c>
      <c r="K49" s="244">
        <f>SUM(K41:K48)</f>
        <v>3500</v>
      </c>
      <c r="L49" s="191">
        <f>G49/K49</f>
        <v>1.1286666666666667</v>
      </c>
    </row>
    <row r="50" spans="1:12" ht="15.75" x14ac:dyDescent="0.25">
      <c r="A50" s="330" t="s">
        <v>144</v>
      </c>
      <c r="B50" s="341" t="s">
        <v>54</v>
      </c>
      <c r="C50" s="37" t="s">
        <v>55</v>
      </c>
      <c r="D50" s="175"/>
      <c r="E50" s="175"/>
      <c r="F50" s="175"/>
      <c r="G50" s="176"/>
      <c r="H50" s="177"/>
      <c r="I50" s="177"/>
      <c r="J50" s="177"/>
      <c r="K50" s="183"/>
      <c r="L50" s="184"/>
    </row>
    <row r="51" spans="1:12" ht="15" customHeight="1" x14ac:dyDescent="0.25">
      <c r="A51" s="330"/>
      <c r="B51" s="342"/>
      <c r="C51" s="37" t="s">
        <v>56</v>
      </c>
      <c r="D51" s="180"/>
      <c r="E51" s="181"/>
      <c r="F51" s="181"/>
      <c r="G51" s="176"/>
      <c r="H51" s="182"/>
      <c r="I51" s="182"/>
      <c r="J51" s="182"/>
      <c r="K51" s="183"/>
      <c r="L51" s="184"/>
    </row>
    <row r="52" spans="1:12" ht="15" customHeight="1" x14ac:dyDescent="0.25">
      <c r="A52" s="330"/>
      <c r="B52" s="343"/>
      <c r="C52" s="240" t="s">
        <v>145</v>
      </c>
      <c r="D52" s="175">
        <v>193</v>
      </c>
      <c r="E52" s="175">
        <v>183</v>
      </c>
      <c r="F52" s="175">
        <v>195</v>
      </c>
      <c r="G52" s="176">
        <f>AVERAGE(D52:F52)</f>
        <v>190.33333333333334</v>
      </c>
      <c r="H52" s="177">
        <v>100</v>
      </c>
      <c r="I52" s="177">
        <v>100</v>
      </c>
      <c r="J52" s="177">
        <v>100</v>
      </c>
      <c r="K52" s="183">
        <f>AVERAGE(H52:J52)</f>
        <v>100</v>
      </c>
      <c r="L52" s="184">
        <f>G52/K52</f>
        <v>1.9033333333333333</v>
      </c>
    </row>
    <row r="53" spans="1:12" ht="15" customHeight="1" x14ac:dyDescent="0.25">
      <c r="A53" s="330"/>
      <c r="B53" s="330" t="s">
        <v>58</v>
      </c>
      <c r="C53" s="37" t="s">
        <v>59</v>
      </c>
      <c r="D53" s="174"/>
      <c r="E53" s="175"/>
      <c r="F53" s="175"/>
      <c r="G53" s="176"/>
      <c r="H53" s="177"/>
      <c r="I53" s="177"/>
      <c r="J53" s="177"/>
      <c r="K53" s="183"/>
      <c r="L53" s="184"/>
    </row>
    <row r="54" spans="1:12" ht="15" customHeight="1" x14ac:dyDescent="0.25">
      <c r="A54" s="330"/>
      <c r="B54" s="330"/>
      <c r="C54" s="37" t="s">
        <v>60</v>
      </c>
      <c r="D54" s="174"/>
      <c r="E54" s="175"/>
      <c r="F54" s="175"/>
      <c r="G54" s="176"/>
      <c r="H54" s="177"/>
      <c r="I54" s="177"/>
      <c r="J54" s="177"/>
      <c r="K54" s="183"/>
      <c r="L54" s="184"/>
    </row>
    <row r="55" spans="1:12" ht="15" customHeight="1" x14ac:dyDescent="0.25">
      <c r="A55" s="330"/>
      <c r="B55" s="330"/>
      <c r="C55" s="37" t="s">
        <v>61</v>
      </c>
      <c r="D55" s="174"/>
      <c r="E55" s="175"/>
      <c r="F55" s="175"/>
      <c r="G55" s="176"/>
      <c r="H55" s="177"/>
      <c r="I55" s="177"/>
      <c r="J55" s="177"/>
      <c r="K55" s="183"/>
      <c r="L55" s="184"/>
    </row>
    <row r="56" spans="1:12" ht="15" customHeight="1" x14ac:dyDescent="0.25">
      <c r="A56" s="330"/>
      <c r="B56" s="330"/>
      <c r="C56" s="37" t="s">
        <v>62</v>
      </c>
      <c r="D56" s="174"/>
      <c r="E56" s="175"/>
      <c r="F56" s="175"/>
      <c r="G56" s="176"/>
      <c r="H56" s="177"/>
      <c r="I56" s="177"/>
      <c r="J56" s="177"/>
      <c r="K56" s="183"/>
      <c r="L56" s="184"/>
    </row>
    <row r="57" spans="1:12" ht="15" customHeight="1" x14ac:dyDescent="0.25">
      <c r="A57" s="330"/>
      <c r="B57" s="330"/>
      <c r="C57" s="37" t="s">
        <v>63</v>
      </c>
      <c r="D57" s="174"/>
      <c r="E57" s="175"/>
      <c r="F57" s="175"/>
      <c r="G57" s="176"/>
      <c r="H57" s="177"/>
      <c r="I57" s="177"/>
      <c r="J57" s="177"/>
      <c r="K57" s="183"/>
      <c r="L57" s="184"/>
    </row>
    <row r="58" spans="1:12" ht="15" customHeight="1" x14ac:dyDescent="0.25">
      <c r="A58" s="330"/>
      <c r="B58" s="330"/>
      <c r="C58" s="240" t="s">
        <v>64</v>
      </c>
      <c r="D58" s="175">
        <v>381</v>
      </c>
      <c r="E58" s="175">
        <v>660</v>
      </c>
      <c r="F58" s="175">
        <v>653</v>
      </c>
      <c r="G58" s="176">
        <f>AVERAGE(D58:F58)</f>
        <v>564.66666666666663</v>
      </c>
      <c r="H58" s="177">
        <v>900</v>
      </c>
      <c r="I58" s="177">
        <v>900</v>
      </c>
      <c r="J58" s="177">
        <v>900</v>
      </c>
      <c r="K58" s="183">
        <f>AVERAGE(H58:J58)</f>
        <v>900</v>
      </c>
      <c r="L58" s="184">
        <f>G58/K58</f>
        <v>0.62740740740740741</v>
      </c>
    </row>
    <row r="59" spans="1:12" ht="15" customHeight="1" x14ac:dyDescent="0.25">
      <c r="A59" s="330"/>
      <c r="B59" s="330" t="s">
        <v>65</v>
      </c>
      <c r="C59" s="37" t="s">
        <v>66</v>
      </c>
      <c r="D59" s="245"/>
      <c r="E59" s="246"/>
      <c r="F59" s="246"/>
      <c r="G59" s="176"/>
      <c r="H59" s="206"/>
      <c r="I59" s="206"/>
      <c r="J59" s="206"/>
      <c r="K59" s="183"/>
      <c r="L59" s="184"/>
    </row>
    <row r="60" spans="1:12" ht="15" customHeight="1" x14ac:dyDescent="0.25">
      <c r="A60" s="330"/>
      <c r="B60" s="330"/>
      <c r="C60" s="37" t="s">
        <v>67</v>
      </c>
      <c r="D60" s="247"/>
      <c r="E60" s="247"/>
      <c r="F60" s="247"/>
      <c r="G60" s="176"/>
      <c r="H60" s="247"/>
      <c r="I60" s="247"/>
      <c r="J60" s="247"/>
      <c r="K60" s="183"/>
      <c r="L60" s="184"/>
    </row>
    <row r="61" spans="1:12" ht="15" customHeight="1" x14ac:dyDescent="0.25">
      <c r="A61" s="330"/>
      <c r="B61" s="330"/>
      <c r="C61" s="37" t="s">
        <v>68</v>
      </c>
      <c r="D61" s="247"/>
      <c r="E61" s="247"/>
      <c r="F61" s="247"/>
      <c r="G61" s="176"/>
      <c r="H61" s="247"/>
      <c r="I61" s="247"/>
      <c r="J61" s="247"/>
      <c r="K61" s="183"/>
      <c r="L61" s="184"/>
    </row>
    <row r="62" spans="1:12" ht="15.75" x14ac:dyDescent="0.25">
      <c r="A62" s="330"/>
      <c r="B62" s="330"/>
      <c r="C62" s="240" t="s">
        <v>146</v>
      </c>
      <c r="D62" s="247">
        <v>219</v>
      </c>
      <c r="E62" s="247">
        <v>201</v>
      </c>
      <c r="F62" s="247">
        <v>194</v>
      </c>
      <c r="G62" s="176">
        <f>AVERAGE(D62:F62)</f>
        <v>204.66666666666666</v>
      </c>
      <c r="H62" s="247">
        <v>100</v>
      </c>
      <c r="I62" s="247">
        <v>100</v>
      </c>
      <c r="J62" s="247">
        <v>100</v>
      </c>
      <c r="K62" s="183">
        <f>AVERAGE(H62:J62)</f>
        <v>100</v>
      </c>
      <c r="L62" s="184">
        <f>G62/K62</f>
        <v>2.0466666666666664</v>
      </c>
    </row>
    <row r="63" spans="1:12" ht="15.75" x14ac:dyDescent="0.25">
      <c r="A63" s="330"/>
      <c r="B63" s="111" t="s">
        <v>229</v>
      </c>
      <c r="C63" s="37" t="s">
        <v>71</v>
      </c>
      <c r="D63" s="247"/>
      <c r="E63" s="247"/>
      <c r="F63" s="247"/>
      <c r="G63" s="176"/>
      <c r="H63" s="247"/>
      <c r="I63" s="247"/>
      <c r="J63" s="247"/>
      <c r="K63" s="183"/>
      <c r="L63" s="184"/>
    </row>
    <row r="64" spans="1:12" ht="15" customHeight="1" x14ac:dyDescent="0.25">
      <c r="A64" s="330"/>
      <c r="B64" s="331" t="s">
        <v>250</v>
      </c>
      <c r="C64" s="37" t="s">
        <v>70</v>
      </c>
      <c r="D64" s="247"/>
      <c r="E64" s="247"/>
      <c r="F64" s="247"/>
      <c r="G64" s="176"/>
      <c r="H64" s="247"/>
      <c r="I64" s="247"/>
      <c r="J64" s="247"/>
      <c r="K64" s="183"/>
      <c r="L64" s="184"/>
    </row>
    <row r="65" spans="1:12" ht="15.75" x14ac:dyDescent="0.25">
      <c r="A65" s="330"/>
      <c r="B65" s="333"/>
      <c r="C65" s="37" t="s">
        <v>149</v>
      </c>
      <c r="D65" s="247"/>
      <c r="E65" s="247"/>
      <c r="F65" s="247"/>
      <c r="G65" s="176"/>
      <c r="H65" s="247"/>
      <c r="I65" s="247"/>
      <c r="J65" s="247"/>
      <c r="K65" s="183"/>
      <c r="L65" s="184"/>
    </row>
    <row r="66" spans="1:12" ht="15.75" x14ac:dyDescent="0.25">
      <c r="A66" s="349" t="s">
        <v>135</v>
      </c>
      <c r="B66" s="349"/>
      <c r="C66" s="349"/>
      <c r="D66" s="190">
        <f>SUM(D50:D65)</f>
        <v>793</v>
      </c>
      <c r="E66" s="190">
        <f>SUM(E50:E65)</f>
        <v>1044</v>
      </c>
      <c r="F66" s="190">
        <f>SUM(F50:F65)</f>
        <v>1042</v>
      </c>
      <c r="G66" s="205">
        <f>AVERAGE(D66:F66)</f>
        <v>959.66666666666663</v>
      </c>
      <c r="H66" s="190">
        <f>SUM(H50:H65)</f>
        <v>1100</v>
      </c>
      <c r="I66" s="190">
        <f>SUM(I50:I65)</f>
        <v>1100</v>
      </c>
      <c r="J66" s="190">
        <f>SUM(J50:J65)</f>
        <v>1100</v>
      </c>
      <c r="K66" s="205">
        <f>AVERAGE(H66:J66)</f>
        <v>1100</v>
      </c>
      <c r="L66" s="191">
        <f>G66/K66</f>
        <v>0.87242424242424244</v>
      </c>
    </row>
    <row r="67" spans="1:12" ht="15.75" x14ac:dyDescent="0.25">
      <c r="A67" s="330" t="s">
        <v>150</v>
      </c>
      <c r="B67" s="112" t="s">
        <v>151</v>
      </c>
      <c r="C67" s="37" t="s">
        <v>152</v>
      </c>
      <c r="D67" s="248"/>
      <c r="E67" s="248"/>
      <c r="F67" s="248"/>
      <c r="G67" s="176"/>
      <c r="H67" s="249"/>
      <c r="I67" s="249"/>
      <c r="J67" s="249"/>
      <c r="K67" s="183"/>
      <c r="L67" s="184"/>
    </row>
    <row r="68" spans="1:12" ht="15.75" x14ac:dyDescent="0.25">
      <c r="A68" s="330"/>
      <c r="B68" s="330" t="s">
        <v>75</v>
      </c>
      <c r="C68" s="37" t="s">
        <v>153</v>
      </c>
      <c r="D68" s="174"/>
      <c r="E68" s="175"/>
      <c r="F68" s="175"/>
      <c r="G68" s="176"/>
      <c r="H68" s="250"/>
      <c r="I68" s="250"/>
      <c r="J68" s="250"/>
      <c r="K68" s="183"/>
      <c r="L68" s="184"/>
    </row>
    <row r="69" spans="1:12" ht="15.75" x14ac:dyDescent="0.25">
      <c r="A69" s="330"/>
      <c r="B69" s="330"/>
      <c r="C69" s="37" t="s">
        <v>77</v>
      </c>
      <c r="D69" s="180"/>
      <c r="E69" s="181"/>
      <c r="F69" s="181"/>
      <c r="G69" s="176"/>
      <c r="H69" s="182"/>
      <c r="I69" s="182"/>
      <c r="J69" s="182"/>
      <c r="K69" s="183"/>
      <c r="L69" s="184"/>
    </row>
    <row r="70" spans="1:12" ht="15.75" x14ac:dyDescent="0.25">
      <c r="A70" s="330"/>
      <c r="B70" s="330" t="s">
        <v>78</v>
      </c>
      <c r="C70" s="37" t="s">
        <v>79</v>
      </c>
      <c r="D70" s="174"/>
      <c r="E70" s="175"/>
      <c r="F70" s="175"/>
      <c r="G70" s="176"/>
      <c r="H70" s="250"/>
      <c r="I70" s="250"/>
      <c r="J70" s="250"/>
      <c r="K70" s="183"/>
      <c r="L70" s="184"/>
    </row>
    <row r="71" spans="1:12" ht="15.75" x14ac:dyDescent="0.25">
      <c r="A71" s="330"/>
      <c r="B71" s="330"/>
      <c r="C71" s="37" t="s">
        <v>80</v>
      </c>
      <c r="D71" s="180"/>
      <c r="E71" s="181"/>
      <c r="F71" s="181"/>
      <c r="G71" s="176"/>
      <c r="H71" s="182"/>
      <c r="I71" s="182"/>
      <c r="J71" s="182"/>
      <c r="K71" s="183"/>
      <c r="L71" s="184"/>
    </row>
    <row r="72" spans="1:12" ht="15.75" x14ac:dyDescent="0.25">
      <c r="A72" s="330"/>
      <c r="B72" s="330" t="s">
        <v>81</v>
      </c>
      <c r="C72" s="240" t="s">
        <v>82</v>
      </c>
      <c r="D72" s="174">
        <v>266</v>
      </c>
      <c r="E72" s="175">
        <v>232</v>
      </c>
      <c r="F72" s="175">
        <v>238</v>
      </c>
      <c r="G72" s="176">
        <f>AVERAGE(D72:F72)</f>
        <v>245.33333333333334</v>
      </c>
      <c r="H72" s="250">
        <v>100</v>
      </c>
      <c r="I72" s="250">
        <v>100</v>
      </c>
      <c r="J72" s="250">
        <v>100</v>
      </c>
      <c r="K72" s="183">
        <f>AVERAGE(H72:J72)</f>
        <v>100</v>
      </c>
      <c r="L72" s="184">
        <f>G72/K72</f>
        <v>2.4533333333333336</v>
      </c>
    </row>
    <row r="73" spans="1:12" ht="15.75" x14ac:dyDescent="0.25">
      <c r="A73" s="330"/>
      <c r="B73" s="330"/>
      <c r="C73" s="37" t="s">
        <v>83</v>
      </c>
      <c r="D73" s="174"/>
      <c r="E73" s="175"/>
      <c r="F73" s="175"/>
      <c r="G73" s="176"/>
      <c r="H73" s="250"/>
      <c r="I73" s="250"/>
      <c r="J73" s="250"/>
      <c r="K73" s="183"/>
      <c r="L73" s="184"/>
    </row>
    <row r="74" spans="1:12" ht="15.75" x14ac:dyDescent="0.25">
      <c r="A74" s="330"/>
      <c r="B74" s="330" t="s">
        <v>84</v>
      </c>
      <c r="C74" s="240" t="s">
        <v>85</v>
      </c>
      <c r="D74" s="185">
        <v>383</v>
      </c>
      <c r="E74" s="181">
        <v>295</v>
      </c>
      <c r="F74" s="181">
        <v>250</v>
      </c>
      <c r="G74" s="176">
        <f>AVERAGE(D74:F74)</f>
        <v>309.33333333333331</v>
      </c>
      <c r="H74" s="250">
        <v>100</v>
      </c>
      <c r="I74" s="250">
        <v>100</v>
      </c>
      <c r="J74" s="250">
        <v>100</v>
      </c>
      <c r="K74" s="183">
        <f>AVERAGE(H74:J74)</f>
        <v>100</v>
      </c>
      <c r="L74" s="184">
        <f>G74/K74</f>
        <v>3.0933333333333333</v>
      </c>
    </row>
    <row r="75" spans="1:12" ht="15.75" x14ac:dyDescent="0.25">
      <c r="A75" s="330"/>
      <c r="B75" s="330"/>
      <c r="C75" s="37" t="s">
        <v>86</v>
      </c>
      <c r="D75" s="174"/>
      <c r="E75" s="175"/>
      <c r="F75" s="175"/>
      <c r="G75" s="176"/>
      <c r="H75" s="250"/>
      <c r="I75" s="250"/>
      <c r="J75" s="250"/>
      <c r="K75" s="183"/>
      <c r="L75" s="184"/>
    </row>
    <row r="76" spans="1:12" ht="15.75" x14ac:dyDescent="0.25">
      <c r="A76" s="330"/>
      <c r="B76" s="330"/>
      <c r="C76" s="37" t="s">
        <v>87</v>
      </c>
      <c r="D76" s="174"/>
      <c r="E76" s="175"/>
      <c r="F76" s="175"/>
      <c r="G76" s="176"/>
      <c r="H76" s="250"/>
      <c r="I76" s="250"/>
      <c r="J76" s="250"/>
      <c r="K76" s="183"/>
      <c r="L76" s="184"/>
    </row>
    <row r="77" spans="1:12" ht="15.75" x14ac:dyDescent="0.25">
      <c r="A77" s="330"/>
      <c r="B77" s="330"/>
      <c r="C77" s="37" t="s">
        <v>154</v>
      </c>
      <c r="D77" s="174"/>
      <c r="E77" s="175"/>
      <c r="F77" s="175"/>
      <c r="G77" s="176"/>
      <c r="H77" s="250"/>
      <c r="I77" s="250"/>
      <c r="J77" s="250"/>
      <c r="K77" s="183"/>
      <c r="L77" s="184"/>
    </row>
    <row r="78" spans="1:12" ht="15.75" x14ac:dyDescent="0.25">
      <c r="A78" s="330"/>
      <c r="B78" s="330" t="s">
        <v>155</v>
      </c>
      <c r="C78" s="37" t="s">
        <v>90</v>
      </c>
      <c r="D78" s="174"/>
      <c r="E78" s="175"/>
      <c r="F78" s="175"/>
      <c r="G78" s="176"/>
      <c r="H78" s="250"/>
      <c r="I78" s="250"/>
      <c r="J78" s="250"/>
      <c r="K78" s="183"/>
      <c r="L78" s="184"/>
    </row>
    <row r="79" spans="1:12" ht="15.75" x14ac:dyDescent="0.25">
      <c r="A79" s="330"/>
      <c r="B79" s="330"/>
      <c r="C79" s="37" t="s">
        <v>156</v>
      </c>
      <c r="D79" s="174"/>
      <c r="E79" s="175"/>
      <c r="F79" s="175"/>
      <c r="G79" s="176"/>
      <c r="H79" s="250"/>
      <c r="I79" s="250"/>
      <c r="J79" s="250"/>
      <c r="K79" s="183"/>
      <c r="L79" s="184"/>
    </row>
    <row r="80" spans="1:12" ht="15.75" x14ac:dyDescent="0.25">
      <c r="A80" s="330"/>
      <c r="B80" s="330"/>
      <c r="C80" s="37" t="s">
        <v>157</v>
      </c>
      <c r="D80" s="174"/>
      <c r="E80" s="175"/>
      <c r="F80" s="175"/>
      <c r="G80" s="176"/>
      <c r="H80" s="250"/>
      <c r="I80" s="250"/>
      <c r="J80" s="250"/>
      <c r="K80" s="183"/>
      <c r="L80" s="184"/>
    </row>
    <row r="81" spans="1:105" ht="15.75" x14ac:dyDescent="0.25">
      <c r="A81" s="330"/>
      <c r="B81" s="330" t="s">
        <v>158</v>
      </c>
      <c r="C81" s="37" t="s">
        <v>159</v>
      </c>
      <c r="D81" s="174"/>
      <c r="E81" s="175"/>
      <c r="F81" s="175"/>
      <c r="G81" s="176"/>
      <c r="H81" s="250"/>
      <c r="I81" s="250"/>
      <c r="J81" s="250"/>
      <c r="K81" s="183"/>
      <c r="L81" s="184"/>
    </row>
    <row r="82" spans="1:105" ht="15.75" x14ac:dyDescent="0.25">
      <c r="A82" s="330"/>
      <c r="B82" s="330"/>
      <c r="C82" s="37" t="s">
        <v>160</v>
      </c>
      <c r="D82" s="180"/>
      <c r="E82" s="181"/>
      <c r="F82" s="181"/>
      <c r="G82" s="176"/>
      <c r="H82" s="182"/>
      <c r="I82" s="182"/>
      <c r="J82" s="182"/>
      <c r="K82" s="183"/>
      <c r="L82" s="184"/>
    </row>
    <row r="83" spans="1:105" ht="15.75" x14ac:dyDescent="0.25">
      <c r="A83" s="330"/>
      <c r="B83" s="330"/>
      <c r="C83" s="37" t="s">
        <v>161</v>
      </c>
      <c r="D83" s="251"/>
      <c r="E83" s="251"/>
      <c r="F83" s="251"/>
      <c r="G83" s="176"/>
      <c r="H83" s="213"/>
      <c r="I83" s="213"/>
      <c r="J83" s="213"/>
      <c r="K83" s="183"/>
      <c r="L83" s="184"/>
    </row>
    <row r="84" spans="1:105" ht="15.75" x14ac:dyDescent="0.25">
      <c r="A84" s="349" t="s">
        <v>135</v>
      </c>
      <c r="B84" s="349"/>
      <c r="C84" s="349"/>
      <c r="D84" s="190">
        <f>SUM(D67:D83)</f>
        <v>649</v>
      </c>
      <c r="E84" s="190">
        <f>SUM(E67:E83)</f>
        <v>527</v>
      </c>
      <c r="F84" s="190">
        <f>SUM(F67:F83)</f>
        <v>488</v>
      </c>
      <c r="G84" s="205">
        <f>AVERAGE(D84:F84)</f>
        <v>554.66666666666663</v>
      </c>
      <c r="H84" s="190">
        <f>SUM(H67:H83)</f>
        <v>200</v>
      </c>
      <c r="I84" s="190">
        <f>SUM(I67:I83)</f>
        <v>200</v>
      </c>
      <c r="J84" s="190">
        <f>SUM(J67:J83)</f>
        <v>200</v>
      </c>
      <c r="K84" s="205">
        <f>AVERAGE(H84:J84)</f>
        <v>200</v>
      </c>
      <c r="L84" s="191">
        <f>G84/K84</f>
        <v>2.773333333333333</v>
      </c>
    </row>
    <row r="85" spans="1:105" ht="15.75" x14ac:dyDescent="0.25">
      <c r="A85" s="330" t="s">
        <v>162</v>
      </c>
      <c r="B85" s="330" t="s">
        <v>97</v>
      </c>
      <c r="C85" s="37" t="s">
        <v>98</v>
      </c>
      <c r="D85" s="174"/>
      <c r="E85" s="175"/>
      <c r="F85" s="175"/>
      <c r="G85" s="176"/>
      <c r="H85" s="250"/>
      <c r="I85" s="250"/>
      <c r="J85" s="250"/>
      <c r="K85" s="183"/>
      <c r="L85" s="184"/>
    </row>
    <row r="86" spans="1:105" ht="15" customHeight="1" x14ac:dyDescent="0.25">
      <c r="A86" s="330"/>
      <c r="B86" s="330"/>
      <c r="C86" s="240" t="s">
        <v>99</v>
      </c>
      <c r="D86" s="174">
        <v>247</v>
      </c>
      <c r="E86" s="175">
        <v>240</v>
      </c>
      <c r="F86" s="175">
        <v>247</v>
      </c>
      <c r="G86" s="176">
        <f>AVERAGE(D86:F86)</f>
        <v>244.66666666666666</v>
      </c>
      <c r="H86" s="250">
        <v>100</v>
      </c>
      <c r="I86" s="250">
        <v>100</v>
      </c>
      <c r="J86" s="250">
        <v>100</v>
      </c>
      <c r="K86" s="183">
        <f>AVERAGE(H86:J86)</f>
        <v>100</v>
      </c>
      <c r="L86" s="184">
        <f>G86/K86</f>
        <v>2.4466666666666668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</row>
    <row r="87" spans="1:105" ht="15.75" x14ac:dyDescent="0.25">
      <c r="A87" s="330"/>
      <c r="B87" s="330"/>
      <c r="C87" s="37" t="s">
        <v>100</v>
      </c>
      <c r="D87" s="174"/>
      <c r="E87" s="175"/>
      <c r="F87" s="175"/>
      <c r="G87" s="176"/>
      <c r="H87" s="250"/>
      <c r="I87" s="250"/>
      <c r="J87" s="250"/>
      <c r="K87" s="183"/>
      <c r="L87" s="184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</row>
    <row r="88" spans="1:105" ht="15.75" x14ac:dyDescent="0.25">
      <c r="A88" s="330"/>
      <c r="B88" s="112" t="s">
        <v>101</v>
      </c>
      <c r="C88" s="240" t="s">
        <v>102</v>
      </c>
      <c r="D88" s="174">
        <v>272</v>
      </c>
      <c r="E88" s="175">
        <v>263</v>
      </c>
      <c r="F88" s="175">
        <v>285</v>
      </c>
      <c r="G88" s="176">
        <f>AVERAGE(D88:F88)</f>
        <v>273.33333333333331</v>
      </c>
      <c r="H88" s="250">
        <v>100</v>
      </c>
      <c r="I88" s="250">
        <v>100</v>
      </c>
      <c r="J88" s="250">
        <v>100</v>
      </c>
      <c r="K88" s="183">
        <f>AVERAGE(H88:J88)</f>
        <v>100</v>
      </c>
      <c r="L88" s="184">
        <f>G88/K88</f>
        <v>2.7333333333333329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</row>
    <row r="89" spans="1:105" ht="15.75" x14ac:dyDescent="0.25">
      <c r="A89" s="330"/>
      <c r="B89" s="330" t="s">
        <v>163</v>
      </c>
      <c r="C89" s="37" t="s">
        <v>104</v>
      </c>
      <c r="D89" s="174"/>
      <c r="E89" s="175"/>
      <c r="F89" s="175"/>
      <c r="G89" s="176"/>
      <c r="H89" s="250"/>
      <c r="I89" s="250"/>
      <c r="J89" s="250"/>
      <c r="K89" s="183"/>
      <c r="L89" s="184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</row>
    <row r="90" spans="1:105" ht="15.75" x14ac:dyDescent="0.25">
      <c r="A90" s="330"/>
      <c r="B90" s="330"/>
      <c r="C90" s="37" t="s">
        <v>105</v>
      </c>
      <c r="D90" s="174"/>
      <c r="E90" s="175"/>
      <c r="F90" s="175"/>
      <c r="G90" s="176"/>
      <c r="H90" s="250"/>
      <c r="I90" s="250"/>
      <c r="J90" s="250"/>
      <c r="K90" s="183"/>
      <c r="L90" s="18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</row>
    <row r="91" spans="1:105" ht="15.75" x14ac:dyDescent="0.25">
      <c r="A91" s="330"/>
      <c r="B91" s="330"/>
      <c r="C91" s="240" t="s">
        <v>164</v>
      </c>
      <c r="D91" s="174">
        <v>168</v>
      </c>
      <c r="E91" s="175">
        <v>131</v>
      </c>
      <c r="F91" s="175">
        <v>218</v>
      </c>
      <c r="G91" s="176">
        <f>AVERAGE(D91:F91)</f>
        <v>172.33333333333334</v>
      </c>
      <c r="H91" s="250">
        <v>100</v>
      </c>
      <c r="I91" s="250">
        <v>100</v>
      </c>
      <c r="J91" s="250">
        <v>100</v>
      </c>
      <c r="K91" s="183">
        <f>AVERAGE(H91:J91)</f>
        <v>100</v>
      </c>
      <c r="L91" s="184">
        <f>G91/K91</f>
        <v>1.7233333333333334</v>
      </c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</row>
    <row r="92" spans="1:105" ht="15.75" x14ac:dyDescent="0.25">
      <c r="A92" s="349" t="s">
        <v>135</v>
      </c>
      <c r="B92" s="349"/>
      <c r="C92" s="349"/>
      <c r="D92" s="190">
        <f>SUM(D85:D91)</f>
        <v>687</v>
      </c>
      <c r="E92" s="190">
        <f>SUM(E85:E91)</f>
        <v>634</v>
      </c>
      <c r="F92" s="190">
        <f>SUM(F85:F91)</f>
        <v>750</v>
      </c>
      <c r="G92" s="205">
        <f>AVERAGE(D92:F92)</f>
        <v>690.33333333333337</v>
      </c>
      <c r="H92" s="190">
        <f>SUM(H85:H91)</f>
        <v>300</v>
      </c>
      <c r="I92" s="190">
        <f>SUM(I85:I91)</f>
        <v>300</v>
      </c>
      <c r="J92" s="190">
        <f>SUM(J85:J91)</f>
        <v>300</v>
      </c>
      <c r="K92" s="205">
        <f>AVERAGE(H92:J92)</f>
        <v>300</v>
      </c>
      <c r="L92" s="191">
        <f>G92/K92</f>
        <v>2.3011111111111111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</row>
    <row r="93" spans="1:105" s="5" customFormat="1" ht="15.75" x14ac:dyDescent="0.25">
      <c r="A93" s="330" t="s">
        <v>165</v>
      </c>
      <c r="B93" s="330" t="s">
        <v>107</v>
      </c>
      <c r="C93" s="37" t="s">
        <v>108</v>
      </c>
      <c r="D93" s="174"/>
      <c r="E93" s="175"/>
      <c r="F93" s="175"/>
      <c r="G93" s="176"/>
      <c r="H93" s="250"/>
      <c r="I93" s="250"/>
      <c r="J93" s="250"/>
      <c r="K93" s="183"/>
      <c r="L93" s="18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</row>
    <row r="94" spans="1:105" ht="15.75" x14ac:dyDescent="0.25">
      <c r="A94" s="330"/>
      <c r="B94" s="330"/>
      <c r="C94" s="240" t="s">
        <v>109</v>
      </c>
      <c r="D94" s="185">
        <v>96</v>
      </c>
      <c r="E94" s="181">
        <v>34</v>
      </c>
      <c r="F94" s="181">
        <v>48</v>
      </c>
      <c r="G94" s="176">
        <f>AVERAGE(D94:F94)</f>
        <v>59.333333333333336</v>
      </c>
      <c r="H94" s="250">
        <v>100</v>
      </c>
      <c r="I94" s="250">
        <v>100</v>
      </c>
      <c r="J94" s="250">
        <v>100</v>
      </c>
      <c r="K94" s="183">
        <f>AVERAGE(H94:J94)</f>
        <v>100</v>
      </c>
      <c r="L94" s="184">
        <f>G94/K94</f>
        <v>0.59333333333333338</v>
      </c>
    </row>
    <row r="95" spans="1:105" ht="15.75" x14ac:dyDescent="0.25">
      <c r="A95" s="330"/>
      <c r="B95" s="330"/>
      <c r="C95" s="37" t="s">
        <v>166</v>
      </c>
      <c r="D95" s="174"/>
      <c r="E95" s="175"/>
      <c r="F95" s="175"/>
      <c r="G95" s="176"/>
      <c r="H95" s="250"/>
      <c r="I95" s="250"/>
      <c r="J95" s="250"/>
      <c r="K95" s="183"/>
      <c r="L95" s="184"/>
    </row>
    <row r="96" spans="1:105" ht="15.75" x14ac:dyDescent="0.25">
      <c r="A96" s="330"/>
      <c r="B96" s="330" t="s">
        <v>111</v>
      </c>
      <c r="C96" s="240" t="s">
        <v>167</v>
      </c>
      <c r="D96" s="174">
        <v>267</v>
      </c>
      <c r="E96" s="175">
        <v>313</v>
      </c>
      <c r="F96" s="175">
        <v>287</v>
      </c>
      <c r="G96" s="176">
        <f>AVERAGE(D96:F96)</f>
        <v>289</v>
      </c>
      <c r="H96" s="250">
        <v>100</v>
      </c>
      <c r="I96" s="250">
        <v>100</v>
      </c>
      <c r="J96" s="250">
        <v>100</v>
      </c>
      <c r="K96" s="183">
        <f>AVERAGE(H96:J96)</f>
        <v>100</v>
      </c>
      <c r="L96" s="184">
        <f>G96/K96</f>
        <v>2.89</v>
      </c>
    </row>
    <row r="97" spans="1:110" ht="15.75" x14ac:dyDescent="0.25">
      <c r="A97" s="330"/>
      <c r="B97" s="330"/>
      <c r="C97" s="37" t="s">
        <v>113</v>
      </c>
      <c r="D97" s="174"/>
      <c r="E97" s="175"/>
      <c r="F97" s="175"/>
      <c r="G97" s="176"/>
      <c r="H97" s="250"/>
      <c r="I97" s="250"/>
      <c r="J97" s="250"/>
      <c r="K97" s="183"/>
      <c r="L97" s="184"/>
    </row>
    <row r="98" spans="1:110" ht="15.75" x14ac:dyDescent="0.25">
      <c r="A98" s="330"/>
      <c r="B98" s="330"/>
      <c r="C98" s="37" t="s">
        <v>114</v>
      </c>
      <c r="D98" s="180"/>
      <c r="E98" s="181"/>
      <c r="F98" s="181"/>
      <c r="G98" s="176"/>
      <c r="H98" s="182"/>
      <c r="I98" s="182"/>
      <c r="J98" s="182"/>
      <c r="K98" s="183"/>
      <c r="L98" s="184"/>
    </row>
    <row r="99" spans="1:110" ht="15.75" x14ac:dyDescent="0.25">
      <c r="A99" s="330"/>
      <c r="B99" s="330" t="s">
        <v>168</v>
      </c>
      <c r="C99" s="240" t="s">
        <v>169</v>
      </c>
      <c r="D99" s="180">
        <v>175</v>
      </c>
      <c r="E99" s="181">
        <v>165</v>
      </c>
      <c r="F99" s="181">
        <v>174</v>
      </c>
      <c r="G99" s="176">
        <f>AVERAGE(D99:F99)</f>
        <v>171.33333333333334</v>
      </c>
      <c r="H99" s="182">
        <v>100</v>
      </c>
      <c r="I99" s="182">
        <v>100</v>
      </c>
      <c r="J99" s="182">
        <v>100</v>
      </c>
      <c r="K99" s="183">
        <f>AVERAGE(H99:J99)</f>
        <v>100</v>
      </c>
      <c r="L99" s="184">
        <f>G99/K99</f>
        <v>1.7133333333333334</v>
      </c>
    </row>
    <row r="100" spans="1:110" ht="15.75" x14ac:dyDescent="0.25">
      <c r="A100" s="330"/>
      <c r="B100" s="330"/>
      <c r="C100" s="37" t="s">
        <v>117</v>
      </c>
      <c r="D100" s="185"/>
      <c r="E100" s="181"/>
      <c r="F100" s="181"/>
      <c r="G100" s="176"/>
      <c r="H100" s="252"/>
      <c r="I100" s="252"/>
      <c r="J100" s="252"/>
      <c r="K100" s="183"/>
      <c r="L100" s="184"/>
    </row>
    <row r="101" spans="1:110" ht="15.75" x14ac:dyDescent="0.25">
      <c r="A101" s="330"/>
      <c r="B101" s="330" t="s">
        <v>118</v>
      </c>
      <c r="C101" s="37" t="s">
        <v>170</v>
      </c>
      <c r="D101" s="185"/>
      <c r="E101" s="181"/>
      <c r="F101" s="181"/>
      <c r="G101" s="176"/>
      <c r="H101" s="219"/>
      <c r="I101" s="219"/>
      <c r="J101" s="219"/>
      <c r="K101" s="183"/>
      <c r="L101" s="184"/>
    </row>
    <row r="102" spans="1:110" ht="15.75" x14ac:dyDescent="0.25">
      <c r="A102" s="330"/>
      <c r="B102" s="330"/>
      <c r="C102" s="37" t="s">
        <v>171</v>
      </c>
      <c r="D102" s="174"/>
      <c r="E102" s="175"/>
      <c r="F102" s="175"/>
      <c r="G102" s="176"/>
      <c r="H102" s="250"/>
      <c r="I102" s="250"/>
      <c r="J102" s="250"/>
      <c r="K102" s="183"/>
      <c r="L102" s="184"/>
    </row>
    <row r="103" spans="1:110" ht="15.75" x14ac:dyDescent="0.25">
      <c r="A103" s="330"/>
      <c r="B103" s="330" t="s">
        <v>121</v>
      </c>
      <c r="C103" s="37" t="s">
        <v>122</v>
      </c>
      <c r="D103" s="174"/>
      <c r="E103" s="175"/>
      <c r="F103" s="175"/>
      <c r="G103" s="176"/>
      <c r="H103" s="250"/>
      <c r="I103" s="250"/>
      <c r="J103" s="250"/>
      <c r="K103" s="183"/>
      <c r="L103" s="184"/>
    </row>
    <row r="104" spans="1:110" ht="15.75" x14ac:dyDescent="0.25">
      <c r="A104" s="330"/>
      <c r="B104" s="330"/>
      <c r="C104" s="37" t="s">
        <v>123</v>
      </c>
      <c r="D104" s="174"/>
      <c r="E104" s="175"/>
      <c r="F104" s="175"/>
      <c r="G104" s="176"/>
      <c r="H104" s="250"/>
      <c r="I104" s="250"/>
      <c r="J104" s="250"/>
      <c r="K104" s="183"/>
      <c r="L104" s="184"/>
    </row>
    <row r="105" spans="1:110" ht="15.75" x14ac:dyDescent="0.25">
      <c r="A105" s="330"/>
      <c r="B105" s="330" t="s">
        <v>124</v>
      </c>
      <c r="C105" s="37" t="s">
        <v>125</v>
      </c>
      <c r="D105" s="180"/>
      <c r="E105" s="181"/>
      <c r="F105" s="181"/>
      <c r="G105" s="176"/>
      <c r="H105" s="219"/>
      <c r="I105" s="219"/>
      <c r="J105" s="219"/>
      <c r="K105" s="183"/>
      <c r="L105" s="184"/>
    </row>
    <row r="106" spans="1:110" ht="15.75" x14ac:dyDescent="0.25">
      <c r="A106" s="330"/>
      <c r="B106" s="330"/>
      <c r="C106" s="37" t="s">
        <v>126</v>
      </c>
      <c r="D106" s="185"/>
      <c r="E106" s="181"/>
      <c r="F106" s="181"/>
      <c r="G106" s="176"/>
      <c r="H106" s="220"/>
      <c r="I106" s="220"/>
      <c r="J106" s="220"/>
      <c r="K106" s="183"/>
      <c r="L106" s="184"/>
    </row>
    <row r="107" spans="1:110" ht="15.75" x14ac:dyDescent="0.25">
      <c r="A107" s="330"/>
      <c r="B107" s="330"/>
      <c r="C107" s="240" t="s">
        <v>172</v>
      </c>
      <c r="D107" s="180">
        <v>568</v>
      </c>
      <c r="E107" s="181">
        <v>476</v>
      </c>
      <c r="F107" s="181">
        <v>566</v>
      </c>
      <c r="G107" s="176">
        <f>AVERAGE(D107:F107)</f>
        <v>536.66666666666663</v>
      </c>
      <c r="H107" s="253">
        <v>300</v>
      </c>
      <c r="I107" s="253">
        <v>300</v>
      </c>
      <c r="J107" s="253">
        <v>300</v>
      </c>
      <c r="K107" s="183">
        <f>AVERAGE(H107:J107)</f>
        <v>300</v>
      </c>
      <c r="L107" s="184">
        <f>G107/K107</f>
        <v>1.7888888888888888</v>
      </c>
    </row>
    <row r="108" spans="1:110" ht="15.75" x14ac:dyDescent="0.25">
      <c r="A108" s="349" t="s">
        <v>135</v>
      </c>
      <c r="B108" s="349"/>
      <c r="C108" s="349"/>
      <c r="D108" s="254">
        <f>SUM(D93:D107)</f>
        <v>1106</v>
      </c>
      <c r="E108" s="254">
        <f>SUM(E93:E107)</f>
        <v>988</v>
      </c>
      <c r="F108" s="254">
        <f>SUM(F93:F107)</f>
        <v>1075</v>
      </c>
      <c r="G108" s="255">
        <f>AVERAGE(D108:F108)</f>
        <v>1056.3333333333333</v>
      </c>
      <c r="H108" s="254">
        <f>SUM(H93:H107)</f>
        <v>600</v>
      </c>
      <c r="I108" s="254">
        <f>SUM(I93:I107)</f>
        <v>600</v>
      </c>
      <c r="J108" s="254">
        <f>SUM(J93:J107)</f>
        <v>600</v>
      </c>
      <c r="K108" s="255">
        <f>AVERAGE(H108:J108)</f>
        <v>600</v>
      </c>
      <c r="L108" s="256">
        <f>G108/K108</f>
        <v>1.7605555555555554</v>
      </c>
    </row>
    <row r="109" spans="1:110" ht="15.75" x14ac:dyDescent="0.25">
      <c r="A109" s="354" t="s">
        <v>173</v>
      </c>
      <c r="B109" s="354"/>
      <c r="C109" s="354"/>
      <c r="D109" s="257">
        <f>D108+D92+D84+D66+D49+D40+D24+D13</f>
        <v>9878</v>
      </c>
      <c r="E109" s="257">
        <f>E108+E92+E84+E66+E49+E40+E24+E13</f>
        <v>10366</v>
      </c>
      <c r="F109" s="257">
        <f>F108+F92+F84+F66+F49+F40+F24+F13</f>
        <v>8754</v>
      </c>
      <c r="G109" s="255">
        <f>AVERAGE(D109:F109)</f>
        <v>9666</v>
      </c>
      <c r="H109" s="257">
        <f>H108+H92+H84+H66+H49+H40+H24+H13</f>
        <v>6700</v>
      </c>
      <c r="I109" s="257">
        <f>I108+I92+I84+I66+I49+I40+I24+I13</f>
        <v>6700</v>
      </c>
      <c r="J109" s="257">
        <f>J108+J92+J84+J66+J49+J40+J24+J13</f>
        <v>6850</v>
      </c>
      <c r="K109" s="255">
        <f>AVERAGE(H109:J109)</f>
        <v>6750</v>
      </c>
      <c r="L109" s="256">
        <f>G109/K109</f>
        <v>1.4319999999999999</v>
      </c>
    </row>
    <row r="110" spans="1:110" ht="15.75" x14ac:dyDescent="0.25">
      <c r="A110" s="346" t="s">
        <v>128</v>
      </c>
      <c r="B110" s="347"/>
      <c r="C110" s="348"/>
      <c r="D110" s="33">
        <v>24</v>
      </c>
      <c r="E110" s="33">
        <v>6900</v>
      </c>
      <c r="F110" s="34">
        <v>1.6878743961352658</v>
      </c>
      <c r="G110" s="32">
        <v>0.27922951429634507</v>
      </c>
      <c r="H110" s="20"/>
      <c r="I110" s="20"/>
      <c r="K110" s="3"/>
    </row>
    <row r="111" spans="1:110" s="2" customFormat="1" x14ac:dyDescent="0.25">
      <c r="A111" s="38" t="s">
        <v>174</v>
      </c>
      <c r="B111" s="35" t="s">
        <v>254</v>
      </c>
      <c r="C111" s="8"/>
      <c r="D111" s="8"/>
      <c r="E111" s="8"/>
      <c r="F111" s="6"/>
      <c r="G111" s="19"/>
      <c r="H111" s="19"/>
      <c r="I111" s="19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</row>
    <row r="112" spans="1:110" s="30" customFormat="1" x14ac:dyDescent="0.25">
      <c r="A112" s="27" t="s">
        <v>226</v>
      </c>
      <c r="B112" s="36" t="s">
        <v>232</v>
      </c>
      <c r="C112" s="26"/>
      <c r="D112" s="26"/>
      <c r="E112" s="26"/>
      <c r="F112" s="28"/>
      <c r="G112" s="26"/>
      <c r="H112" s="26"/>
      <c r="I112" s="26"/>
      <c r="J112" s="26"/>
      <c r="K112" s="26"/>
    </row>
    <row r="113" spans="1:9" x14ac:dyDescent="0.25">
      <c r="A113" s="19"/>
      <c r="B113" s="19"/>
      <c r="C113" s="19"/>
      <c r="D113" s="19"/>
      <c r="E113" s="19"/>
      <c r="F113" s="19"/>
      <c r="G113" s="20"/>
      <c r="H113" s="20"/>
      <c r="I113" s="20"/>
    </row>
    <row r="114" spans="1:9" x14ac:dyDescent="0.25">
      <c r="A114" s="19"/>
      <c r="B114" s="19"/>
      <c r="C114" s="19"/>
      <c r="D114" s="19"/>
      <c r="E114" s="19"/>
      <c r="F114" s="19"/>
      <c r="G114" s="20"/>
      <c r="H114" s="20"/>
      <c r="I114" s="20"/>
    </row>
  </sheetData>
  <mergeCells count="55">
    <mergeCell ref="A108:C108"/>
    <mergeCell ref="A93:A107"/>
    <mergeCell ref="B93:B95"/>
    <mergeCell ref="B96:B98"/>
    <mergeCell ref="B99:B100"/>
    <mergeCell ref="B101:B102"/>
    <mergeCell ref="B103:B104"/>
    <mergeCell ref="B105:B107"/>
    <mergeCell ref="A84:C84"/>
    <mergeCell ref="A85:A91"/>
    <mergeCell ref="B85:B87"/>
    <mergeCell ref="B89:B91"/>
    <mergeCell ref="A92:C92"/>
    <mergeCell ref="B59:B62"/>
    <mergeCell ref="B64:B65"/>
    <mergeCell ref="A66:C66"/>
    <mergeCell ref="A67:A83"/>
    <mergeCell ref="B68:B69"/>
    <mergeCell ref="B70:B71"/>
    <mergeCell ref="B72:B73"/>
    <mergeCell ref="B74:B77"/>
    <mergeCell ref="B78:B80"/>
    <mergeCell ref="B81:B83"/>
    <mergeCell ref="A1:L1"/>
    <mergeCell ref="A2:L2"/>
    <mergeCell ref="A3:A4"/>
    <mergeCell ref="B3:B4"/>
    <mergeCell ref="A109:C109"/>
    <mergeCell ref="H3:K3"/>
    <mergeCell ref="L3:L4"/>
    <mergeCell ref="A5:A12"/>
    <mergeCell ref="B5:B6"/>
    <mergeCell ref="B7:B9"/>
    <mergeCell ref="B10:B12"/>
    <mergeCell ref="B17:B18"/>
    <mergeCell ref="B19:B20"/>
    <mergeCell ref="B21:B23"/>
    <mergeCell ref="A24:C24"/>
    <mergeCell ref="A25:A39"/>
    <mergeCell ref="A110:C110"/>
    <mergeCell ref="C3:C4"/>
    <mergeCell ref="D3:G3"/>
    <mergeCell ref="A13:C13"/>
    <mergeCell ref="A14:A23"/>
    <mergeCell ref="B14:B16"/>
    <mergeCell ref="B25:B29"/>
    <mergeCell ref="B30:B35"/>
    <mergeCell ref="B36:B39"/>
    <mergeCell ref="A40:C40"/>
    <mergeCell ref="A41:A48"/>
    <mergeCell ref="B41:B48"/>
    <mergeCell ref="A49:C49"/>
    <mergeCell ref="A50:A65"/>
    <mergeCell ref="B50:B52"/>
    <mergeCell ref="B53:B5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5" orientation="portrait" verticalDpi="4" r:id="rId1"/>
  <rowBreaks count="1" manualBreakCount="1">
    <brk id="25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9A9EC-FAA0-4154-A604-0B0B59B81B23}">
  <sheetPr>
    <tabColor rgb="FF00B050"/>
  </sheetPr>
  <dimension ref="A1:H39"/>
  <sheetViews>
    <sheetView showGridLines="0" zoomScaleNormal="100" workbookViewId="0">
      <pane ySplit="4" topLeftCell="A5" activePane="bottomLeft" state="frozen"/>
      <selection pane="bottomLeft" activeCell="L20" sqref="L20"/>
    </sheetView>
  </sheetViews>
  <sheetFormatPr defaultRowHeight="15" x14ac:dyDescent="0.25"/>
  <cols>
    <col min="1" max="1" width="27.42578125" style="30" bestFit="1" customWidth="1"/>
    <col min="2" max="2" width="15.7109375" style="30" customWidth="1"/>
    <col min="3" max="3" width="15.28515625" style="30" bestFit="1" customWidth="1"/>
    <col min="4" max="4" width="6" style="30" bestFit="1" customWidth="1"/>
    <col min="5" max="5" width="7.42578125" style="30" bestFit="1" customWidth="1"/>
    <col min="6" max="6" width="10" style="30" bestFit="1" customWidth="1"/>
    <col min="7" max="7" width="16.7109375" style="30" customWidth="1"/>
    <col min="8" max="8" width="15" style="30" customWidth="1"/>
    <col min="9" max="16384" width="9.140625" style="30"/>
  </cols>
  <sheetData>
    <row r="1" spans="1:8" ht="27.75" customHeight="1" x14ac:dyDescent="0.25">
      <c r="A1" s="358" t="s">
        <v>315</v>
      </c>
      <c r="B1" s="358"/>
      <c r="C1" s="358"/>
      <c r="D1" s="358"/>
      <c r="E1" s="358"/>
      <c r="F1" s="358"/>
      <c r="G1" s="358"/>
      <c r="H1" s="358"/>
    </row>
    <row r="2" spans="1:8" ht="24.95" customHeight="1" x14ac:dyDescent="0.25">
      <c r="A2" s="359" t="s">
        <v>316</v>
      </c>
      <c r="B2" s="359"/>
      <c r="C2" s="359"/>
      <c r="D2" s="359"/>
      <c r="E2" s="359"/>
      <c r="F2" s="359"/>
      <c r="G2" s="359"/>
      <c r="H2" s="359"/>
    </row>
    <row r="3" spans="1:8" ht="24.95" customHeight="1" x14ac:dyDescent="0.25">
      <c r="A3" s="356" t="s">
        <v>0</v>
      </c>
      <c r="B3" s="356" t="s">
        <v>317</v>
      </c>
      <c r="C3" s="356" t="s">
        <v>318</v>
      </c>
      <c r="D3" s="360" t="s">
        <v>321</v>
      </c>
      <c r="E3" s="361"/>
      <c r="F3" s="362"/>
      <c r="G3" s="363" t="s">
        <v>260</v>
      </c>
      <c r="H3" s="365" t="s">
        <v>319</v>
      </c>
    </row>
    <row r="4" spans="1:8" ht="24.95" customHeight="1" x14ac:dyDescent="0.25">
      <c r="A4" s="357"/>
      <c r="B4" s="357"/>
      <c r="C4" s="357"/>
      <c r="D4" s="274" t="s">
        <v>322</v>
      </c>
      <c r="E4" s="274" t="s">
        <v>246</v>
      </c>
      <c r="F4" s="274" t="s">
        <v>247</v>
      </c>
      <c r="G4" s="364"/>
      <c r="H4" s="366"/>
    </row>
    <row r="5" spans="1:8" x14ac:dyDescent="0.25">
      <c r="A5" s="264" t="s">
        <v>227</v>
      </c>
      <c r="B5" s="112">
        <v>2</v>
      </c>
      <c r="C5" s="112">
        <v>38</v>
      </c>
      <c r="D5" s="112">
        <v>39</v>
      </c>
      <c r="E5" s="112">
        <v>42</v>
      </c>
      <c r="F5" s="112">
        <v>40</v>
      </c>
      <c r="G5" s="138">
        <f>AVERAGE(D5:F5)</f>
        <v>40.333333333333336</v>
      </c>
      <c r="H5" s="276">
        <f>G5/C5</f>
        <v>1.0614035087719298</v>
      </c>
    </row>
    <row r="6" spans="1:8" x14ac:dyDescent="0.25">
      <c r="A6" s="264" t="s">
        <v>27</v>
      </c>
      <c r="B6" s="112">
        <v>3</v>
      </c>
      <c r="C6" s="112">
        <v>45</v>
      </c>
      <c r="D6" s="112">
        <v>38</v>
      </c>
      <c r="E6" s="112">
        <v>36</v>
      </c>
      <c r="F6" s="112">
        <v>39</v>
      </c>
      <c r="G6" s="138">
        <f t="shared" ref="G6:G37" si="0">AVERAGE(D6:F6)</f>
        <v>37.666666666666664</v>
      </c>
      <c r="H6" s="276">
        <f t="shared" ref="H6:H37" si="1">G6/C6</f>
        <v>0.83703703703703702</v>
      </c>
    </row>
    <row r="7" spans="1:8" x14ac:dyDescent="0.25">
      <c r="A7" s="264" t="s">
        <v>107</v>
      </c>
      <c r="B7" s="112">
        <v>5</v>
      </c>
      <c r="C7" s="112">
        <v>85</v>
      </c>
      <c r="D7" s="112">
        <v>82</v>
      </c>
      <c r="E7" s="112">
        <v>77</v>
      </c>
      <c r="F7" s="112">
        <v>79</v>
      </c>
      <c r="G7" s="138">
        <f t="shared" si="0"/>
        <v>79.333333333333329</v>
      </c>
      <c r="H7" s="276">
        <f t="shared" si="1"/>
        <v>0.93333333333333324</v>
      </c>
    </row>
    <row r="8" spans="1:8" x14ac:dyDescent="0.25">
      <c r="A8" s="264" t="s">
        <v>111</v>
      </c>
      <c r="B8" s="112">
        <v>5</v>
      </c>
      <c r="C8" s="112">
        <v>75</v>
      </c>
      <c r="D8" s="112">
        <v>71</v>
      </c>
      <c r="E8" s="112">
        <v>72</v>
      </c>
      <c r="F8" s="112">
        <v>72</v>
      </c>
      <c r="G8" s="138">
        <f t="shared" si="0"/>
        <v>71.666666666666671</v>
      </c>
      <c r="H8" s="276">
        <f t="shared" si="1"/>
        <v>0.9555555555555556</v>
      </c>
    </row>
    <row r="9" spans="1:8" x14ac:dyDescent="0.25">
      <c r="A9" s="264" t="s">
        <v>236</v>
      </c>
      <c r="B9" s="112">
        <v>3</v>
      </c>
      <c r="C9" s="112">
        <v>50</v>
      </c>
      <c r="D9" s="112">
        <v>45</v>
      </c>
      <c r="E9" s="112">
        <v>47</v>
      </c>
      <c r="F9" s="112">
        <v>52</v>
      </c>
      <c r="G9" s="138">
        <f t="shared" si="0"/>
        <v>48</v>
      </c>
      <c r="H9" s="276">
        <f t="shared" si="1"/>
        <v>0.96</v>
      </c>
    </row>
    <row r="10" spans="1:8" x14ac:dyDescent="0.25">
      <c r="A10" s="264" t="s">
        <v>115</v>
      </c>
      <c r="B10" s="112">
        <v>1</v>
      </c>
      <c r="C10" s="112">
        <v>20</v>
      </c>
      <c r="D10" s="112">
        <v>17</v>
      </c>
      <c r="E10" s="112">
        <v>21</v>
      </c>
      <c r="F10" s="112">
        <v>20</v>
      </c>
      <c r="G10" s="138">
        <f t="shared" si="0"/>
        <v>19.333333333333332</v>
      </c>
      <c r="H10" s="276">
        <f t="shared" si="1"/>
        <v>0.96666666666666656</v>
      </c>
    </row>
    <row r="11" spans="1:8" x14ac:dyDescent="0.25">
      <c r="A11" s="264" t="s">
        <v>73</v>
      </c>
      <c r="B11" s="112">
        <v>1</v>
      </c>
      <c r="C11" s="112">
        <v>15</v>
      </c>
      <c r="D11" s="112">
        <v>15</v>
      </c>
      <c r="E11" s="112">
        <v>14</v>
      </c>
      <c r="F11" s="112">
        <v>15</v>
      </c>
      <c r="G11" s="138">
        <f t="shared" si="0"/>
        <v>14.666666666666666</v>
      </c>
      <c r="H11" s="276">
        <f t="shared" si="1"/>
        <v>0.97777777777777775</v>
      </c>
    </row>
    <row r="12" spans="1:8" x14ac:dyDescent="0.25">
      <c r="A12" s="264" t="s">
        <v>75</v>
      </c>
      <c r="B12" s="112">
        <v>2</v>
      </c>
      <c r="C12" s="112">
        <v>30</v>
      </c>
      <c r="D12" s="112">
        <v>29</v>
      </c>
      <c r="E12" s="112">
        <v>28</v>
      </c>
      <c r="F12" s="112">
        <v>29</v>
      </c>
      <c r="G12" s="138">
        <f t="shared" si="0"/>
        <v>28.666666666666668</v>
      </c>
      <c r="H12" s="276">
        <f t="shared" si="1"/>
        <v>0.9555555555555556</v>
      </c>
    </row>
    <row r="13" spans="1:8" x14ac:dyDescent="0.25">
      <c r="A13" s="264" t="s">
        <v>237</v>
      </c>
      <c r="B13" s="112">
        <v>3</v>
      </c>
      <c r="C13" s="112">
        <v>50</v>
      </c>
      <c r="D13" s="112">
        <v>50</v>
      </c>
      <c r="E13" s="112">
        <v>50</v>
      </c>
      <c r="F13" s="112">
        <v>49</v>
      </c>
      <c r="G13" s="138">
        <f t="shared" si="0"/>
        <v>49.666666666666664</v>
      </c>
      <c r="H13" s="276">
        <f t="shared" si="1"/>
        <v>0.99333333333333329</v>
      </c>
    </row>
    <row r="14" spans="1:8" x14ac:dyDescent="0.25">
      <c r="A14" s="264" t="s">
        <v>78</v>
      </c>
      <c r="B14" s="112">
        <v>5</v>
      </c>
      <c r="C14" s="112">
        <v>75</v>
      </c>
      <c r="D14" s="112">
        <v>73</v>
      </c>
      <c r="E14" s="112">
        <v>67</v>
      </c>
      <c r="F14" s="112">
        <v>67</v>
      </c>
      <c r="G14" s="138">
        <f t="shared" si="0"/>
        <v>69</v>
      </c>
      <c r="H14" s="276">
        <f t="shared" si="1"/>
        <v>0.92</v>
      </c>
    </row>
    <row r="15" spans="1:8" x14ac:dyDescent="0.25">
      <c r="A15" s="264" t="s">
        <v>97</v>
      </c>
      <c r="B15" s="112">
        <v>3</v>
      </c>
      <c r="C15" s="112">
        <v>45</v>
      </c>
      <c r="D15" s="112">
        <v>45</v>
      </c>
      <c r="E15" s="112">
        <v>43</v>
      </c>
      <c r="F15" s="112">
        <v>50</v>
      </c>
      <c r="G15" s="138">
        <f t="shared" si="0"/>
        <v>46</v>
      </c>
      <c r="H15" s="276">
        <f t="shared" si="1"/>
        <v>1.0222222222222221</v>
      </c>
    </row>
    <row r="16" spans="1:8" x14ac:dyDescent="0.25">
      <c r="A16" s="264" t="s">
        <v>81</v>
      </c>
      <c r="B16" s="112">
        <v>4</v>
      </c>
      <c r="C16" s="112">
        <v>60</v>
      </c>
      <c r="D16" s="112">
        <v>57</v>
      </c>
      <c r="E16" s="112">
        <v>62</v>
      </c>
      <c r="F16" s="112">
        <v>63</v>
      </c>
      <c r="G16" s="138">
        <f t="shared" si="0"/>
        <v>60.666666666666664</v>
      </c>
      <c r="H16" s="276">
        <f t="shared" si="1"/>
        <v>1.0111111111111111</v>
      </c>
    </row>
    <row r="17" spans="1:8" x14ac:dyDescent="0.25">
      <c r="A17" s="264" t="s">
        <v>84</v>
      </c>
      <c r="B17" s="112">
        <v>10</v>
      </c>
      <c r="C17" s="112">
        <v>170</v>
      </c>
      <c r="D17" s="112">
        <v>159</v>
      </c>
      <c r="E17" s="112">
        <v>156</v>
      </c>
      <c r="F17" s="112">
        <v>152</v>
      </c>
      <c r="G17" s="138">
        <f t="shared" si="0"/>
        <v>155.66666666666666</v>
      </c>
      <c r="H17" s="276">
        <f t="shared" si="1"/>
        <v>0.91568627450980389</v>
      </c>
    </row>
    <row r="18" spans="1:8" x14ac:dyDescent="0.25">
      <c r="A18" s="264" t="s">
        <v>101</v>
      </c>
      <c r="B18" s="112">
        <v>3</v>
      </c>
      <c r="C18" s="112">
        <v>47</v>
      </c>
      <c r="D18" s="112">
        <v>37</v>
      </c>
      <c r="E18" s="112">
        <v>39</v>
      </c>
      <c r="F18" s="112">
        <v>37</v>
      </c>
      <c r="G18" s="138">
        <f t="shared" si="0"/>
        <v>37.666666666666664</v>
      </c>
      <c r="H18" s="276">
        <f t="shared" si="1"/>
        <v>0.80141843971631199</v>
      </c>
    </row>
    <row r="19" spans="1:8" x14ac:dyDescent="0.25">
      <c r="A19" s="264" t="s">
        <v>33</v>
      </c>
      <c r="B19" s="112">
        <v>2</v>
      </c>
      <c r="C19" s="112">
        <v>30</v>
      </c>
      <c r="D19" s="112">
        <v>34</v>
      </c>
      <c r="E19" s="112">
        <v>36</v>
      </c>
      <c r="F19" s="112">
        <v>34</v>
      </c>
      <c r="G19" s="138">
        <f t="shared" si="0"/>
        <v>34.666666666666664</v>
      </c>
      <c r="H19" s="276">
        <f t="shared" si="1"/>
        <v>1.1555555555555554</v>
      </c>
    </row>
    <row r="20" spans="1:8" x14ac:dyDescent="0.25">
      <c r="A20" s="264" t="s">
        <v>238</v>
      </c>
      <c r="B20" s="112">
        <v>4</v>
      </c>
      <c r="C20" s="112">
        <v>63</v>
      </c>
      <c r="D20" s="112">
        <v>43</v>
      </c>
      <c r="E20" s="112">
        <v>46</v>
      </c>
      <c r="F20" s="112">
        <v>51</v>
      </c>
      <c r="G20" s="138">
        <f t="shared" si="0"/>
        <v>46.666666666666664</v>
      </c>
      <c r="H20" s="276">
        <f t="shared" si="1"/>
        <v>0.7407407407407407</v>
      </c>
    </row>
    <row r="21" spans="1:8" x14ac:dyDescent="0.25">
      <c r="A21" s="264" t="s">
        <v>58</v>
      </c>
      <c r="B21" s="112">
        <v>4</v>
      </c>
      <c r="C21" s="112">
        <v>65</v>
      </c>
      <c r="D21" s="112">
        <v>43</v>
      </c>
      <c r="E21" s="112">
        <v>42</v>
      </c>
      <c r="F21" s="112">
        <v>46</v>
      </c>
      <c r="G21" s="138">
        <f t="shared" si="0"/>
        <v>43.666666666666664</v>
      </c>
      <c r="H21" s="276">
        <f t="shared" si="1"/>
        <v>0.67179487179487174</v>
      </c>
    </row>
    <row r="22" spans="1:8" x14ac:dyDescent="0.25">
      <c r="A22" s="264" t="s">
        <v>121</v>
      </c>
      <c r="B22" s="112">
        <v>2</v>
      </c>
      <c r="C22" s="112">
        <v>33</v>
      </c>
      <c r="D22" s="112">
        <v>33</v>
      </c>
      <c r="E22" s="112">
        <v>29</v>
      </c>
      <c r="F22" s="112">
        <v>32</v>
      </c>
      <c r="G22" s="138">
        <f t="shared" si="0"/>
        <v>31.333333333333332</v>
      </c>
      <c r="H22" s="276">
        <f t="shared" si="1"/>
        <v>0.9494949494949495</v>
      </c>
    </row>
    <row r="23" spans="1:8" x14ac:dyDescent="0.25">
      <c r="A23" s="264" t="s">
        <v>65</v>
      </c>
      <c r="B23" s="112">
        <v>8</v>
      </c>
      <c r="C23" s="112">
        <v>120</v>
      </c>
      <c r="D23" s="112">
        <v>87</v>
      </c>
      <c r="E23" s="112">
        <v>83</v>
      </c>
      <c r="F23" s="112">
        <v>89</v>
      </c>
      <c r="G23" s="138">
        <f t="shared" si="0"/>
        <v>86.333333333333329</v>
      </c>
      <c r="H23" s="276">
        <f t="shared" si="1"/>
        <v>0.71944444444444444</v>
      </c>
    </row>
    <row r="24" spans="1:8" x14ac:dyDescent="0.25">
      <c r="A24" s="264" t="s">
        <v>20</v>
      </c>
      <c r="B24" s="112">
        <v>1</v>
      </c>
      <c r="C24" s="112">
        <v>17</v>
      </c>
      <c r="D24" s="112">
        <v>19</v>
      </c>
      <c r="E24" s="112">
        <v>16</v>
      </c>
      <c r="F24" s="112">
        <v>17</v>
      </c>
      <c r="G24" s="138">
        <f t="shared" si="0"/>
        <v>17.333333333333332</v>
      </c>
      <c r="H24" s="276">
        <f t="shared" si="1"/>
        <v>1.0196078431372548</v>
      </c>
    </row>
    <row r="25" spans="1:8" x14ac:dyDescent="0.25">
      <c r="A25" s="264" t="s">
        <v>40</v>
      </c>
      <c r="B25" s="112">
        <v>3</v>
      </c>
      <c r="C25" s="112">
        <v>50</v>
      </c>
      <c r="D25" s="112">
        <v>43</v>
      </c>
      <c r="E25" s="112">
        <v>41</v>
      </c>
      <c r="F25" s="112">
        <v>44</v>
      </c>
      <c r="G25" s="138">
        <f t="shared" si="0"/>
        <v>42.666666666666664</v>
      </c>
      <c r="H25" s="276">
        <f t="shared" si="1"/>
        <v>0.85333333333333328</v>
      </c>
    </row>
    <row r="26" spans="1:8" x14ac:dyDescent="0.25">
      <c r="A26" s="264" t="s">
        <v>23</v>
      </c>
      <c r="B26" s="112">
        <v>6</v>
      </c>
      <c r="C26" s="112">
        <v>95</v>
      </c>
      <c r="D26" s="112">
        <v>96</v>
      </c>
      <c r="E26" s="112">
        <v>92</v>
      </c>
      <c r="F26" s="112">
        <v>94</v>
      </c>
      <c r="G26" s="138">
        <f t="shared" si="0"/>
        <v>94</v>
      </c>
      <c r="H26" s="276">
        <f t="shared" si="1"/>
        <v>0.98947368421052628</v>
      </c>
    </row>
    <row r="27" spans="1:8" x14ac:dyDescent="0.25">
      <c r="A27" s="264" t="s">
        <v>239</v>
      </c>
      <c r="B27" s="112">
        <v>4</v>
      </c>
      <c r="C27" s="112">
        <v>73</v>
      </c>
      <c r="D27" s="112">
        <v>74</v>
      </c>
      <c r="E27" s="112">
        <v>76</v>
      </c>
      <c r="F27" s="112">
        <v>77</v>
      </c>
      <c r="G27" s="138">
        <f t="shared" si="0"/>
        <v>75.666666666666671</v>
      </c>
      <c r="H27" s="276">
        <f t="shared" si="1"/>
        <v>1.0365296803652968</v>
      </c>
    </row>
    <row r="28" spans="1:8" x14ac:dyDescent="0.25">
      <c r="A28" s="264" t="s">
        <v>124</v>
      </c>
      <c r="B28" s="112">
        <v>4</v>
      </c>
      <c r="C28" s="112">
        <v>75</v>
      </c>
      <c r="D28" s="112">
        <v>96</v>
      </c>
      <c r="E28" s="112">
        <v>95</v>
      </c>
      <c r="F28" s="112">
        <v>111</v>
      </c>
      <c r="G28" s="138">
        <f t="shared" si="0"/>
        <v>100.66666666666667</v>
      </c>
      <c r="H28" s="276">
        <f t="shared" si="1"/>
        <v>1.3422222222222222</v>
      </c>
    </row>
    <row r="29" spans="1:8" x14ac:dyDescent="0.25">
      <c r="A29" s="264" t="s">
        <v>240</v>
      </c>
      <c r="B29" s="112">
        <v>6</v>
      </c>
      <c r="C29" s="112">
        <v>98</v>
      </c>
      <c r="D29" s="112">
        <v>90</v>
      </c>
      <c r="E29" s="112">
        <v>86</v>
      </c>
      <c r="F29" s="112">
        <v>83</v>
      </c>
      <c r="G29" s="138">
        <f t="shared" si="0"/>
        <v>86.333333333333329</v>
      </c>
      <c r="H29" s="276">
        <f t="shared" si="1"/>
        <v>0.88095238095238093</v>
      </c>
    </row>
    <row r="30" spans="1:8" x14ac:dyDescent="0.25">
      <c r="A30" s="264" t="s">
        <v>241</v>
      </c>
      <c r="B30" s="112">
        <v>6</v>
      </c>
      <c r="C30" s="112">
        <v>105</v>
      </c>
      <c r="D30" s="112">
        <v>106</v>
      </c>
      <c r="E30" s="112">
        <v>106</v>
      </c>
      <c r="F30" s="112">
        <v>105</v>
      </c>
      <c r="G30" s="138">
        <f t="shared" si="0"/>
        <v>105.66666666666667</v>
      </c>
      <c r="H30" s="276">
        <f t="shared" si="1"/>
        <v>1.0063492063492063</v>
      </c>
    </row>
    <row r="31" spans="1:8" x14ac:dyDescent="0.25">
      <c r="A31" s="264" t="s">
        <v>229</v>
      </c>
      <c r="B31" s="112">
        <v>5</v>
      </c>
      <c r="C31" s="112">
        <v>80</v>
      </c>
      <c r="D31" s="112">
        <v>68</v>
      </c>
      <c r="E31" s="112">
        <v>66</v>
      </c>
      <c r="F31" s="112">
        <v>67</v>
      </c>
      <c r="G31" s="138">
        <f t="shared" si="0"/>
        <v>67</v>
      </c>
      <c r="H31" s="276">
        <f t="shared" si="1"/>
        <v>0.83750000000000002</v>
      </c>
    </row>
    <row r="32" spans="1:8" x14ac:dyDescent="0.25">
      <c r="A32" s="264" t="s">
        <v>242</v>
      </c>
      <c r="B32" s="112">
        <v>5</v>
      </c>
      <c r="C32" s="112">
        <v>85</v>
      </c>
      <c r="D32" s="112">
        <v>82</v>
      </c>
      <c r="E32" s="112">
        <v>83</v>
      </c>
      <c r="F32" s="112">
        <v>83</v>
      </c>
      <c r="G32" s="138">
        <f t="shared" si="0"/>
        <v>82.666666666666671</v>
      </c>
      <c r="H32" s="276">
        <f t="shared" si="1"/>
        <v>0.97254901960784323</v>
      </c>
    </row>
    <row r="33" spans="1:8" x14ac:dyDescent="0.25">
      <c r="A33" s="264" t="s">
        <v>243</v>
      </c>
      <c r="B33" s="112">
        <v>5</v>
      </c>
      <c r="C33" s="112">
        <v>83</v>
      </c>
      <c r="D33" s="112">
        <v>61</v>
      </c>
      <c r="E33" s="112">
        <v>66</v>
      </c>
      <c r="F33" s="112">
        <v>70</v>
      </c>
      <c r="G33" s="138">
        <f t="shared" si="0"/>
        <v>65.666666666666671</v>
      </c>
      <c r="H33" s="276">
        <f t="shared" si="1"/>
        <v>0.79116465863453822</v>
      </c>
    </row>
    <row r="34" spans="1:8" x14ac:dyDescent="0.25">
      <c r="A34" s="264" t="s">
        <v>244</v>
      </c>
      <c r="B34" s="112">
        <v>3</v>
      </c>
      <c r="C34" s="112">
        <v>55</v>
      </c>
      <c r="D34" s="112">
        <v>34</v>
      </c>
      <c r="E34" s="112">
        <v>36</v>
      </c>
      <c r="F34" s="112">
        <v>34</v>
      </c>
      <c r="G34" s="138">
        <f t="shared" si="0"/>
        <v>34.666666666666664</v>
      </c>
      <c r="H34" s="276">
        <f t="shared" si="1"/>
        <v>0.63030303030303025</v>
      </c>
    </row>
    <row r="35" spans="1:8" x14ac:dyDescent="0.25">
      <c r="A35" s="264" t="s">
        <v>103</v>
      </c>
      <c r="B35" s="112">
        <v>4</v>
      </c>
      <c r="C35" s="112">
        <v>62</v>
      </c>
      <c r="D35" s="112">
        <v>59</v>
      </c>
      <c r="E35" s="112">
        <v>62</v>
      </c>
      <c r="F35" s="112">
        <v>56</v>
      </c>
      <c r="G35" s="138">
        <f t="shared" si="0"/>
        <v>59</v>
      </c>
      <c r="H35" s="276">
        <f t="shared" si="1"/>
        <v>0.95161290322580649</v>
      </c>
    </row>
    <row r="36" spans="1:8" x14ac:dyDescent="0.25">
      <c r="A36" s="264" t="s">
        <v>230</v>
      </c>
      <c r="B36" s="112">
        <v>3</v>
      </c>
      <c r="C36" s="112">
        <v>50</v>
      </c>
      <c r="D36" s="112">
        <v>50</v>
      </c>
      <c r="E36" s="112">
        <v>51</v>
      </c>
      <c r="F36" s="112">
        <v>49</v>
      </c>
      <c r="G36" s="138">
        <f t="shared" si="0"/>
        <v>50</v>
      </c>
      <c r="H36" s="276">
        <f t="shared" si="1"/>
        <v>1</v>
      </c>
    </row>
    <row r="37" spans="1:8" x14ac:dyDescent="0.25">
      <c r="A37" s="275" t="s">
        <v>128</v>
      </c>
      <c r="B37" s="278">
        <f t="shared" ref="B37:C37" si="2">SUM(B5:B36)</f>
        <v>125</v>
      </c>
      <c r="C37" s="278">
        <f t="shared" si="2"/>
        <v>2044</v>
      </c>
      <c r="D37" s="277">
        <f>SUM(D5:D36)</f>
        <v>1875</v>
      </c>
      <c r="E37" s="277">
        <f t="shared" ref="E37:F37" si="3">SUM(E5:E36)</f>
        <v>1866</v>
      </c>
      <c r="F37" s="277">
        <f t="shared" si="3"/>
        <v>1906</v>
      </c>
      <c r="G37" s="136">
        <f t="shared" si="0"/>
        <v>1882.3333333333333</v>
      </c>
      <c r="H37" s="279">
        <f t="shared" si="1"/>
        <v>0.92090671885192432</v>
      </c>
    </row>
    <row r="38" spans="1:8" x14ac:dyDescent="0.25">
      <c r="A38" s="104" t="s">
        <v>272</v>
      </c>
      <c r="B38" s="105" t="s">
        <v>286</v>
      </c>
      <c r="H38" s="171"/>
    </row>
    <row r="39" spans="1:8" x14ac:dyDescent="0.25">
      <c r="A39" s="109" t="s">
        <v>274</v>
      </c>
      <c r="B39" s="105" t="s">
        <v>232</v>
      </c>
      <c r="H39" s="171"/>
    </row>
  </sheetData>
  <mergeCells count="8">
    <mergeCell ref="A3:A4"/>
    <mergeCell ref="B3:B4"/>
    <mergeCell ref="C3:C4"/>
    <mergeCell ref="A1:H1"/>
    <mergeCell ref="A2:H2"/>
    <mergeCell ref="D3:F3"/>
    <mergeCell ref="G3:G4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23A4A-1870-4F6D-AB23-FF0CD3C83507}">
  <sheetPr>
    <tabColor rgb="FF00B050"/>
  </sheetPr>
  <dimension ref="A1:N11"/>
  <sheetViews>
    <sheetView showGridLines="0" zoomScale="90" zoomScaleNormal="90" workbookViewId="0">
      <pane xSplit="1" ySplit="5" topLeftCell="B6" activePane="bottomRight" state="frozen"/>
      <selection activeCell="B214" sqref="B214"/>
      <selection pane="topRight" activeCell="B214" sqref="B214"/>
      <selection pane="bottomLeft" activeCell="B214" sqref="B214"/>
      <selection pane="bottomRight" sqref="A1:N1"/>
    </sheetView>
  </sheetViews>
  <sheetFormatPr defaultRowHeight="15" x14ac:dyDescent="0.25"/>
  <cols>
    <col min="1" max="5" width="28.85546875" style="30" customWidth="1"/>
    <col min="6" max="16384" width="9.140625" style="30"/>
  </cols>
  <sheetData>
    <row r="1" spans="1:14" ht="15.75" x14ac:dyDescent="0.25">
      <c r="A1" s="367" t="s">
        <v>320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</row>
    <row r="2" spans="1:14" x14ac:dyDescent="0.25">
      <c r="A2" s="359" t="s">
        <v>316</v>
      </c>
      <c r="B2" s="359"/>
      <c r="C2" s="359"/>
      <c r="D2" s="359"/>
      <c r="E2" s="359"/>
      <c r="F2" s="359"/>
      <c r="G2" s="359"/>
      <c r="H2" s="359"/>
    </row>
    <row r="3" spans="1:14" ht="15" customHeight="1" x14ac:dyDescent="0.25">
      <c r="A3" s="368" t="s">
        <v>0</v>
      </c>
      <c r="B3" s="368" t="s">
        <v>317</v>
      </c>
      <c r="C3" s="368" t="s">
        <v>318</v>
      </c>
      <c r="D3" s="369" t="s">
        <v>259</v>
      </c>
      <c r="E3" s="369"/>
      <c r="F3" s="369"/>
      <c r="G3" s="369" t="s">
        <v>260</v>
      </c>
      <c r="H3" s="370" t="s">
        <v>319</v>
      </c>
    </row>
    <row r="4" spans="1:14" ht="28.5" customHeight="1" x14ac:dyDescent="0.25">
      <c r="A4" s="368"/>
      <c r="B4" s="368"/>
      <c r="C4" s="368"/>
      <c r="D4" s="274" t="s">
        <v>245</v>
      </c>
      <c r="E4" s="274" t="s">
        <v>246</v>
      </c>
      <c r="F4" s="274" t="s">
        <v>247</v>
      </c>
      <c r="G4" s="369"/>
      <c r="H4" s="370"/>
    </row>
    <row r="5" spans="1:14" ht="30" customHeight="1" x14ac:dyDescent="0.25">
      <c r="A5" s="112" t="s">
        <v>111</v>
      </c>
      <c r="B5" s="112">
        <v>1</v>
      </c>
      <c r="C5" s="112">
        <v>20</v>
      </c>
      <c r="D5" s="112">
        <v>19</v>
      </c>
      <c r="E5" s="112">
        <v>18</v>
      </c>
      <c r="F5" s="112">
        <v>18</v>
      </c>
      <c r="G5" s="138">
        <f>AVERAGE(D5:F5)</f>
        <v>18.333333333333332</v>
      </c>
      <c r="H5" s="276">
        <f>G5/C5</f>
        <v>0.91666666666666663</v>
      </c>
    </row>
    <row r="6" spans="1:14" ht="18.75" customHeight="1" x14ac:dyDescent="0.25">
      <c r="A6" s="112" t="s">
        <v>23</v>
      </c>
      <c r="B6" s="112">
        <v>3</v>
      </c>
      <c r="C6" s="112">
        <v>60</v>
      </c>
      <c r="D6" s="112">
        <v>57</v>
      </c>
      <c r="E6" s="112">
        <v>57</v>
      </c>
      <c r="F6" s="112">
        <v>56</v>
      </c>
      <c r="G6" s="138">
        <f t="shared" ref="G6:G8" si="0">AVERAGE(D6:F6)</f>
        <v>56.666666666666664</v>
      </c>
      <c r="H6" s="276">
        <f t="shared" ref="H6:H7" si="1">G6/C6</f>
        <v>0.94444444444444442</v>
      </c>
    </row>
    <row r="7" spans="1:14" ht="18.75" customHeight="1" x14ac:dyDescent="0.25">
      <c r="A7" s="112" t="s">
        <v>124</v>
      </c>
      <c r="B7" s="112">
        <v>2</v>
      </c>
      <c r="C7" s="112">
        <v>30</v>
      </c>
      <c r="D7" s="112">
        <v>24</v>
      </c>
      <c r="E7" s="112">
        <v>24</v>
      </c>
      <c r="F7" s="112">
        <v>26</v>
      </c>
      <c r="G7" s="138">
        <f t="shared" si="0"/>
        <v>24.666666666666668</v>
      </c>
      <c r="H7" s="276">
        <f t="shared" si="1"/>
        <v>0.8222222222222223</v>
      </c>
    </row>
    <row r="8" spans="1:14" ht="18.75" customHeight="1" x14ac:dyDescent="0.25">
      <c r="A8" s="277" t="s">
        <v>128</v>
      </c>
      <c r="B8" s="278">
        <f t="shared" ref="B8:C8" si="2">SUM(B5:B7)</f>
        <v>6</v>
      </c>
      <c r="C8" s="278">
        <f t="shared" si="2"/>
        <v>110</v>
      </c>
      <c r="D8" s="277">
        <f>SUM(D5:D7)</f>
        <v>100</v>
      </c>
      <c r="E8" s="277">
        <f>SUM(E5:E7)</f>
        <v>99</v>
      </c>
      <c r="F8" s="277">
        <f>SUM(F5:F7)</f>
        <v>100</v>
      </c>
      <c r="G8" s="136">
        <f t="shared" si="0"/>
        <v>99.666666666666671</v>
      </c>
      <c r="H8" s="147">
        <f>G8/C8</f>
        <v>0.90606060606060612</v>
      </c>
    </row>
    <row r="9" spans="1:14" ht="18.75" customHeight="1" x14ac:dyDescent="0.25">
      <c r="A9" s="104" t="s">
        <v>272</v>
      </c>
      <c r="B9" s="105" t="s">
        <v>286</v>
      </c>
      <c r="H9" s="171"/>
    </row>
    <row r="10" spans="1:14" x14ac:dyDescent="0.25">
      <c r="A10" s="109" t="s">
        <v>274</v>
      </c>
      <c r="B10" s="105" t="s">
        <v>232</v>
      </c>
      <c r="H10" s="171"/>
    </row>
    <row r="11" spans="1:14" x14ac:dyDescent="0.25">
      <c r="A11" s="57"/>
    </row>
  </sheetData>
  <mergeCells count="8">
    <mergeCell ref="A1:N1"/>
    <mergeCell ref="A2:H2"/>
    <mergeCell ref="A3:A4"/>
    <mergeCell ref="B3:B4"/>
    <mergeCell ref="C3:C4"/>
    <mergeCell ref="D3:F3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J128"/>
  <sheetViews>
    <sheetView showGridLines="0" zoomScale="78" zoomScaleNormal="78" workbookViewId="0">
      <pane xSplit="3" ySplit="1" topLeftCell="D38" activePane="bottomRight" state="frozen"/>
      <selection activeCell="B214" sqref="B214"/>
      <selection pane="topRight" activeCell="B214" sqref="B214"/>
      <selection pane="bottomLeft" activeCell="B214" sqref="B214"/>
      <selection pane="bottomRight" activeCell="G133" sqref="G133"/>
    </sheetView>
  </sheetViews>
  <sheetFormatPr defaultRowHeight="15" x14ac:dyDescent="0.25"/>
  <cols>
    <col min="1" max="1" width="12" style="30" customWidth="1"/>
    <col min="2" max="2" width="27.140625" style="30" bestFit="1" customWidth="1"/>
    <col min="3" max="3" width="20.5703125" style="30" customWidth="1"/>
    <col min="4" max="8" width="20.7109375" style="7" customWidth="1"/>
    <col min="9" max="9" width="20.7109375" style="261" customWidth="1"/>
    <col min="10" max="10" width="20.7109375" style="171" customWidth="1"/>
  </cols>
  <sheetData>
    <row r="1" spans="1:10" ht="15.75" x14ac:dyDescent="0.25">
      <c r="A1" s="373" t="s">
        <v>224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0" x14ac:dyDescent="0.25">
      <c r="A2" s="379" t="s">
        <v>276</v>
      </c>
      <c r="B2" s="379"/>
      <c r="C2" s="379"/>
      <c r="D2" s="379"/>
      <c r="E2" s="379"/>
      <c r="F2" s="379"/>
      <c r="G2" s="379"/>
      <c r="H2" s="379"/>
      <c r="I2" s="379"/>
      <c r="J2" s="379"/>
    </row>
    <row r="3" spans="1:10" x14ac:dyDescent="0.25">
      <c r="A3" s="376" t="s">
        <v>223</v>
      </c>
      <c r="B3" s="376" t="s">
        <v>277</v>
      </c>
      <c r="C3" s="377" t="s">
        <v>278</v>
      </c>
      <c r="D3" s="378" t="s">
        <v>188</v>
      </c>
      <c r="E3" s="378" t="s">
        <v>129</v>
      </c>
      <c r="F3" s="380" t="s">
        <v>259</v>
      </c>
      <c r="G3" s="381"/>
      <c r="H3" s="382"/>
      <c r="I3" s="374" t="s">
        <v>260</v>
      </c>
      <c r="J3" s="375" t="s">
        <v>185</v>
      </c>
    </row>
    <row r="4" spans="1:10" x14ac:dyDescent="0.25">
      <c r="A4" s="376"/>
      <c r="B4" s="376"/>
      <c r="C4" s="377"/>
      <c r="D4" s="378"/>
      <c r="E4" s="378"/>
      <c r="F4" s="113" t="s">
        <v>245</v>
      </c>
      <c r="G4" s="113" t="s">
        <v>246</v>
      </c>
      <c r="H4" s="113" t="s">
        <v>247</v>
      </c>
      <c r="I4" s="374"/>
      <c r="J4" s="375"/>
    </row>
    <row r="5" spans="1:10" x14ac:dyDescent="0.25">
      <c r="A5" s="330" t="s">
        <v>131</v>
      </c>
      <c r="B5" s="330" t="s">
        <v>279</v>
      </c>
      <c r="C5" s="37" t="s">
        <v>3</v>
      </c>
      <c r="D5" s="114"/>
      <c r="E5" s="114"/>
      <c r="F5" s="114"/>
      <c r="G5" s="114"/>
      <c r="H5" s="114"/>
      <c r="I5" s="10"/>
      <c r="J5" s="115"/>
    </row>
    <row r="6" spans="1:10" x14ac:dyDescent="0.25">
      <c r="A6" s="330"/>
      <c r="B6" s="330"/>
      <c r="C6" s="37" t="s">
        <v>4</v>
      </c>
      <c r="D6" s="114"/>
      <c r="E6" s="114"/>
      <c r="F6" s="114"/>
      <c r="G6" s="114"/>
      <c r="H6" s="114"/>
      <c r="I6" s="10"/>
      <c r="J6" s="115"/>
    </row>
    <row r="7" spans="1:10" x14ac:dyDescent="0.25">
      <c r="A7" s="330"/>
      <c r="B7" s="371" t="s">
        <v>280</v>
      </c>
      <c r="C7" s="37" t="s">
        <v>6</v>
      </c>
      <c r="D7" s="114"/>
      <c r="E7" s="114"/>
      <c r="F7" s="114"/>
      <c r="G7" s="114"/>
      <c r="H7" s="114"/>
      <c r="I7" s="10"/>
      <c r="J7" s="115"/>
    </row>
    <row r="8" spans="1:10" x14ac:dyDescent="0.25">
      <c r="A8" s="330"/>
      <c r="B8" s="371"/>
      <c r="C8" s="37" t="s">
        <v>7</v>
      </c>
      <c r="D8" s="116"/>
      <c r="E8" s="116"/>
      <c r="F8" s="116"/>
      <c r="G8" s="116"/>
      <c r="H8" s="116"/>
      <c r="I8" s="10"/>
      <c r="J8" s="115"/>
    </row>
    <row r="9" spans="1:10" x14ac:dyDescent="0.25">
      <c r="A9" s="330"/>
      <c r="B9" s="371"/>
      <c r="C9" s="131" t="s">
        <v>300</v>
      </c>
      <c r="D9" s="132">
        <v>1</v>
      </c>
      <c r="E9" s="132">
        <v>30</v>
      </c>
      <c r="F9" s="132">
        <v>36</v>
      </c>
      <c r="G9" s="132">
        <v>34</v>
      </c>
      <c r="H9" s="132">
        <v>36</v>
      </c>
      <c r="I9" s="133">
        <f>SUM(F9:H9)/3</f>
        <v>35.333333333333336</v>
      </c>
      <c r="J9" s="134">
        <f>I9/E9</f>
        <v>1.1777777777777778</v>
      </c>
    </row>
    <row r="10" spans="1:10" x14ac:dyDescent="0.25">
      <c r="A10" s="330"/>
      <c r="B10" s="330" t="s">
        <v>281</v>
      </c>
      <c r="C10" s="37" t="s">
        <v>10</v>
      </c>
      <c r="D10" s="114"/>
      <c r="E10" s="114"/>
      <c r="F10" s="114"/>
      <c r="G10" s="114"/>
      <c r="H10" s="114"/>
      <c r="I10" s="10"/>
      <c r="J10" s="115"/>
    </row>
    <row r="11" spans="1:10" x14ac:dyDescent="0.25">
      <c r="A11" s="330"/>
      <c r="B11" s="330"/>
      <c r="C11" s="37" t="s">
        <v>11</v>
      </c>
      <c r="D11" s="114"/>
      <c r="E11" s="114"/>
      <c r="F11" s="114"/>
      <c r="G11" s="114"/>
      <c r="H11" s="114"/>
      <c r="I11" s="10"/>
      <c r="J11" s="115"/>
    </row>
    <row r="12" spans="1:10" x14ac:dyDescent="0.25">
      <c r="A12" s="330"/>
      <c r="B12" s="330"/>
      <c r="C12" s="37" t="s">
        <v>12</v>
      </c>
      <c r="D12" s="117"/>
      <c r="E12" s="117"/>
      <c r="F12" s="117"/>
      <c r="G12" s="117"/>
      <c r="H12" s="117"/>
      <c r="I12" s="10"/>
      <c r="J12" s="115"/>
    </row>
    <row r="13" spans="1:10" x14ac:dyDescent="0.25">
      <c r="A13" s="372" t="s">
        <v>135</v>
      </c>
      <c r="B13" s="372"/>
      <c r="C13" s="372"/>
      <c r="D13" s="118">
        <f t="shared" ref="D13:I13" si="0">SUM(D5:D12)</f>
        <v>1</v>
      </c>
      <c r="E13" s="118">
        <f t="shared" si="0"/>
        <v>30</v>
      </c>
      <c r="F13" s="118">
        <f t="shared" si="0"/>
        <v>36</v>
      </c>
      <c r="G13" s="118">
        <f t="shared" si="0"/>
        <v>34</v>
      </c>
      <c r="H13" s="118">
        <f t="shared" si="0"/>
        <v>36</v>
      </c>
      <c r="I13" s="119">
        <f t="shared" si="0"/>
        <v>35.333333333333336</v>
      </c>
      <c r="J13" s="120">
        <f>I13/E13</f>
        <v>1.1777777777777778</v>
      </c>
    </row>
    <row r="14" spans="1:10" x14ac:dyDescent="0.25">
      <c r="A14" s="330" t="s">
        <v>136</v>
      </c>
      <c r="B14" s="330" t="s">
        <v>282</v>
      </c>
      <c r="C14" s="37" t="s">
        <v>14</v>
      </c>
      <c r="D14" s="121"/>
      <c r="E14" s="121"/>
      <c r="F14" s="121"/>
      <c r="G14" s="121"/>
      <c r="H14" s="121"/>
      <c r="I14" s="10"/>
      <c r="J14" s="115"/>
    </row>
    <row r="15" spans="1:10" x14ac:dyDescent="0.25">
      <c r="A15" s="330"/>
      <c r="B15" s="330"/>
      <c r="C15" s="37" t="s">
        <v>15</v>
      </c>
      <c r="D15" s="121"/>
      <c r="E15" s="121"/>
      <c r="F15" s="121"/>
      <c r="G15" s="121"/>
      <c r="H15" s="121"/>
      <c r="I15" s="10"/>
      <c r="J15" s="115"/>
    </row>
    <row r="16" spans="1:10" x14ac:dyDescent="0.25">
      <c r="A16" s="330"/>
      <c r="B16" s="330"/>
      <c r="C16" s="37" t="s">
        <v>16</v>
      </c>
      <c r="D16" s="122"/>
      <c r="E16" s="122"/>
      <c r="F16" s="122"/>
      <c r="G16" s="122"/>
      <c r="H16" s="122"/>
      <c r="I16" s="10"/>
      <c r="J16" s="115"/>
    </row>
    <row r="17" spans="1:10" x14ac:dyDescent="0.25">
      <c r="A17" s="330"/>
      <c r="B17" s="330" t="s">
        <v>283</v>
      </c>
      <c r="C17" s="37" t="s">
        <v>18</v>
      </c>
      <c r="D17" s="123"/>
      <c r="E17" s="123"/>
      <c r="F17" s="123"/>
      <c r="G17" s="123"/>
      <c r="H17" s="123"/>
      <c r="I17" s="10"/>
      <c r="J17" s="115"/>
    </row>
    <row r="18" spans="1:10" x14ac:dyDescent="0.25">
      <c r="A18" s="330"/>
      <c r="B18" s="330"/>
      <c r="C18" s="37" t="s">
        <v>19</v>
      </c>
      <c r="D18" s="121"/>
      <c r="E18" s="121"/>
      <c r="F18" s="121"/>
      <c r="G18" s="121"/>
      <c r="H18" s="121"/>
      <c r="I18" s="10"/>
      <c r="J18" s="115"/>
    </row>
    <row r="19" spans="1:10" x14ac:dyDescent="0.25">
      <c r="A19" s="330"/>
      <c r="B19" s="330" t="s">
        <v>20</v>
      </c>
      <c r="C19" s="37" t="s">
        <v>21</v>
      </c>
      <c r="D19" s="121"/>
      <c r="E19" s="121"/>
      <c r="F19" s="121"/>
      <c r="G19" s="121"/>
      <c r="H19" s="121"/>
      <c r="I19" s="10"/>
      <c r="J19" s="115"/>
    </row>
    <row r="20" spans="1:10" x14ac:dyDescent="0.25">
      <c r="A20" s="330"/>
      <c r="B20" s="330"/>
      <c r="C20" s="37" t="s">
        <v>22</v>
      </c>
      <c r="D20" s="121"/>
      <c r="E20" s="121"/>
      <c r="F20" s="121"/>
      <c r="G20" s="121"/>
      <c r="H20" s="121"/>
      <c r="I20" s="10"/>
      <c r="J20" s="115"/>
    </row>
    <row r="21" spans="1:10" x14ac:dyDescent="0.25">
      <c r="A21" s="330"/>
      <c r="B21" s="330" t="s">
        <v>23</v>
      </c>
      <c r="C21" s="37" t="s">
        <v>24</v>
      </c>
      <c r="D21" s="121"/>
      <c r="E21" s="121"/>
      <c r="F21" s="121"/>
      <c r="G21" s="121"/>
      <c r="H21" s="121"/>
      <c r="I21" s="10"/>
      <c r="J21" s="115"/>
    </row>
    <row r="22" spans="1:10" x14ac:dyDescent="0.25">
      <c r="A22" s="330"/>
      <c r="B22" s="330"/>
      <c r="C22" s="37" t="s">
        <v>25</v>
      </c>
      <c r="D22" s="121"/>
      <c r="E22" s="121"/>
      <c r="F22" s="121"/>
      <c r="G22" s="121"/>
      <c r="H22" s="121"/>
      <c r="I22" s="10"/>
      <c r="J22" s="115"/>
    </row>
    <row r="23" spans="1:10" x14ac:dyDescent="0.25">
      <c r="A23" s="330"/>
      <c r="B23" s="330"/>
      <c r="C23" s="37" t="s">
        <v>26</v>
      </c>
      <c r="D23" s="121"/>
      <c r="E23" s="121"/>
      <c r="F23" s="121"/>
      <c r="G23" s="121"/>
      <c r="H23" s="121"/>
      <c r="I23" s="10"/>
      <c r="J23" s="115"/>
    </row>
    <row r="24" spans="1:10" x14ac:dyDescent="0.25">
      <c r="A24" s="372" t="s">
        <v>135</v>
      </c>
      <c r="B24" s="372"/>
      <c r="C24" s="372"/>
      <c r="D24" s="124">
        <f t="shared" ref="D24:J24" si="1">SUM(D14:D23)</f>
        <v>0</v>
      </c>
      <c r="E24" s="124">
        <f t="shared" si="1"/>
        <v>0</v>
      </c>
      <c r="F24" s="124">
        <f t="shared" si="1"/>
        <v>0</v>
      </c>
      <c r="G24" s="124">
        <f t="shared" si="1"/>
        <v>0</v>
      </c>
      <c r="H24" s="124">
        <f t="shared" si="1"/>
        <v>0</v>
      </c>
      <c r="I24" s="125">
        <f t="shared" si="1"/>
        <v>0</v>
      </c>
      <c r="J24" s="125">
        <f t="shared" si="1"/>
        <v>0</v>
      </c>
    </row>
    <row r="25" spans="1:10" x14ac:dyDescent="0.25">
      <c r="A25" s="330" t="s">
        <v>138</v>
      </c>
      <c r="B25" s="330" t="s">
        <v>27</v>
      </c>
      <c r="C25" s="37" t="s">
        <v>28</v>
      </c>
      <c r="D25" s="126"/>
      <c r="E25" s="126"/>
      <c r="F25" s="126"/>
      <c r="G25" s="126"/>
      <c r="H25" s="126"/>
      <c r="I25" s="10"/>
      <c r="J25" s="115"/>
    </row>
    <row r="26" spans="1:10" x14ac:dyDescent="0.25">
      <c r="A26" s="330"/>
      <c r="B26" s="330"/>
      <c r="C26" s="37" t="s">
        <v>29</v>
      </c>
      <c r="D26" s="127"/>
      <c r="E26" s="127"/>
      <c r="F26" s="127"/>
      <c r="G26" s="127"/>
      <c r="H26" s="127"/>
      <c r="I26" s="10"/>
      <c r="J26" s="115"/>
    </row>
    <row r="27" spans="1:10" x14ac:dyDescent="0.25">
      <c r="A27" s="330"/>
      <c r="B27" s="330"/>
      <c r="C27" s="37" t="s">
        <v>30</v>
      </c>
      <c r="D27" s="127"/>
      <c r="E27" s="127"/>
      <c r="F27" s="127"/>
      <c r="G27" s="127"/>
      <c r="H27" s="127"/>
      <c r="I27" s="10"/>
      <c r="J27" s="115"/>
    </row>
    <row r="28" spans="1:10" x14ac:dyDescent="0.25">
      <c r="A28" s="330"/>
      <c r="B28" s="330"/>
      <c r="C28" s="37" t="s">
        <v>31</v>
      </c>
      <c r="D28" s="128"/>
      <c r="E28" s="128"/>
      <c r="F28" s="128"/>
      <c r="G28" s="128"/>
      <c r="H28" s="128"/>
      <c r="I28" s="10"/>
      <c r="J28" s="115"/>
    </row>
    <row r="29" spans="1:10" x14ac:dyDescent="0.25">
      <c r="A29" s="330"/>
      <c r="B29" s="330"/>
      <c r="C29" s="37" t="s">
        <v>32</v>
      </c>
      <c r="D29" s="128"/>
      <c r="E29" s="128"/>
      <c r="F29" s="128"/>
      <c r="G29" s="128"/>
      <c r="H29" s="128"/>
      <c r="I29" s="10"/>
      <c r="J29" s="115"/>
    </row>
    <row r="30" spans="1:10" x14ac:dyDescent="0.25">
      <c r="A30" s="330"/>
      <c r="B30" s="330" t="s">
        <v>33</v>
      </c>
      <c r="C30" s="37" t="s">
        <v>34</v>
      </c>
      <c r="D30" s="128"/>
      <c r="E30" s="128"/>
      <c r="F30" s="128"/>
      <c r="G30" s="128"/>
      <c r="H30" s="128"/>
      <c r="I30" s="10"/>
      <c r="J30" s="115"/>
    </row>
    <row r="31" spans="1:10" x14ac:dyDescent="0.25">
      <c r="A31" s="330"/>
      <c r="B31" s="330"/>
      <c r="C31" s="37" t="s">
        <v>35</v>
      </c>
      <c r="D31" s="128"/>
      <c r="E31" s="128"/>
      <c r="F31" s="128"/>
      <c r="G31" s="128"/>
      <c r="H31" s="128"/>
      <c r="I31" s="10"/>
      <c r="J31" s="115"/>
    </row>
    <row r="32" spans="1:10" x14ac:dyDescent="0.25">
      <c r="A32" s="330"/>
      <c r="B32" s="330"/>
      <c r="C32" s="37" t="s">
        <v>36</v>
      </c>
      <c r="D32" s="128"/>
      <c r="E32" s="128"/>
      <c r="F32" s="128"/>
      <c r="G32" s="128"/>
      <c r="H32" s="128"/>
      <c r="I32" s="10"/>
      <c r="J32" s="115"/>
    </row>
    <row r="33" spans="1:10" x14ac:dyDescent="0.25">
      <c r="A33" s="330"/>
      <c r="B33" s="330"/>
      <c r="C33" s="37" t="s">
        <v>37</v>
      </c>
      <c r="D33" s="128"/>
      <c r="E33" s="128"/>
      <c r="F33" s="128"/>
      <c r="G33" s="128"/>
      <c r="H33" s="128"/>
      <c r="I33" s="10"/>
      <c r="J33" s="115"/>
    </row>
    <row r="34" spans="1:10" x14ac:dyDescent="0.25">
      <c r="A34" s="330"/>
      <c r="B34" s="330"/>
      <c r="C34" s="37" t="s">
        <v>38</v>
      </c>
      <c r="D34" s="128"/>
      <c r="E34" s="128"/>
      <c r="F34" s="128"/>
      <c r="G34" s="128"/>
      <c r="H34" s="128"/>
      <c r="I34" s="10"/>
      <c r="J34" s="115"/>
    </row>
    <row r="35" spans="1:10" x14ac:dyDescent="0.25">
      <c r="A35" s="330"/>
      <c r="B35" s="330"/>
      <c r="C35" s="37" t="s">
        <v>39</v>
      </c>
      <c r="D35" s="128"/>
      <c r="E35" s="128"/>
      <c r="F35" s="128"/>
      <c r="G35" s="128"/>
      <c r="H35" s="128"/>
      <c r="I35" s="10"/>
      <c r="J35" s="115"/>
    </row>
    <row r="36" spans="1:10" x14ac:dyDescent="0.25">
      <c r="A36" s="330"/>
      <c r="B36" s="330" t="s">
        <v>40</v>
      </c>
      <c r="C36" s="37" t="s">
        <v>41</v>
      </c>
      <c r="D36" s="128"/>
      <c r="E36" s="128"/>
      <c r="F36" s="128"/>
      <c r="G36" s="128"/>
      <c r="H36" s="128"/>
      <c r="I36" s="10"/>
      <c r="J36" s="115"/>
    </row>
    <row r="37" spans="1:10" x14ac:dyDescent="0.25">
      <c r="A37" s="330"/>
      <c r="B37" s="330"/>
      <c r="C37" s="37" t="s">
        <v>42</v>
      </c>
      <c r="D37" s="128"/>
      <c r="E37" s="128"/>
      <c r="F37" s="128"/>
      <c r="G37" s="128"/>
      <c r="H37" s="128"/>
      <c r="I37" s="10"/>
      <c r="J37" s="115"/>
    </row>
    <row r="38" spans="1:10" x14ac:dyDescent="0.25">
      <c r="A38" s="330"/>
      <c r="B38" s="330"/>
      <c r="C38" s="37" t="s">
        <v>43</v>
      </c>
      <c r="D38" s="128"/>
      <c r="E38" s="128"/>
      <c r="F38" s="128"/>
      <c r="G38" s="128"/>
      <c r="H38" s="128"/>
      <c r="I38" s="10"/>
      <c r="J38" s="115"/>
    </row>
    <row r="39" spans="1:10" x14ac:dyDescent="0.25">
      <c r="A39" s="330"/>
      <c r="B39" s="330"/>
      <c r="C39" s="37" t="s">
        <v>44</v>
      </c>
      <c r="D39" s="128"/>
      <c r="E39" s="128"/>
      <c r="F39" s="128"/>
      <c r="G39" s="128"/>
      <c r="H39" s="128"/>
      <c r="I39" s="10"/>
      <c r="J39" s="115"/>
    </row>
    <row r="40" spans="1:10" x14ac:dyDescent="0.25">
      <c r="A40" s="372" t="s">
        <v>135</v>
      </c>
      <c r="B40" s="372"/>
      <c r="C40" s="372"/>
      <c r="D40" s="129">
        <f t="shared" ref="D40:I40" si="2">SUM(D25:D39)</f>
        <v>0</v>
      </c>
      <c r="E40" s="129">
        <f t="shared" si="2"/>
        <v>0</v>
      </c>
      <c r="F40" s="129">
        <f t="shared" si="2"/>
        <v>0</v>
      </c>
      <c r="G40" s="129">
        <f t="shared" si="2"/>
        <v>0</v>
      </c>
      <c r="H40" s="129">
        <f t="shared" si="2"/>
        <v>0</v>
      </c>
      <c r="I40" s="11">
        <f t="shared" si="2"/>
        <v>0</v>
      </c>
      <c r="J40" s="130" t="e">
        <f>I40/E40</f>
        <v>#DIV/0!</v>
      </c>
    </row>
    <row r="41" spans="1:10" x14ac:dyDescent="0.25">
      <c r="A41" s="330" t="s">
        <v>142</v>
      </c>
      <c r="B41" s="371" t="s">
        <v>45</v>
      </c>
      <c r="C41" s="131" t="s">
        <v>46</v>
      </c>
      <c r="D41" s="132">
        <v>1</v>
      </c>
      <c r="E41" s="132">
        <v>140</v>
      </c>
      <c r="F41" s="132">
        <v>145</v>
      </c>
      <c r="G41" s="132">
        <v>161</v>
      </c>
      <c r="H41" s="132">
        <v>172</v>
      </c>
      <c r="I41" s="133">
        <f>SUM(F41:H41)/3</f>
        <v>159.33333333333334</v>
      </c>
      <c r="J41" s="134">
        <f>I41/E41</f>
        <v>1.1380952380952383</v>
      </c>
    </row>
    <row r="42" spans="1:10" x14ac:dyDescent="0.25">
      <c r="A42" s="330"/>
      <c r="B42" s="371"/>
      <c r="C42" s="131" t="s">
        <v>301</v>
      </c>
      <c r="D42" s="132">
        <v>1</v>
      </c>
      <c r="E42" s="132">
        <v>30</v>
      </c>
      <c r="F42" s="132">
        <v>31</v>
      </c>
      <c r="G42" s="132">
        <v>30</v>
      </c>
      <c r="H42" s="132">
        <v>26</v>
      </c>
      <c r="I42" s="133">
        <f>SUM(F42:H42)/3</f>
        <v>29</v>
      </c>
      <c r="J42" s="134">
        <f>I42/E42</f>
        <v>0.96666666666666667</v>
      </c>
    </row>
    <row r="43" spans="1:10" x14ac:dyDescent="0.25">
      <c r="A43" s="330"/>
      <c r="B43" s="371"/>
      <c r="C43" s="37" t="s">
        <v>48</v>
      </c>
      <c r="D43" s="128"/>
      <c r="E43" s="128"/>
      <c r="F43" s="128"/>
      <c r="G43" s="128"/>
      <c r="H43" s="128"/>
      <c r="I43" s="10"/>
      <c r="J43" s="115"/>
    </row>
    <row r="44" spans="1:10" x14ac:dyDescent="0.25">
      <c r="A44" s="330"/>
      <c r="B44" s="371"/>
      <c r="C44" s="37" t="s">
        <v>49</v>
      </c>
      <c r="D44" s="128"/>
      <c r="E44" s="128"/>
      <c r="F44" s="128"/>
      <c r="G44" s="128"/>
      <c r="H44" s="128"/>
      <c r="I44" s="10"/>
      <c r="J44" s="115"/>
    </row>
    <row r="45" spans="1:10" x14ac:dyDescent="0.25">
      <c r="A45" s="330"/>
      <c r="B45" s="371"/>
      <c r="C45" s="37" t="s">
        <v>50</v>
      </c>
      <c r="D45" s="128"/>
      <c r="E45" s="128"/>
      <c r="F45" s="128"/>
      <c r="G45" s="128"/>
      <c r="H45" s="128"/>
      <c r="I45" s="10"/>
      <c r="J45" s="115"/>
    </row>
    <row r="46" spans="1:10" x14ac:dyDescent="0.25">
      <c r="A46" s="330"/>
      <c r="B46" s="371"/>
      <c r="C46" s="37" t="s">
        <v>51</v>
      </c>
      <c r="D46" s="128"/>
      <c r="E46" s="128"/>
      <c r="F46" s="128"/>
      <c r="G46" s="128"/>
      <c r="H46" s="128"/>
      <c r="I46" s="10"/>
      <c r="J46" s="115"/>
    </row>
    <row r="47" spans="1:10" x14ac:dyDescent="0.25">
      <c r="A47" s="330"/>
      <c r="B47" s="371"/>
      <c r="C47" s="37" t="s">
        <v>52</v>
      </c>
      <c r="D47" s="128"/>
      <c r="E47" s="128"/>
      <c r="F47" s="128"/>
      <c r="G47" s="128"/>
      <c r="H47" s="128"/>
      <c r="I47" s="10"/>
      <c r="J47" s="115"/>
    </row>
    <row r="48" spans="1:10" x14ac:dyDescent="0.25">
      <c r="A48" s="330"/>
      <c r="B48" s="371"/>
      <c r="C48" s="37" t="s">
        <v>53</v>
      </c>
      <c r="D48" s="128"/>
      <c r="E48" s="128"/>
      <c r="F48" s="128"/>
      <c r="G48" s="128"/>
      <c r="H48" s="128"/>
      <c r="I48" s="10"/>
      <c r="J48" s="115"/>
    </row>
    <row r="49" spans="1:10" x14ac:dyDescent="0.25">
      <c r="A49" s="372" t="s">
        <v>135</v>
      </c>
      <c r="B49" s="372"/>
      <c r="C49" s="372"/>
      <c r="D49" s="88">
        <f t="shared" ref="D49:I49" si="3">SUM(D41:D48)</f>
        <v>2</v>
      </c>
      <c r="E49" s="88">
        <f t="shared" si="3"/>
        <v>170</v>
      </c>
      <c r="F49" s="88">
        <f t="shared" si="3"/>
        <v>176</v>
      </c>
      <c r="G49" s="88">
        <f t="shared" si="3"/>
        <v>191</v>
      </c>
      <c r="H49" s="88">
        <f t="shared" si="3"/>
        <v>198</v>
      </c>
      <c r="I49" s="11">
        <f t="shared" si="3"/>
        <v>188.33333333333334</v>
      </c>
      <c r="J49" s="130">
        <f>I49/E49</f>
        <v>1.107843137254902</v>
      </c>
    </row>
    <row r="50" spans="1:10" x14ac:dyDescent="0.25">
      <c r="A50" s="330" t="s">
        <v>144</v>
      </c>
      <c r="B50" s="330" t="s">
        <v>227</v>
      </c>
      <c r="C50" s="37" t="s">
        <v>55</v>
      </c>
      <c r="D50" s="128"/>
      <c r="E50" s="128"/>
      <c r="F50" s="128"/>
      <c r="G50" s="128"/>
      <c r="H50" s="128"/>
      <c r="I50" s="10"/>
      <c r="J50" s="115"/>
    </row>
    <row r="51" spans="1:10" x14ac:dyDescent="0.25">
      <c r="A51" s="330"/>
      <c r="B51" s="330"/>
      <c r="C51" s="37" t="s">
        <v>56</v>
      </c>
      <c r="D51" s="128"/>
      <c r="E51" s="128"/>
      <c r="F51" s="128"/>
      <c r="G51" s="128"/>
      <c r="H51" s="128"/>
      <c r="I51" s="10"/>
      <c r="J51" s="115"/>
    </row>
    <row r="52" spans="1:10" x14ac:dyDescent="0.25">
      <c r="A52" s="330"/>
      <c r="B52" s="330"/>
      <c r="C52" s="37" t="s">
        <v>57</v>
      </c>
      <c r="D52" s="128"/>
      <c r="E52" s="127"/>
      <c r="F52" s="128"/>
      <c r="G52" s="128"/>
      <c r="H52" s="128"/>
      <c r="I52" s="10"/>
      <c r="J52" s="115"/>
    </row>
    <row r="53" spans="1:10" x14ac:dyDescent="0.25">
      <c r="A53" s="330"/>
      <c r="B53" s="371" t="s">
        <v>58</v>
      </c>
      <c r="C53" s="258" t="s">
        <v>59</v>
      </c>
      <c r="D53" s="127"/>
      <c r="E53" s="127"/>
      <c r="F53" s="128"/>
      <c r="G53" s="128"/>
      <c r="H53" s="128"/>
      <c r="I53" s="10"/>
      <c r="J53" s="115"/>
    </row>
    <row r="54" spans="1:10" x14ac:dyDescent="0.25">
      <c r="A54" s="330"/>
      <c r="B54" s="371"/>
      <c r="C54" s="131" t="s">
        <v>60</v>
      </c>
      <c r="D54" s="132">
        <v>1</v>
      </c>
      <c r="E54" s="132">
        <v>82</v>
      </c>
      <c r="F54" s="132">
        <v>95</v>
      </c>
      <c r="G54" s="259">
        <v>96</v>
      </c>
      <c r="H54" s="132">
        <v>89</v>
      </c>
      <c r="I54" s="133">
        <f>SUM(F54:H54)/3</f>
        <v>93.333333333333329</v>
      </c>
      <c r="J54" s="134">
        <f>I54/E54</f>
        <v>1.1382113821138211</v>
      </c>
    </row>
    <row r="55" spans="1:10" x14ac:dyDescent="0.25">
      <c r="A55" s="330"/>
      <c r="B55" s="371"/>
      <c r="C55" s="258" t="s">
        <v>61</v>
      </c>
      <c r="D55" s="127"/>
      <c r="E55" s="127"/>
      <c r="F55" s="128"/>
      <c r="G55" s="260"/>
      <c r="H55" s="128"/>
      <c r="I55" s="10"/>
      <c r="J55" s="115"/>
    </row>
    <row r="56" spans="1:10" x14ac:dyDescent="0.25">
      <c r="A56" s="330"/>
      <c r="B56" s="371"/>
      <c r="C56" s="258" t="s">
        <v>62</v>
      </c>
      <c r="D56" s="127"/>
      <c r="E56" s="127"/>
      <c r="F56" s="128"/>
      <c r="G56" s="260"/>
      <c r="H56" s="128"/>
      <c r="I56" s="10"/>
      <c r="J56" s="115"/>
    </row>
    <row r="57" spans="1:10" x14ac:dyDescent="0.25">
      <c r="A57" s="330"/>
      <c r="B57" s="371"/>
      <c r="C57" s="131" t="s">
        <v>63</v>
      </c>
      <c r="D57" s="132">
        <v>1</v>
      </c>
      <c r="E57" s="132">
        <v>134</v>
      </c>
      <c r="F57" s="132">
        <v>142</v>
      </c>
      <c r="G57" s="259">
        <v>127</v>
      </c>
      <c r="H57" s="132">
        <v>125</v>
      </c>
      <c r="I57" s="133">
        <f>SUM(F57:H57)/3</f>
        <v>131.33333333333334</v>
      </c>
      <c r="J57" s="134">
        <f>I57/E57</f>
        <v>0.98009950248756228</v>
      </c>
    </row>
    <row r="58" spans="1:10" x14ac:dyDescent="0.25">
      <c r="A58" s="330"/>
      <c r="B58" s="371"/>
      <c r="C58" s="258" t="s">
        <v>64</v>
      </c>
      <c r="D58" s="127"/>
      <c r="E58" s="128"/>
      <c r="F58" s="128"/>
      <c r="G58" s="128"/>
      <c r="H58" s="128"/>
      <c r="I58" s="10"/>
      <c r="J58" s="115"/>
    </row>
    <row r="59" spans="1:10" x14ac:dyDescent="0.25">
      <c r="A59" s="330"/>
      <c r="B59" s="371" t="s">
        <v>65</v>
      </c>
      <c r="C59" s="258" t="s">
        <v>66</v>
      </c>
      <c r="D59" s="127"/>
      <c r="E59" s="128"/>
      <c r="F59" s="128"/>
      <c r="G59" s="128"/>
      <c r="H59" s="128"/>
      <c r="I59" s="10"/>
      <c r="J59" s="115"/>
    </row>
    <row r="60" spans="1:10" x14ac:dyDescent="0.25">
      <c r="A60" s="330"/>
      <c r="B60" s="371"/>
      <c r="C60" s="37" t="s">
        <v>67</v>
      </c>
      <c r="D60" s="128"/>
      <c r="E60" s="128"/>
      <c r="F60" s="128"/>
      <c r="G60" s="128"/>
      <c r="H60" s="128"/>
      <c r="I60" s="10"/>
      <c r="J60" s="115"/>
    </row>
    <row r="61" spans="1:10" x14ac:dyDescent="0.25">
      <c r="A61" s="330"/>
      <c r="B61" s="371"/>
      <c r="C61" s="131" t="s">
        <v>302</v>
      </c>
      <c r="D61" s="132">
        <v>1</v>
      </c>
      <c r="E61" s="132">
        <v>80</v>
      </c>
      <c r="F61" s="132">
        <v>91</v>
      </c>
      <c r="G61" s="259">
        <v>100</v>
      </c>
      <c r="H61" s="132">
        <v>97</v>
      </c>
      <c r="I61" s="133">
        <f>SUM(F61:H61)/3</f>
        <v>96</v>
      </c>
      <c r="J61" s="134">
        <f>I61/E61</f>
        <v>1.2</v>
      </c>
    </row>
    <row r="62" spans="1:10" x14ac:dyDescent="0.25">
      <c r="A62" s="330"/>
      <c r="B62" s="371"/>
      <c r="C62" s="37" t="s">
        <v>69</v>
      </c>
      <c r="D62" s="128"/>
      <c r="E62" s="128"/>
      <c r="F62" s="128"/>
      <c r="G62" s="128"/>
      <c r="H62" s="128"/>
      <c r="I62" s="10"/>
      <c r="J62" s="115"/>
    </row>
    <row r="63" spans="1:10" x14ac:dyDescent="0.25">
      <c r="A63" s="330"/>
      <c r="B63" s="112" t="s">
        <v>284</v>
      </c>
      <c r="C63" s="37" t="s">
        <v>71</v>
      </c>
      <c r="D63" s="128"/>
      <c r="E63" s="128"/>
      <c r="F63" s="128"/>
      <c r="G63" s="128"/>
      <c r="H63" s="128"/>
      <c r="I63" s="10"/>
      <c r="J63" s="115"/>
    </row>
    <row r="64" spans="1:10" x14ac:dyDescent="0.25">
      <c r="A64" s="330"/>
      <c r="B64" s="371" t="s">
        <v>230</v>
      </c>
      <c r="C64" s="37" t="s">
        <v>70</v>
      </c>
      <c r="D64" s="128"/>
      <c r="E64" s="128"/>
      <c r="F64" s="128"/>
      <c r="G64" s="128"/>
      <c r="H64" s="128"/>
      <c r="I64" s="10"/>
      <c r="J64" s="115"/>
    </row>
    <row r="65" spans="1:10" x14ac:dyDescent="0.25">
      <c r="A65" s="330"/>
      <c r="B65" s="371"/>
      <c r="C65" s="131" t="s">
        <v>72</v>
      </c>
      <c r="D65" s="132">
        <v>1</v>
      </c>
      <c r="E65" s="132">
        <v>100</v>
      </c>
      <c r="F65" s="132">
        <v>82</v>
      </c>
      <c r="G65" s="259">
        <v>72</v>
      </c>
      <c r="H65" s="132">
        <v>73</v>
      </c>
      <c r="I65" s="133">
        <f>SUM(F65:H65)/3</f>
        <v>75.666666666666671</v>
      </c>
      <c r="J65" s="134">
        <f>I65/E65</f>
        <v>0.75666666666666671</v>
      </c>
    </row>
    <row r="66" spans="1:10" x14ac:dyDescent="0.25">
      <c r="A66" s="372" t="s">
        <v>135</v>
      </c>
      <c r="B66" s="372"/>
      <c r="C66" s="372"/>
      <c r="D66" s="88">
        <f t="shared" ref="D66:I66" si="4">SUM(D50:D65)</f>
        <v>4</v>
      </c>
      <c r="E66" s="88">
        <f t="shared" si="4"/>
        <v>396</v>
      </c>
      <c r="F66" s="88">
        <f t="shared" si="4"/>
        <v>410</v>
      </c>
      <c r="G66" s="88">
        <f t="shared" si="4"/>
        <v>395</v>
      </c>
      <c r="H66" s="88">
        <f t="shared" si="4"/>
        <v>384</v>
      </c>
      <c r="I66" s="11">
        <f t="shared" si="4"/>
        <v>396.33333333333337</v>
      </c>
      <c r="J66" s="130">
        <f>I66/E66</f>
        <v>1.0008417508417509</v>
      </c>
    </row>
    <row r="67" spans="1:10" x14ac:dyDescent="0.25">
      <c r="A67" s="330" t="s">
        <v>150</v>
      </c>
      <c r="B67" s="112" t="s">
        <v>73</v>
      </c>
      <c r="C67" s="37" t="s">
        <v>74</v>
      </c>
      <c r="D67" s="128"/>
      <c r="E67" s="128"/>
      <c r="F67" s="128"/>
      <c r="G67" s="128"/>
      <c r="H67" s="128"/>
      <c r="I67" s="10"/>
      <c r="J67" s="115"/>
    </row>
    <row r="68" spans="1:10" x14ac:dyDescent="0.25">
      <c r="A68" s="330"/>
      <c r="B68" s="371" t="s">
        <v>75</v>
      </c>
      <c r="C68" s="131" t="s">
        <v>76</v>
      </c>
      <c r="D68" s="132">
        <v>1</v>
      </c>
      <c r="E68" s="132">
        <v>60</v>
      </c>
      <c r="F68" s="132">
        <v>18</v>
      </c>
      <c r="G68" s="132">
        <v>30</v>
      </c>
      <c r="H68" s="132">
        <v>84</v>
      </c>
      <c r="I68" s="133">
        <f>SUM(F68:H68)/3</f>
        <v>44</v>
      </c>
      <c r="J68" s="134">
        <f>I68/E68</f>
        <v>0.73333333333333328</v>
      </c>
    </row>
    <row r="69" spans="1:10" x14ac:dyDescent="0.25">
      <c r="A69" s="330"/>
      <c r="B69" s="371"/>
      <c r="C69" s="37" t="s">
        <v>77</v>
      </c>
      <c r="D69" s="128"/>
      <c r="E69" s="128"/>
      <c r="F69" s="128"/>
      <c r="G69" s="128"/>
      <c r="H69" s="128"/>
      <c r="I69" s="10"/>
      <c r="J69" s="115"/>
    </row>
    <row r="70" spans="1:10" x14ac:dyDescent="0.25">
      <c r="A70" s="330"/>
      <c r="B70" s="330" t="s">
        <v>78</v>
      </c>
      <c r="C70" s="37" t="s">
        <v>79</v>
      </c>
      <c r="D70" s="128"/>
      <c r="E70" s="128"/>
      <c r="F70" s="128"/>
      <c r="G70" s="128"/>
      <c r="H70" s="128"/>
      <c r="I70" s="10"/>
      <c r="J70" s="115"/>
    </row>
    <row r="71" spans="1:10" x14ac:dyDescent="0.25">
      <c r="A71" s="330"/>
      <c r="B71" s="330"/>
      <c r="C71" s="37" t="s">
        <v>80</v>
      </c>
      <c r="D71" s="128"/>
      <c r="E71" s="128"/>
      <c r="F71" s="128"/>
      <c r="G71" s="128"/>
      <c r="H71" s="128"/>
      <c r="I71" s="10"/>
      <c r="J71" s="115"/>
    </row>
    <row r="72" spans="1:10" x14ac:dyDescent="0.25">
      <c r="A72" s="330"/>
      <c r="B72" s="330" t="s">
        <v>81</v>
      </c>
      <c r="C72" s="37" t="s">
        <v>82</v>
      </c>
      <c r="D72" s="128"/>
      <c r="E72" s="128"/>
      <c r="F72" s="128"/>
      <c r="G72" s="128"/>
      <c r="H72" s="128"/>
      <c r="I72" s="10"/>
      <c r="J72" s="115"/>
    </row>
    <row r="73" spans="1:10" x14ac:dyDescent="0.25">
      <c r="A73" s="330"/>
      <c r="B73" s="330"/>
      <c r="C73" s="37" t="s">
        <v>187</v>
      </c>
      <c r="D73" s="128"/>
      <c r="E73" s="128"/>
      <c r="F73" s="128"/>
      <c r="G73" s="128"/>
      <c r="H73" s="128"/>
      <c r="I73" s="10"/>
      <c r="J73" s="115"/>
    </row>
    <row r="74" spans="1:10" x14ac:dyDescent="0.25">
      <c r="A74" s="330"/>
      <c r="B74" s="330" t="s">
        <v>84</v>
      </c>
      <c r="C74" s="37" t="s">
        <v>285</v>
      </c>
      <c r="D74" s="128"/>
      <c r="E74" s="128"/>
      <c r="F74" s="128"/>
      <c r="G74" s="128"/>
      <c r="H74" s="128"/>
      <c r="I74" s="10"/>
      <c r="J74" s="115"/>
    </row>
    <row r="75" spans="1:10" x14ac:dyDescent="0.25">
      <c r="A75" s="330"/>
      <c r="B75" s="330"/>
      <c r="C75" s="37" t="s">
        <v>86</v>
      </c>
      <c r="D75" s="128"/>
      <c r="E75" s="128"/>
      <c r="F75" s="128"/>
      <c r="G75" s="128"/>
      <c r="H75" s="128"/>
      <c r="I75" s="10"/>
      <c r="J75" s="115"/>
    </row>
    <row r="76" spans="1:10" x14ac:dyDescent="0.25">
      <c r="A76" s="330"/>
      <c r="B76" s="330"/>
      <c r="C76" s="37" t="s">
        <v>87</v>
      </c>
      <c r="D76" s="128"/>
      <c r="E76" s="128"/>
      <c r="F76" s="128"/>
      <c r="G76" s="128"/>
      <c r="H76" s="128"/>
      <c r="I76" s="10"/>
      <c r="J76" s="115"/>
    </row>
    <row r="77" spans="1:10" x14ac:dyDescent="0.25">
      <c r="A77" s="330"/>
      <c r="B77" s="330"/>
      <c r="C77" s="37" t="s">
        <v>88</v>
      </c>
      <c r="D77" s="128"/>
      <c r="E77" s="128"/>
      <c r="F77" s="128"/>
      <c r="G77" s="128"/>
      <c r="H77" s="128"/>
      <c r="I77" s="10"/>
      <c r="J77" s="115"/>
    </row>
    <row r="78" spans="1:10" x14ac:dyDescent="0.25">
      <c r="A78" s="330"/>
      <c r="B78" s="330" t="s">
        <v>89</v>
      </c>
      <c r="C78" s="37" t="s">
        <v>90</v>
      </c>
      <c r="D78" s="128"/>
      <c r="E78" s="128"/>
      <c r="F78" s="128"/>
      <c r="G78" s="128"/>
      <c r="H78" s="128"/>
      <c r="I78" s="10"/>
      <c r="J78" s="115"/>
    </row>
    <row r="79" spans="1:10" x14ac:dyDescent="0.25">
      <c r="A79" s="330"/>
      <c r="B79" s="330"/>
      <c r="C79" s="37" t="s">
        <v>91</v>
      </c>
      <c r="D79" s="128"/>
      <c r="E79" s="128"/>
      <c r="F79" s="128"/>
      <c r="G79" s="128"/>
      <c r="H79" s="128"/>
      <c r="I79" s="10"/>
      <c r="J79" s="115"/>
    </row>
    <row r="80" spans="1:10" x14ac:dyDescent="0.25">
      <c r="A80" s="330"/>
      <c r="B80" s="330"/>
      <c r="C80" s="37" t="s">
        <v>92</v>
      </c>
      <c r="D80" s="128"/>
      <c r="E80" s="128"/>
      <c r="F80" s="128"/>
      <c r="G80" s="128"/>
      <c r="H80" s="128"/>
      <c r="I80" s="10"/>
      <c r="J80" s="115"/>
    </row>
    <row r="81" spans="1:10" x14ac:dyDescent="0.25">
      <c r="A81" s="330"/>
      <c r="B81" s="371" t="s">
        <v>93</v>
      </c>
      <c r="C81" s="37" t="s">
        <v>94</v>
      </c>
      <c r="D81" s="128"/>
      <c r="E81" s="128"/>
      <c r="F81" s="128"/>
      <c r="G81" s="128"/>
      <c r="H81" s="128"/>
      <c r="I81" s="10"/>
      <c r="J81" s="115"/>
    </row>
    <row r="82" spans="1:10" x14ac:dyDescent="0.25">
      <c r="A82" s="330"/>
      <c r="B82" s="371"/>
      <c r="C82" s="131" t="s">
        <v>95</v>
      </c>
      <c r="D82" s="132">
        <v>1</v>
      </c>
      <c r="E82" s="132">
        <v>50</v>
      </c>
      <c r="F82" s="132">
        <v>66</v>
      </c>
      <c r="G82" s="132">
        <v>61</v>
      </c>
      <c r="H82" s="132">
        <v>69</v>
      </c>
      <c r="I82" s="133">
        <f>SUM(F82:H82)/3</f>
        <v>65.333333333333329</v>
      </c>
      <c r="J82" s="134">
        <f>I82/E82</f>
        <v>1.3066666666666666</v>
      </c>
    </row>
    <row r="83" spans="1:10" x14ac:dyDescent="0.25">
      <c r="A83" s="330"/>
      <c r="B83" s="371"/>
      <c r="C83" s="37" t="s">
        <v>96</v>
      </c>
      <c r="D83" s="128"/>
      <c r="E83" s="128"/>
      <c r="F83" s="128"/>
      <c r="G83" s="128"/>
      <c r="H83" s="128"/>
      <c r="I83" s="10"/>
      <c r="J83" s="115"/>
    </row>
    <row r="84" spans="1:10" x14ac:dyDescent="0.25">
      <c r="A84" s="372" t="s">
        <v>135</v>
      </c>
      <c r="B84" s="372"/>
      <c r="C84" s="372"/>
      <c r="D84" s="88">
        <f t="shared" ref="D84:I84" si="5">SUM(D67:D83)</f>
        <v>2</v>
      </c>
      <c r="E84" s="88">
        <f t="shared" si="5"/>
        <v>110</v>
      </c>
      <c r="F84" s="88">
        <f t="shared" si="5"/>
        <v>84</v>
      </c>
      <c r="G84" s="88">
        <f t="shared" si="5"/>
        <v>91</v>
      </c>
      <c r="H84" s="88">
        <f t="shared" si="5"/>
        <v>153</v>
      </c>
      <c r="I84" s="11">
        <f t="shared" si="5"/>
        <v>109.33333333333333</v>
      </c>
      <c r="J84" s="130">
        <f>I84/E84</f>
        <v>0.9939393939393939</v>
      </c>
    </row>
    <row r="85" spans="1:10" x14ac:dyDescent="0.25">
      <c r="A85" s="330" t="s">
        <v>162</v>
      </c>
      <c r="B85" s="330" t="s">
        <v>97</v>
      </c>
      <c r="C85" s="37" t="s">
        <v>98</v>
      </c>
      <c r="D85" s="128"/>
      <c r="E85" s="128"/>
      <c r="F85" s="128"/>
      <c r="G85" s="128"/>
      <c r="H85" s="128"/>
      <c r="I85" s="10"/>
      <c r="J85" s="115"/>
    </row>
    <row r="86" spans="1:10" x14ac:dyDescent="0.25">
      <c r="A86" s="330"/>
      <c r="B86" s="330"/>
      <c r="C86" s="37" t="s">
        <v>99</v>
      </c>
      <c r="D86" s="128"/>
      <c r="E86" s="128"/>
      <c r="F86" s="128"/>
      <c r="G86" s="128"/>
      <c r="H86" s="128"/>
      <c r="I86" s="10"/>
      <c r="J86" s="115"/>
    </row>
    <row r="87" spans="1:10" x14ac:dyDescent="0.25">
      <c r="A87" s="330"/>
      <c r="B87" s="330"/>
      <c r="C87" s="37" t="s">
        <v>100</v>
      </c>
      <c r="D87" s="128"/>
      <c r="E87" s="128"/>
      <c r="F87" s="128"/>
      <c r="G87" s="128"/>
      <c r="H87" s="128"/>
      <c r="I87" s="10"/>
      <c r="J87" s="115"/>
    </row>
    <row r="88" spans="1:10" x14ac:dyDescent="0.25">
      <c r="A88" s="330"/>
      <c r="B88" s="112" t="s">
        <v>101</v>
      </c>
      <c r="C88" s="37" t="s">
        <v>102</v>
      </c>
      <c r="D88" s="128"/>
      <c r="E88" s="128"/>
      <c r="F88" s="128"/>
      <c r="G88" s="128"/>
      <c r="H88" s="128"/>
      <c r="I88" s="10"/>
      <c r="J88" s="115"/>
    </row>
    <row r="89" spans="1:10" x14ac:dyDescent="0.25">
      <c r="A89" s="330"/>
      <c r="B89" s="330" t="s">
        <v>103</v>
      </c>
      <c r="C89" s="37" t="s">
        <v>104</v>
      </c>
      <c r="D89" s="128"/>
      <c r="E89" s="128"/>
      <c r="F89" s="128"/>
      <c r="G89" s="128"/>
      <c r="H89" s="128"/>
      <c r="I89" s="10"/>
      <c r="J89" s="115"/>
    </row>
    <row r="90" spans="1:10" x14ac:dyDescent="0.25">
      <c r="A90" s="330"/>
      <c r="B90" s="330"/>
      <c r="C90" s="37" t="s">
        <v>105</v>
      </c>
      <c r="D90" s="128"/>
      <c r="E90" s="128"/>
      <c r="F90" s="128"/>
      <c r="G90" s="128"/>
      <c r="H90" s="128"/>
      <c r="I90" s="10"/>
      <c r="J90" s="115"/>
    </row>
    <row r="91" spans="1:10" x14ac:dyDescent="0.25">
      <c r="A91" s="330"/>
      <c r="B91" s="330"/>
      <c r="C91" s="37" t="s">
        <v>106</v>
      </c>
      <c r="D91" s="128"/>
      <c r="E91" s="128"/>
      <c r="F91" s="128"/>
      <c r="G91" s="128"/>
      <c r="H91" s="128"/>
      <c r="I91" s="10"/>
      <c r="J91" s="115"/>
    </row>
    <row r="92" spans="1:10" x14ac:dyDescent="0.25">
      <c r="A92" s="372" t="s">
        <v>135</v>
      </c>
      <c r="B92" s="372"/>
      <c r="C92" s="372"/>
      <c r="D92" s="88">
        <f t="shared" ref="D92:J92" si="6">SUM(D85:D91)</f>
        <v>0</v>
      </c>
      <c r="E92" s="88">
        <f t="shared" si="6"/>
        <v>0</v>
      </c>
      <c r="F92" s="88">
        <f t="shared" si="6"/>
        <v>0</v>
      </c>
      <c r="G92" s="88">
        <f t="shared" si="6"/>
        <v>0</v>
      </c>
      <c r="H92" s="88">
        <f t="shared" si="6"/>
        <v>0</v>
      </c>
      <c r="I92" s="11">
        <f t="shared" si="6"/>
        <v>0</v>
      </c>
      <c r="J92" s="11">
        <f t="shared" si="6"/>
        <v>0</v>
      </c>
    </row>
    <row r="93" spans="1:10" x14ac:dyDescent="0.25">
      <c r="A93" s="330" t="s">
        <v>165</v>
      </c>
      <c r="B93" s="330" t="s">
        <v>107</v>
      </c>
      <c r="C93" s="37" t="s">
        <v>108</v>
      </c>
      <c r="D93" s="128"/>
      <c r="E93" s="128"/>
      <c r="F93" s="128"/>
      <c r="G93" s="128"/>
      <c r="H93" s="128"/>
      <c r="I93" s="10"/>
      <c r="J93" s="115"/>
    </row>
    <row r="94" spans="1:10" x14ac:dyDescent="0.25">
      <c r="A94" s="330"/>
      <c r="B94" s="330"/>
      <c r="C94" s="37" t="s">
        <v>109</v>
      </c>
      <c r="D94" s="128"/>
      <c r="E94" s="128"/>
      <c r="F94" s="128"/>
      <c r="G94" s="128"/>
      <c r="H94" s="128"/>
      <c r="I94" s="10"/>
      <c r="J94" s="115"/>
    </row>
    <row r="95" spans="1:10" x14ac:dyDescent="0.25">
      <c r="A95" s="330"/>
      <c r="B95" s="330"/>
      <c r="C95" s="37" t="s">
        <v>110</v>
      </c>
      <c r="D95" s="128"/>
      <c r="E95" s="128"/>
      <c r="F95" s="128"/>
      <c r="G95" s="128"/>
      <c r="H95" s="128"/>
      <c r="I95" s="10"/>
      <c r="J95" s="115"/>
    </row>
    <row r="96" spans="1:10" x14ac:dyDescent="0.25">
      <c r="A96" s="330"/>
      <c r="B96" s="330" t="s">
        <v>111</v>
      </c>
      <c r="C96" s="37" t="s">
        <v>112</v>
      </c>
      <c r="D96" s="128"/>
      <c r="E96" s="128"/>
      <c r="F96" s="128"/>
      <c r="G96" s="128"/>
      <c r="H96" s="128"/>
      <c r="I96" s="10"/>
      <c r="J96" s="115"/>
    </row>
    <row r="97" spans="1:10" x14ac:dyDescent="0.25">
      <c r="A97" s="330"/>
      <c r="B97" s="330"/>
      <c r="C97" s="37" t="s">
        <v>113</v>
      </c>
      <c r="D97" s="128"/>
      <c r="E97" s="128"/>
      <c r="F97" s="128"/>
      <c r="G97" s="128"/>
      <c r="H97" s="128"/>
      <c r="I97" s="10"/>
      <c r="J97" s="115"/>
    </row>
    <row r="98" spans="1:10" x14ac:dyDescent="0.25">
      <c r="A98" s="330"/>
      <c r="B98" s="330"/>
      <c r="C98" s="37" t="s">
        <v>114</v>
      </c>
      <c r="D98" s="128"/>
      <c r="E98" s="128"/>
      <c r="F98" s="128"/>
      <c r="G98" s="128"/>
      <c r="H98" s="128"/>
      <c r="I98" s="10"/>
      <c r="J98" s="115"/>
    </row>
    <row r="99" spans="1:10" x14ac:dyDescent="0.25">
      <c r="A99" s="330"/>
      <c r="B99" s="330" t="s">
        <v>115</v>
      </c>
      <c r="C99" s="37" t="s">
        <v>116</v>
      </c>
      <c r="D99" s="128"/>
      <c r="E99" s="128"/>
      <c r="F99" s="128"/>
      <c r="G99" s="128"/>
      <c r="H99" s="128"/>
      <c r="I99" s="10"/>
      <c r="J99" s="115"/>
    </row>
    <row r="100" spans="1:10" x14ac:dyDescent="0.25">
      <c r="A100" s="330"/>
      <c r="B100" s="330"/>
      <c r="C100" s="37" t="s">
        <v>117</v>
      </c>
      <c r="D100" s="128"/>
      <c r="E100" s="128"/>
      <c r="F100" s="128"/>
      <c r="G100" s="128"/>
      <c r="H100" s="128"/>
      <c r="I100" s="10"/>
      <c r="J100" s="115"/>
    </row>
    <row r="101" spans="1:10" x14ac:dyDescent="0.25">
      <c r="A101" s="330"/>
      <c r="B101" s="330" t="s">
        <v>118</v>
      </c>
      <c r="C101" s="37" t="s">
        <v>119</v>
      </c>
      <c r="D101" s="128"/>
      <c r="E101" s="128"/>
      <c r="F101" s="128"/>
      <c r="G101" s="128"/>
      <c r="H101" s="128"/>
      <c r="I101" s="10"/>
      <c r="J101" s="115"/>
    </row>
    <row r="102" spans="1:10" x14ac:dyDescent="0.25">
      <c r="A102" s="330"/>
      <c r="B102" s="330"/>
      <c r="C102" s="37" t="s">
        <v>120</v>
      </c>
      <c r="D102" s="128"/>
      <c r="E102" s="128"/>
      <c r="F102" s="128"/>
      <c r="G102" s="128"/>
      <c r="H102" s="128"/>
      <c r="I102" s="10"/>
      <c r="J102" s="115"/>
    </row>
    <row r="103" spans="1:10" x14ac:dyDescent="0.25">
      <c r="A103" s="330"/>
      <c r="B103" s="330" t="s">
        <v>121</v>
      </c>
      <c r="C103" s="37" t="s">
        <v>122</v>
      </c>
      <c r="D103" s="128"/>
      <c r="E103" s="128"/>
      <c r="F103" s="128"/>
      <c r="G103" s="128"/>
      <c r="H103" s="128"/>
      <c r="I103" s="10"/>
      <c r="J103" s="115"/>
    </row>
    <row r="104" spans="1:10" x14ac:dyDescent="0.25">
      <c r="A104" s="330"/>
      <c r="B104" s="330"/>
      <c r="C104" s="37" t="s">
        <v>123</v>
      </c>
      <c r="D104" s="128"/>
      <c r="E104" s="128"/>
      <c r="F104" s="128"/>
      <c r="G104" s="128"/>
      <c r="H104" s="128"/>
      <c r="I104" s="10"/>
      <c r="J104" s="115"/>
    </row>
    <row r="105" spans="1:10" x14ac:dyDescent="0.25">
      <c r="A105" s="330"/>
      <c r="B105" s="371" t="s">
        <v>124</v>
      </c>
      <c r="C105" s="37" t="s">
        <v>125</v>
      </c>
      <c r="D105" s="128"/>
      <c r="E105" s="128"/>
      <c r="F105" s="128"/>
      <c r="G105" s="128"/>
      <c r="H105" s="128"/>
      <c r="I105" s="10"/>
      <c r="J105" s="115"/>
    </row>
    <row r="106" spans="1:10" x14ac:dyDescent="0.25">
      <c r="A106" s="330"/>
      <c r="B106" s="371"/>
      <c r="C106" s="37" t="s">
        <v>126</v>
      </c>
      <c r="D106" s="128"/>
      <c r="E106" s="128"/>
      <c r="F106" s="128"/>
      <c r="G106" s="128"/>
      <c r="H106" s="128"/>
      <c r="I106" s="10"/>
      <c r="J106" s="115"/>
    </row>
    <row r="107" spans="1:10" x14ac:dyDescent="0.25">
      <c r="A107" s="330"/>
      <c r="B107" s="371"/>
      <c r="C107" s="131" t="s">
        <v>127</v>
      </c>
      <c r="D107" s="132">
        <v>1</v>
      </c>
      <c r="E107" s="132">
        <v>80</v>
      </c>
      <c r="F107" s="132">
        <v>89</v>
      </c>
      <c r="G107" s="132">
        <v>98</v>
      </c>
      <c r="H107" s="132">
        <v>100</v>
      </c>
      <c r="I107" s="133">
        <f>SUM(F107:H107)/3</f>
        <v>95.666666666666671</v>
      </c>
      <c r="J107" s="134">
        <f>I107/E107</f>
        <v>1.1958333333333333</v>
      </c>
    </row>
    <row r="108" spans="1:10" x14ac:dyDescent="0.25">
      <c r="A108" s="372" t="s">
        <v>135</v>
      </c>
      <c r="B108" s="372"/>
      <c r="C108" s="372"/>
      <c r="D108" s="88">
        <f t="shared" ref="D108:I108" si="7">SUM(D93:D107)</f>
        <v>1</v>
      </c>
      <c r="E108" s="88">
        <f t="shared" si="7"/>
        <v>80</v>
      </c>
      <c r="F108" s="88">
        <f t="shared" si="7"/>
        <v>89</v>
      </c>
      <c r="G108" s="88">
        <f t="shared" si="7"/>
        <v>98</v>
      </c>
      <c r="H108" s="88">
        <f t="shared" si="7"/>
        <v>100</v>
      </c>
      <c r="I108" s="11">
        <f t="shared" si="7"/>
        <v>95.666666666666671</v>
      </c>
      <c r="J108" s="130">
        <f>I108/E108</f>
        <v>1.1958333333333333</v>
      </c>
    </row>
    <row r="109" spans="1:10" x14ac:dyDescent="0.25">
      <c r="A109" s="372" t="s">
        <v>173</v>
      </c>
      <c r="B109" s="372"/>
      <c r="C109" s="372"/>
      <c r="D109" s="129">
        <f t="shared" ref="D109:I109" si="8">SUM(D13,D24,D40,D49,D66,D84,D92,D108)</f>
        <v>10</v>
      </c>
      <c r="E109" s="129">
        <f t="shared" si="8"/>
        <v>786</v>
      </c>
      <c r="F109" s="129">
        <f t="shared" si="8"/>
        <v>795</v>
      </c>
      <c r="G109" s="129">
        <f t="shared" si="8"/>
        <v>809</v>
      </c>
      <c r="H109" s="129">
        <f t="shared" si="8"/>
        <v>871</v>
      </c>
      <c r="I109" s="11">
        <f t="shared" si="8"/>
        <v>825</v>
      </c>
      <c r="J109" s="130">
        <f>I109/E109</f>
        <v>1.0496183206106871</v>
      </c>
    </row>
    <row r="110" spans="1:10" x14ac:dyDescent="0.25">
      <c r="A110" s="104" t="s">
        <v>272</v>
      </c>
      <c r="B110" s="105" t="s">
        <v>273</v>
      </c>
      <c r="C110" s="106"/>
      <c r="D110" s="107"/>
      <c r="E110" s="107"/>
      <c r="F110" s="108"/>
      <c r="G110" s="108"/>
      <c r="H110" s="108"/>
      <c r="I110" s="108"/>
      <c r="J110" s="56"/>
    </row>
    <row r="111" spans="1:10" x14ac:dyDescent="0.25">
      <c r="A111" s="109" t="s">
        <v>274</v>
      </c>
      <c r="B111" s="105" t="s">
        <v>232</v>
      </c>
      <c r="C111" s="106"/>
      <c r="D111" s="107"/>
      <c r="E111" s="107"/>
      <c r="F111" s="108"/>
      <c r="G111" s="108"/>
      <c r="H111" s="108"/>
      <c r="I111" s="108"/>
      <c r="J111" s="56"/>
    </row>
    <row r="112" spans="1:10" x14ac:dyDescent="0.25">
      <c r="A112" s="170"/>
      <c r="B112" s="383"/>
      <c r="C112" s="383"/>
      <c r="D112" s="383"/>
      <c r="E112" s="383"/>
      <c r="F112" s="383"/>
      <c r="G112" s="383"/>
      <c r="H112" s="383"/>
      <c r="I112" s="383"/>
      <c r="J112" s="383"/>
    </row>
    <row r="114" spans="1:10" ht="15.75" x14ac:dyDescent="0.25">
      <c r="A114" s="373" t="s">
        <v>224</v>
      </c>
      <c r="B114" s="373"/>
      <c r="C114" s="373"/>
      <c r="D114" s="373"/>
      <c r="E114" s="373"/>
      <c r="F114" s="373"/>
      <c r="G114" s="19"/>
      <c r="H114" s="19"/>
      <c r="I114" s="19"/>
      <c r="J114" s="19"/>
    </row>
    <row r="115" spans="1:10" ht="15.75" x14ac:dyDescent="0.25">
      <c r="A115" s="384" t="s">
        <v>303</v>
      </c>
      <c r="B115" s="384"/>
      <c r="C115" s="384"/>
      <c r="D115" s="384"/>
      <c r="E115" s="384"/>
      <c r="F115" s="384"/>
      <c r="G115" s="19"/>
      <c r="H115" s="19"/>
      <c r="I115" s="19"/>
      <c r="J115" s="19"/>
    </row>
    <row r="116" spans="1:10" x14ac:dyDescent="0.25">
      <c r="A116" s="385" t="s">
        <v>0</v>
      </c>
      <c r="B116" s="385" t="s">
        <v>304</v>
      </c>
      <c r="C116" s="385"/>
      <c r="D116" s="385"/>
      <c r="E116" s="385"/>
      <c r="F116" s="385" t="s">
        <v>249</v>
      </c>
      <c r="G116" s="385"/>
      <c r="H116" s="385"/>
      <c r="I116" s="385"/>
      <c r="J116" s="386" t="s">
        <v>305</v>
      </c>
    </row>
    <row r="117" spans="1:10" x14ac:dyDescent="0.25">
      <c r="A117" s="385"/>
      <c r="B117" s="262" t="s">
        <v>245</v>
      </c>
      <c r="C117" s="262" t="s">
        <v>246</v>
      </c>
      <c r="D117" s="262" t="s">
        <v>247</v>
      </c>
      <c r="E117" s="263" t="s">
        <v>306</v>
      </c>
      <c r="F117" s="262" t="s">
        <v>245</v>
      </c>
      <c r="G117" s="262" t="s">
        <v>246</v>
      </c>
      <c r="H117" s="262" t="s">
        <v>247</v>
      </c>
      <c r="I117" s="263" t="s">
        <v>307</v>
      </c>
      <c r="J117" s="386"/>
    </row>
    <row r="118" spans="1:10" x14ac:dyDescent="0.25">
      <c r="A118" s="264" t="s">
        <v>75</v>
      </c>
      <c r="B118" s="37">
        <v>13</v>
      </c>
      <c r="C118" s="37">
        <v>5</v>
      </c>
      <c r="D118" s="37">
        <v>19</v>
      </c>
      <c r="E118" s="265">
        <f t="shared" ref="E118:E126" si="9">SUM(B118:D118)</f>
        <v>37</v>
      </c>
      <c r="F118" s="37">
        <v>18</v>
      </c>
      <c r="G118" s="266">
        <v>30</v>
      </c>
      <c r="H118" s="37">
        <v>84</v>
      </c>
      <c r="I118" s="37">
        <f t="shared" ref="I118:I126" si="10">SUM(F118:H118)</f>
        <v>132</v>
      </c>
      <c r="J118" s="115">
        <f>E118/I118</f>
        <v>0.28030303030303028</v>
      </c>
    </row>
    <row r="119" spans="1:10" x14ac:dyDescent="0.25">
      <c r="A119" s="264" t="s">
        <v>58</v>
      </c>
      <c r="B119" s="37">
        <v>209</v>
      </c>
      <c r="C119" s="37">
        <v>19</v>
      </c>
      <c r="D119" s="37">
        <v>112</v>
      </c>
      <c r="E119" s="265">
        <f t="shared" si="9"/>
        <v>340</v>
      </c>
      <c r="F119" s="37">
        <v>468</v>
      </c>
      <c r="G119" s="37">
        <v>519</v>
      </c>
      <c r="H119" s="37">
        <v>488</v>
      </c>
      <c r="I119" s="37">
        <f t="shared" si="10"/>
        <v>1475</v>
      </c>
      <c r="J119" s="115">
        <f t="shared" ref="J119:J126" si="11">E119/I119</f>
        <v>0.23050847457627119</v>
      </c>
    </row>
    <row r="120" spans="1:10" x14ac:dyDescent="0.25">
      <c r="A120" s="264" t="s">
        <v>65</v>
      </c>
      <c r="B120" s="37">
        <v>50</v>
      </c>
      <c r="C120" s="37">
        <v>0</v>
      </c>
      <c r="D120" s="37">
        <v>61</v>
      </c>
      <c r="E120" s="265">
        <f t="shared" si="9"/>
        <v>111</v>
      </c>
      <c r="F120" s="266">
        <v>91</v>
      </c>
      <c r="G120" s="266">
        <v>100</v>
      </c>
      <c r="H120" s="266">
        <v>97</v>
      </c>
      <c r="I120" s="37">
        <f t="shared" si="10"/>
        <v>288</v>
      </c>
      <c r="J120" s="115">
        <f t="shared" si="11"/>
        <v>0.38541666666666669</v>
      </c>
    </row>
    <row r="121" spans="1:10" x14ac:dyDescent="0.25">
      <c r="A121" s="264" t="s">
        <v>239</v>
      </c>
      <c r="B121" s="37">
        <v>14</v>
      </c>
      <c r="C121" s="37">
        <v>0</v>
      </c>
      <c r="D121" s="37">
        <v>10</v>
      </c>
      <c r="E121" s="265">
        <f t="shared" si="9"/>
        <v>24</v>
      </c>
      <c r="F121" s="266">
        <v>36</v>
      </c>
      <c r="G121" s="266">
        <v>34</v>
      </c>
      <c r="H121" s="37">
        <v>36</v>
      </c>
      <c r="I121" s="37">
        <f t="shared" si="10"/>
        <v>106</v>
      </c>
      <c r="J121" s="115">
        <f t="shared" si="11"/>
        <v>0.22641509433962265</v>
      </c>
    </row>
    <row r="122" spans="1:10" x14ac:dyDescent="0.25">
      <c r="A122" s="264" t="s">
        <v>124</v>
      </c>
      <c r="B122" s="37">
        <v>52</v>
      </c>
      <c r="C122" s="37">
        <v>1</v>
      </c>
      <c r="D122" s="37">
        <v>61</v>
      </c>
      <c r="E122" s="265">
        <f t="shared" si="9"/>
        <v>114</v>
      </c>
      <c r="F122" s="266">
        <v>89</v>
      </c>
      <c r="G122" s="266">
        <v>98</v>
      </c>
      <c r="H122" s="37">
        <v>100</v>
      </c>
      <c r="I122" s="37">
        <f t="shared" si="10"/>
        <v>287</v>
      </c>
      <c r="J122" s="115">
        <f t="shared" si="11"/>
        <v>0.39721254355400698</v>
      </c>
    </row>
    <row r="123" spans="1:10" x14ac:dyDescent="0.25">
      <c r="A123" s="264" t="s">
        <v>241</v>
      </c>
      <c r="B123" s="37">
        <v>65</v>
      </c>
      <c r="C123" s="37">
        <v>7</v>
      </c>
      <c r="D123" s="37">
        <v>65</v>
      </c>
      <c r="E123" s="265">
        <f t="shared" si="9"/>
        <v>137</v>
      </c>
      <c r="F123" s="266">
        <v>66</v>
      </c>
      <c r="G123" s="266">
        <v>61</v>
      </c>
      <c r="H123" s="37">
        <v>69</v>
      </c>
      <c r="I123" s="37">
        <f t="shared" si="10"/>
        <v>196</v>
      </c>
      <c r="J123" s="115">
        <f t="shared" si="11"/>
        <v>0.69897959183673475</v>
      </c>
    </row>
    <row r="124" spans="1:10" x14ac:dyDescent="0.25">
      <c r="A124" s="264" t="s">
        <v>242</v>
      </c>
      <c r="B124" s="37">
        <v>121</v>
      </c>
      <c r="C124" s="37">
        <v>21</v>
      </c>
      <c r="D124" s="37">
        <v>197</v>
      </c>
      <c r="E124" s="265">
        <f t="shared" si="9"/>
        <v>339</v>
      </c>
      <c r="F124" s="266">
        <v>176</v>
      </c>
      <c r="G124" s="266">
        <v>191</v>
      </c>
      <c r="H124" s="37">
        <v>198</v>
      </c>
      <c r="I124" s="37">
        <f t="shared" si="10"/>
        <v>565</v>
      </c>
      <c r="J124" s="115">
        <f t="shared" si="11"/>
        <v>0.6</v>
      </c>
    </row>
    <row r="125" spans="1:10" x14ac:dyDescent="0.25">
      <c r="A125" s="264" t="s">
        <v>230</v>
      </c>
      <c r="B125" s="37">
        <v>58</v>
      </c>
      <c r="C125" s="37">
        <v>4</v>
      </c>
      <c r="D125" s="37">
        <v>50</v>
      </c>
      <c r="E125" s="265">
        <f t="shared" si="9"/>
        <v>112</v>
      </c>
      <c r="F125" s="266">
        <v>82</v>
      </c>
      <c r="G125" s="266">
        <v>72</v>
      </c>
      <c r="H125" s="37">
        <v>73</v>
      </c>
      <c r="I125" s="37">
        <f t="shared" si="10"/>
        <v>227</v>
      </c>
      <c r="J125" s="115">
        <f t="shared" si="11"/>
        <v>0.4933920704845815</v>
      </c>
    </row>
    <row r="126" spans="1:10" x14ac:dyDescent="0.25">
      <c r="A126" s="262" t="s">
        <v>306</v>
      </c>
      <c r="B126" s="141">
        <f>SUM(B118:B125)</f>
        <v>582</v>
      </c>
      <c r="C126" s="141">
        <f>SUM(C118:C125)</f>
        <v>57</v>
      </c>
      <c r="D126" s="141">
        <f>SUM(D118:D125)</f>
        <v>575</v>
      </c>
      <c r="E126" s="267">
        <f t="shared" si="9"/>
        <v>1214</v>
      </c>
      <c r="F126" s="240">
        <f>SUM(F118:F125)</f>
        <v>1026</v>
      </c>
      <c r="G126" s="240">
        <f>SUM(G118:G125)</f>
        <v>1105</v>
      </c>
      <c r="H126" s="240">
        <f>SUM(H118:H125)</f>
        <v>1145</v>
      </c>
      <c r="I126" s="240">
        <f t="shared" si="10"/>
        <v>3276</v>
      </c>
      <c r="J126" s="115">
        <f t="shared" si="11"/>
        <v>0.37057387057387059</v>
      </c>
    </row>
    <row r="127" spans="1:10" x14ac:dyDescent="0.25">
      <c r="A127" s="104" t="s">
        <v>272</v>
      </c>
      <c r="B127" s="105" t="s">
        <v>308</v>
      </c>
      <c r="C127" s="106"/>
      <c r="D127" s="107"/>
      <c r="E127" s="108"/>
      <c r="F127" s="107"/>
      <c r="G127" s="107"/>
      <c r="H127" s="107"/>
      <c r="I127" s="107"/>
      <c r="J127" s="107"/>
    </row>
    <row r="128" spans="1:10" x14ac:dyDescent="0.25">
      <c r="A128" s="109" t="s">
        <v>274</v>
      </c>
      <c r="B128" s="105" t="s">
        <v>232</v>
      </c>
      <c r="C128" s="106"/>
      <c r="D128" s="107"/>
      <c r="E128" s="108"/>
      <c r="F128" s="107"/>
      <c r="G128" s="107"/>
      <c r="H128" s="107"/>
      <c r="I128" s="107"/>
      <c r="J128" s="107"/>
    </row>
  </sheetData>
  <mergeCells count="63">
    <mergeCell ref="A115:F115"/>
    <mergeCell ref="A116:A117"/>
    <mergeCell ref="B116:E116"/>
    <mergeCell ref="F116:I116"/>
    <mergeCell ref="J116:J117"/>
    <mergeCell ref="A2:J2"/>
    <mergeCell ref="F3:H3"/>
    <mergeCell ref="B64:B65"/>
    <mergeCell ref="B112:J112"/>
    <mergeCell ref="A114:F114"/>
    <mergeCell ref="B105:B107"/>
    <mergeCell ref="A108:C108"/>
    <mergeCell ref="A109:C109"/>
    <mergeCell ref="A84:C84"/>
    <mergeCell ref="A85:A91"/>
    <mergeCell ref="B85:B87"/>
    <mergeCell ref="B89:B91"/>
    <mergeCell ref="A92:C92"/>
    <mergeCell ref="A93:A107"/>
    <mergeCell ref="B93:B95"/>
    <mergeCell ref="B96:B98"/>
    <mergeCell ref="B99:B100"/>
    <mergeCell ref="B101:B102"/>
    <mergeCell ref="A1:J1"/>
    <mergeCell ref="B103:B104"/>
    <mergeCell ref="I3:I4"/>
    <mergeCell ref="J3:J4"/>
    <mergeCell ref="A3:A4"/>
    <mergeCell ref="B3:B4"/>
    <mergeCell ref="C3:C4"/>
    <mergeCell ref="D3:D4"/>
    <mergeCell ref="E3:E4"/>
    <mergeCell ref="A66:C66"/>
    <mergeCell ref="A67:A83"/>
    <mergeCell ref="B68:B69"/>
    <mergeCell ref="B70:B71"/>
    <mergeCell ref="B72:B73"/>
    <mergeCell ref="B74:B77"/>
    <mergeCell ref="B78:B80"/>
    <mergeCell ref="B81:B83"/>
    <mergeCell ref="A41:A48"/>
    <mergeCell ref="B41:B48"/>
    <mergeCell ref="A49:C49"/>
    <mergeCell ref="A50:A65"/>
    <mergeCell ref="B50:B52"/>
    <mergeCell ref="B53:B58"/>
    <mergeCell ref="B59:B62"/>
    <mergeCell ref="A5:A12"/>
    <mergeCell ref="B5:B6"/>
    <mergeCell ref="B7:B9"/>
    <mergeCell ref="B10:B12"/>
    <mergeCell ref="A40:C40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J127"/>
  <sheetViews>
    <sheetView showGridLines="0" zoomScale="90" zoomScaleNormal="90" workbookViewId="0">
      <pane xSplit="1" ySplit="4" topLeftCell="B74" activePane="bottomRight" state="frozen"/>
      <selection activeCell="B214" sqref="B214"/>
      <selection pane="topRight" activeCell="B214" sqref="B214"/>
      <selection pane="bottomLeft" activeCell="B214" sqref="B214"/>
      <selection pane="bottomRight" activeCell="A115" sqref="A115:J115"/>
    </sheetView>
  </sheetViews>
  <sheetFormatPr defaultRowHeight="15" x14ac:dyDescent="0.25"/>
  <cols>
    <col min="1" max="1" width="23" style="16" customWidth="1"/>
    <col min="2" max="2" width="40.7109375" style="16" customWidth="1"/>
    <col min="3" max="3" width="16.42578125" style="16" bestFit="1" customWidth="1"/>
    <col min="4" max="4" width="9.5703125" style="16" bestFit="1" customWidth="1"/>
    <col min="5" max="5" width="8.85546875" style="16" bestFit="1" customWidth="1"/>
    <col min="6" max="8" width="10" style="16" customWidth="1"/>
    <col min="9" max="9" width="16.140625" style="16" customWidth="1"/>
    <col min="10" max="10" width="15.7109375" style="16" customWidth="1"/>
    <col min="11" max="238" width="9.140625" style="16"/>
    <col min="239" max="239" width="9.140625" style="16" customWidth="1"/>
    <col min="240" max="240" width="27.140625" style="16" customWidth="1"/>
    <col min="241" max="241" width="16.42578125" style="16" bestFit="1" customWidth="1"/>
    <col min="242" max="243" width="11.140625" style="16" customWidth="1"/>
    <col min="244" max="244" width="15.140625" style="16" customWidth="1"/>
    <col min="245" max="245" width="15.5703125" style="16" customWidth="1"/>
    <col min="246" max="246" width="15.42578125" style="16" customWidth="1"/>
    <col min="247" max="247" width="13.140625" style="16" customWidth="1"/>
    <col min="248" max="248" width="14.85546875" style="16" customWidth="1"/>
    <col min="249" max="249" width="5.140625" style="16" customWidth="1"/>
    <col min="250" max="250" width="3.5703125" style="16" customWidth="1"/>
    <col min="251" max="494" width="9.140625" style="16"/>
    <col min="495" max="495" width="9.140625" style="16" customWidth="1"/>
    <col min="496" max="496" width="27.140625" style="16" customWidth="1"/>
    <col min="497" max="497" width="16.42578125" style="16" bestFit="1" customWidth="1"/>
    <col min="498" max="499" width="11.140625" style="16" customWidth="1"/>
    <col min="500" max="500" width="15.140625" style="16" customWidth="1"/>
    <col min="501" max="501" width="15.5703125" style="16" customWidth="1"/>
    <col min="502" max="502" width="15.42578125" style="16" customWidth="1"/>
    <col min="503" max="503" width="13.140625" style="16" customWidth="1"/>
    <col min="504" max="504" width="14.85546875" style="16" customWidth="1"/>
    <col min="505" max="505" width="5.140625" style="16" customWidth="1"/>
    <col min="506" max="506" width="3.5703125" style="16" customWidth="1"/>
    <col min="507" max="750" width="9.140625" style="16"/>
    <col min="751" max="751" width="9.140625" style="16" customWidth="1"/>
    <col min="752" max="752" width="27.140625" style="16" customWidth="1"/>
    <col min="753" max="753" width="16.42578125" style="16" bestFit="1" customWidth="1"/>
    <col min="754" max="755" width="11.140625" style="16" customWidth="1"/>
    <col min="756" max="756" width="15.140625" style="16" customWidth="1"/>
    <col min="757" max="757" width="15.5703125" style="16" customWidth="1"/>
    <col min="758" max="758" width="15.42578125" style="16" customWidth="1"/>
    <col min="759" max="759" width="13.140625" style="16" customWidth="1"/>
    <col min="760" max="760" width="14.85546875" style="16" customWidth="1"/>
    <col min="761" max="761" width="5.140625" style="16" customWidth="1"/>
    <col min="762" max="762" width="3.5703125" style="16" customWidth="1"/>
    <col min="763" max="1006" width="9.140625" style="16"/>
    <col min="1007" max="1007" width="9.140625" style="16" customWidth="1"/>
    <col min="1008" max="1008" width="27.140625" style="16" customWidth="1"/>
    <col min="1009" max="1009" width="16.42578125" style="16" bestFit="1" customWidth="1"/>
    <col min="1010" max="1011" width="11.140625" style="16" customWidth="1"/>
    <col min="1012" max="1012" width="15.140625" style="16" customWidth="1"/>
    <col min="1013" max="1013" width="15.5703125" style="16" customWidth="1"/>
    <col min="1014" max="1014" width="15.42578125" style="16" customWidth="1"/>
    <col min="1015" max="1015" width="13.140625" style="16" customWidth="1"/>
    <col min="1016" max="1016" width="14.85546875" style="16" customWidth="1"/>
    <col min="1017" max="1017" width="5.140625" style="16" customWidth="1"/>
    <col min="1018" max="1018" width="3.5703125" style="16" customWidth="1"/>
    <col min="1019" max="1262" width="9.140625" style="16"/>
    <col min="1263" max="1263" width="9.140625" style="16" customWidth="1"/>
    <col min="1264" max="1264" width="27.140625" style="16" customWidth="1"/>
    <col min="1265" max="1265" width="16.42578125" style="16" bestFit="1" customWidth="1"/>
    <col min="1266" max="1267" width="11.140625" style="16" customWidth="1"/>
    <col min="1268" max="1268" width="15.140625" style="16" customWidth="1"/>
    <col min="1269" max="1269" width="15.5703125" style="16" customWidth="1"/>
    <col min="1270" max="1270" width="15.42578125" style="16" customWidth="1"/>
    <col min="1271" max="1271" width="13.140625" style="16" customWidth="1"/>
    <col min="1272" max="1272" width="14.85546875" style="16" customWidth="1"/>
    <col min="1273" max="1273" width="5.140625" style="16" customWidth="1"/>
    <col min="1274" max="1274" width="3.5703125" style="16" customWidth="1"/>
    <col min="1275" max="1518" width="9.140625" style="16"/>
    <col min="1519" max="1519" width="9.140625" style="16" customWidth="1"/>
    <col min="1520" max="1520" width="27.140625" style="16" customWidth="1"/>
    <col min="1521" max="1521" width="16.42578125" style="16" bestFit="1" customWidth="1"/>
    <col min="1522" max="1523" width="11.140625" style="16" customWidth="1"/>
    <col min="1524" max="1524" width="15.140625" style="16" customWidth="1"/>
    <col min="1525" max="1525" width="15.5703125" style="16" customWidth="1"/>
    <col min="1526" max="1526" width="15.42578125" style="16" customWidth="1"/>
    <col min="1527" max="1527" width="13.140625" style="16" customWidth="1"/>
    <col min="1528" max="1528" width="14.85546875" style="16" customWidth="1"/>
    <col min="1529" max="1529" width="5.140625" style="16" customWidth="1"/>
    <col min="1530" max="1530" width="3.5703125" style="16" customWidth="1"/>
    <col min="1531" max="1774" width="9.140625" style="16"/>
    <col min="1775" max="1775" width="9.140625" style="16" customWidth="1"/>
    <col min="1776" max="1776" width="27.140625" style="16" customWidth="1"/>
    <col min="1777" max="1777" width="16.42578125" style="16" bestFit="1" customWidth="1"/>
    <col min="1778" max="1779" width="11.140625" style="16" customWidth="1"/>
    <col min="1780" max="1780" width="15.140625" style="16" customWidth="1"/>
    <col min="1781" max="1781" width="15.5703125" style="16" customWidth="1"/>
    <col min="1782" max="1782" width="15.42578125" style="16" customWidth="1"/>
    <col min="1783" max="1783" width="13.140625" style="16" customWidth="1"/>
    <col min="1784" max="1784" width="14.85546875" style="16" customWidth="1"/>
    <col min="1785" max="1785" width="5.140625" style="16" customWidth="1"/>
    <col min="1786" max="1786" width="3.5703125" style="16" customWidth="1"/>
    <col min="1787" max="2030" width="9.140625" style="16"/>
    <col min="2031" max="2031" width="9.140625" style="16" customWidth="1"/>
    <col min="2032" max="2032" width="27.140625" style="16" customWidth="1"/>
    <col min="2033" max="2033" width="16.42578125" style="16" bestFit="1" customWidth="1"/>
    <col min="2034" max="2035" width="11.140625" style="16" customWidth="1"/>
    <col min="2036" max="2036" width="15.140625" style="16" customWidth="1"/>
    <col min="2037" max="2037" width="15.5703125" style="16" customWidth="1"/>
    <col min="2038" max="2038" width="15.42578125" style="16" customWidth="1"/>
    <col min="2039" max="2039" width="13.140625" style="16" customWidth="1"/>
    <col min="2040" max="2040" width="14.85546875" style="16" customWidth="1"/>
    <col min="2041" max="2041" width="5.140625" style="16" customWidth="1"/>
    <col min="2042" max="2042" width="3.5703125" style="16" customWidth="1"/>
    <col min="2043" max="2286" width="9.140625" style="16"/>
    <col min="2287" max="2287" width="9.140625" style="16" customWidth="1"/>
    <col min="2288" max="2288" width="27.140625" style="16" customWidth="1"/>
    <col min="2289" max="2289" width="16.42578125" style="16" bestFit="1" customWidth="1"/>
    <col min="2290" max="2291" width="11.140625" style="16" customWidth="1"/>
    <col min="2292" max="2292" width="15.140625" style="16" customWidth="1"/>
    <col min="2293" max="2293" width="15.5703125" style="16" customWidth="1"/>
    <col min="2294" max="2294" width="15.42578125" style="16" customWidth="1"/>
    <col min="2295" max="2295" width="13.140625" style="16" customWidth="1"/>
    <col min="2296" max="2296" width="14.85546875" style="16" customWidth="1"/>
    <col min="2297" max="2297" width="5.140625" style="16" customWidth="1"/>
    <col min="2298" max="2298" width="3.5703125" style="16" customWidth="1"/>
    <col min="2299" max="2542" width="9.140625" style="16"/>
    <col min="2543" max="2543" width="9.140625" style="16" customWidth="1"/>
    <col min="2544" max="2544" width="27.140625" style="16" customWidth="1"/>
    <col min="2545" max="2545" width="16.42578125" style="16" bestFit="1" customWidth="1"/>
    <col min="2546" max="2547" width="11.140625" style="16" customWidth="1"/>
    <col min="2548" max="2548" width="15.140625" style="16" customWidth="1"/>
    <col min="2549" max="2549" width="15.5703125" style="16" customWidth="1"/>
    <col min="2550" max="2550" width="15.42578125" style="16" customWidth="1"/>
    <col min="2551" max="2551" width="13.140625" style="16" customWidth="1"/>
    <col min="2552" max="2552" width="14.85546875" style="16" customWidth="1"/>
    <col min="2553" max="2553" width="5.140625" style="16" customWidth="1"/>
    <col min="2554" max="2554" width="3.5703125" style="16" customWidth="1"/>
    <col min="2555" max="2798" width="9.140625" style="16"/>
    <col min="2799" max="2799" width="9.140625" style="16" customWidth="1"/>
    <col min="2800" max="2800" width="27.140625" style="16" customWidth="1"/>
    <col min="2801" max="2801" width="16.42578125" style="16" bestFit="1" customWidth="1"/>
    <col min="2802" max="2803" width="11.140625" style="16" customWidth="1"/>
    <col min="2804" max="2804" width="15.140625" style="16" customWidth="1"/>
    <col min="2805" max="2805" width="15.5703125" style="16" customWidth="1"/>
    <col min="2806" max="2806" width="15.42578125" style="16" customWidth="1"/>
    <col min="2807" max="2807" width="13.140625" style="16" customWidth="1"/>
    <col min="2808" max="2808" width="14.85546875" style="16" customWidth="1"/>
    <col min="2809" max="2809" width="5.140625" style="16" customWidth="1"/>
    <col min="2810" max="2810" width="3.5703125" style="16" customWidth="1"/>
    <col min="2811" max="3054" width="9.140625" style="16"/>
    <col min="3055" max="3055" width="9.140625" style="16" customWidth="1"/>
    <col min="3056" max="3056" width="27.140625" style="16" customWidth="1"/>
    <col min="3057" max="3057" width="16.42578125" style="16" bestFit="1" customWidth="1"/>
    <col min="3058" max="3059" width="11.140625" style="16" customWidth="1"/>
    <col min="3060" max="3060" width="15.140625" style="16" customWidth="1"/>
    <col min="3061" max="3061" width="15.5703125" style="16" customWidth="1"/>
    <col min="3062" max="3062" width="15.42578125" style="16" customWidth="1"/>
    <col min="3063" max="3063" width="13.140625" style="16" customWidth="1"/>
    <col min="3064" max="3064" width="14.85546875" style="16" customWidth="1"/>
    <col min="3065" max="3065" width="5.140625" style="16" customWidth="1"/>
    <col min="3066" max="3066" width="3.5703125" style="16" customWidth="1"/>
    <col min="3067" max="3310" width="9.140625" style="16"/>
    <col min="3311" max="3311" width="9.140625" style="16" customWidth="1"/>
    <col min="3312" max="3312" width="27.140625" style="16" customWidth="1"/>
    <col min="3313" max="3313" width="16.42578125" style="16" bestFit="1" customWidth="1"/>
    <col min="3314" max="3315" width="11.140625" style="16" customWidth="1"/>
    <col min="3316" max="3316" width="15.140625" style="16" customWidth="1"/>
    <col min="3317" max="3317" width="15.5703125" style="16" customWidth="1"/>
    <col min="3318" max="3318" width="15.42578125" style="16" customWidth="1"/>
    <col min="3319" max="3319" width="13.140625" style="16" customWidth="1"/>
    <col min="3320" max="3320" width="14.85546875" style="16" customWidth="1"/>
    <col min="3321" max="3321" width="5.140625" style="16" customWidth="1"/>
    <col min="3322" max="3322" width="3.5703125" style="16" customWidth="1"/>
    <col min="3323" max="3566" width="9.140625" style="16"/>
    <col min="3567" max="3567" width="9.140625" style="16" customWidth="1"/>
    <col min="3568" max="3568" width="27.140625" style="16" customWidth="1"/>
    <col min="3569" max="3569" width="16.42578125" style="16" bestFit="1" customWidth="1"/>
    <col min="3570" max="3571" width="11.140625" style="16" customWidth="1"/>
    <col min="3572" max="3572" width="15.140625" style="16" customWidth="1"/>
    <col min="3573" max="3573" width="15.5703125" style="16" customWidth="1"/>
    <col min="3574" max="3574" width="15.42578125" style="16" customWidth="1"/>
    <col min="3575" max="3575" width="13.140625" style="16" customWidth="1"/>
    <col min="3576" max="3576" width="14.85546875" style="16" customWidth="1"/>
    <col min="3577" max="3577" width="5.140625" style="16" customWidth="1"/>
    <col min="3578" max="3578" width="3.5703125" style="16" customWidth="1"/>
    <col min="3579" max="3822" width="9.140625" style="16"/>
    <col min="3823" max="3823" width="9.140625" style="16" customWidth="1"/>
    <col min="3824" max="3824" width="27.140625" style="16" customWidth="1"/>
    <col min="3825" max="3825" width="16.42578125" style="16" bestFit="1" customWidth="1"/>
    <col min="3826" max="3827" width="11.140625" style="16" customWidth="1"/>
    <col min="3828" max="3828" width="15.140625" style="16" customWidth="1"/>
    <col min="3829" max="3829" width="15.5703125" style="16" customWidth="1"/>
    <col min="3830" max="3830" width="15.42578125" style="16" customWidth="1"/>
    <col min="3831" max="3831" width="13.140625" style="16" customWidth="1"/>
    <col min="3832" max="3832" width="14.85546875" style="16" customWidth="1"/>
    <col min="3833" max="3833" width="5.140625" style="16" customWidth="1"/>
    <col min="3834" max="3834" width="3.5703125" style="16" customWidth="1"/>
    <col min="3835" max="4078" width="9.140625" style="16"/>
    <col min="4079" max="4079" width="9.140625" style="16" customWidth="1"/>
    <col min="4080" max="4080" width="27.140625" style="16" customWidth="1"/>
    <col min="4081" max="4081" width="16.42578125" style="16" bestFit="1" customWidth="1"/>
    <col min="4082" max="4083" width="11.140625" style="16" customWidth="1"/>
    <col min="4084" max="4084" width="15.140625" style="16" customWidth="1"/>
    <col min="4085" max="4085" width="15.5703125" style="16" customWidth="1"/>
    <col min="4086" max="4086" width="15.42578125" style="16" customWidth="1"/>
    <col min="4087" max="4087" width="13.140625" style="16" customWidth="1"/>
    <col min="4088" max="4088" width="14.85546875" style="16" customWidth="1"/>
    <col min="4089" max="4089" width="5.140625" style="16" customWidth="1"/>
    <col min="4090" max="4090" width="3.5703125" style="16" customWidth="1"/>
    <col min="4091" max="4334" width="9.140625" style="16"/>
    <col min="4335" max="4335" width="9.140625" style="16" customWidth="1"/>
    <col min="4336" max="4336" width="27.140625" style="16" customWidth="1"/>
    <col min="4337" max="4337" width="16.42578125" style="16" bestFit="1" customWidth="1"/>
    <col min="4338" max="4339" width="11.140625" style="16" customWidth="1"/>
    <col min="4340" max="4340" width="15.140625" style="16" customWidth="1"/>
    <col min="4341" max="4341" width="15.5703125" style="16" customWidth="1"/>
    <col min="4342" max="4342" width="15.42578125" style="16" customWidth="1"/>
    <col min="4343" max="4343" width="13.140625" style="16" customWidth="1"/>
    <col min="4344" max="4344" width="14.85546875" style="16" customWidth="1"/>
    <col min="4345" max="4345" width="5.140625" style="16" customWidth="1"/>
    <col min="4346" max="4346" width="3.5703125" style="16" customWidth="1"/>
    <col min="4347" max="4590" width="9.140625" style="16"/>
    <col min="4591" max="4591" width="9.140625" style="16" customWidth="1"/>
    <col min="4592" max="4592" width="27.140625" style="16" customWidth="1"/>
    <col min="4593" max="4593" width="16.42578125" style="16" bestFit="1" customWidth="1"/>
    <col min="4594" max="4595" width="11.140625" style="16" customWidth="1"/>
    <col min="4596" max="4596" width="15.140625" style="16" customWidth="1"/>
    <col min="4597" max="4597" width="15.5703125" style="16" customWidth="1"/>
    <col min="4598" max="4598" width="15.42578125" style="16" customWidth="1"/>
    <col min="4599" max="4599" width="13.140625" style="16" customWidth="1"/>
    <col min="4600" max="4600" width="14.85546875" style="16" customWidth="1"/>
    <col min="4601" max="4601" width="5.140625" style="16" customWidth="1"/>
    <col min="4602" max="4602" width="3.5703125" style="16" customWidth="1"/>
    <col min="4603" max="4846" width="9.140625" style="16"/>
    <col min="4847" max="4847" width="9.140625" style="16" customWidth="1"/>
    <col min="4848" max="4848" width="27.140625" style="16" customWidth="1"/>
    <col min="4849" max="4849" width="16.42578125" style="16" bestFit="1" customWidth="1"/>
    <col min="4850" max="4851" width="11.140625" style="16" customWidth="1"/>
    <col min="4852" max="4852" width="15.140625" style="16" customWidth="1"/>
    <col min="4853" max="4853" width="15.5703125" style="16" customWidth="1"/>
    <col min="4854" max="4854" width="15.42578125" style="16" customWidth="1"/>
    <col min="4855" max="4855" width="13.140625" style="16" customWidth="1"/>
    <col min="4856" max="4856" width="14.85546875" style="16" customWidth="1"/>
    <col min="4857" max="4857" width="5.140625" style="16" customWidth="1"/>
    <col min="4858" max="4858" width="3.5703125" style="16" customWidth="1"/>
    <col min="4859" max="5102" width="9.140625" style="16"/>
    <col min="5103" max="5103" width="9.140625" style="16" customWidth="1"/>
    <col min="5104" max="5104" width="27.140625" style="16" customWidth="1"/>
    <col min="5105" max="5105" width="16.42578125" style="16" bestFit="1" customWidth="1"/>
    <col min="5106" max="5107" width="11.140625" style="16" customWidth="1"/>
    <col min="5108" max="5108" width="15.140625" style="16" customWidth="1"/>
    <col min="5109" max="5109" width="15.5703125" style="16" customWidth="1"/>
    <col min="5110" max="5110" width="15.42578125" style="16" customWidth="1"/>
    <col min="5111" max="5111" width="13.140625" style="16" customWidth="1"/>
    <col min="5112" max="5112" width="14.85546875" style="16" customWidth="1"/>
    <col min="5113" max="5113" width="5.140625" style="16" customWidth="1"/>
    <col min="5114" max="5114" width="3.5703125" style="16" customWidth="1"/>
    <col min="5115" max="5358" width="9.140625" style="16"/>
    <col min="5359" max="5359" width="9.140625" style="16" customWidth="1"/>
    <col min="5360" max="5360" width="27.140625" style="16" customWidth="1"/>
    <col min="5361" max="5361" width="16.42578125" style="16" bestFit="1" customWidth="1"/>
    <col min="5362" max="5363" width="11.140625" style="16" customWidth="1"/>
    <col min="5364" max="5364" width="15.140625" style="16" customWidth="1"/>
    <col min="5365" max="5365" width="15.5703125" style="16" customWidth="1"/>
    <col min="5366" max="5366" width="15.42578125" style="16" customWidth="1"/>
    <col min="5367" max="5367" width="13.140625" style="16" customWidth="1"/>
    <col min="5368" max="5368" width="14.85546875" style="16" customWidth="1"/>
    <col min="5369" max="5369" width="5.140625" style="16" customWidth="1"/>
    <col min="5370" max="5370" width="3.5703125" style="16" customWidth="1"/>
    <col min="5371" max="5614" width="9.140625" style="16"/>
    <col min="5615" max="5615" width="9.140625" style="16" customWidth="1"/>
    <col min="5616" max="5616" width="27.140625" style="16" customWidth="1"/>
    <col min="5617" max="5617" width="16.42578125" style="16" bestFit="1" customWidth="1"/>
    <col min="5618" max="5619" width="11.140625" style="16" customWidth="1"/>
    <col min="5620" max="5620" width="15.140625" style="16" customWidth="1"/>
    <col min="5621" max="5621" width="15.5703125" style="16" customWidth="1"/>
    <col min="5622" max="5622" width="15.42578125" style="16" customWidth="1"/>
    <col min="5623" max="5623" width="13.140625" style="16" customWidth="1"/>
    <col min="5624" max="5624" width="14.85546875" style="16" customWidth="1"/>
    <col min="5625" max="5625" width="5.140625" style="16" customWidth="1"/>
    <col min="5626" max="5626" width="3.5703125" style="16" customWidth="1"/>
    <col min="5627" max="5870" width="9.140625" style="16"/>
    <col min="5871" max="5871" width="9.140625" style="16" customWidth="1"/>
    <col min="5872" max="5872" width="27.140625" style="16" customWidth="1"/>
    <col min="5873" max="5873" width="16.42578125" style="16" bestFit="1" customWidth="1"/>
    <col min="5874" max="5875" width="11.140625" style="16" customWidth="1"/>
    <col min="5876" max="5876" width="15.140625" style="16" customWidth="1"/>
    <col min="5877" max="5877" width="15.5703125" style="16" customWidth="1"/>
    <col min="5878" max="5878" width="15.42578125" style="16" customWidth="1"/>
    <col min="5879" max="5879" width="13.140625" style="16" customWidth="1"/>
    <col min="5880" max="5880" width="14.85546875" style="16" customWidth="1"/>
    <col min="5881" max="5881" width="5.140625" style="16" customWidth="1"/>
    <col min="5882" max="5882" width="3.5703125" style="16" customWidth="1"/>
    <col min="5883" max="6126" width="9.140625" style="16"/>
    <col min="6127" max="6127" width="9.140625" style="16" customWidth="1"/>
    <col min="6128" max="6128" width="27.140625" style="16" customWidth="1"/>
    <col min="6129" max="6129" width="16.42578125" style="16" bestFit="1" customWidth="1"/>
    <col min="6130" max="6131" width="11.140625" style="16" customWidth="1"/>
    <col min="6132" max="6132" width="15.140625" style="16" customWidth="1"/>
    <col min="6133" max="6133" width="15.5703125" style="16" customWidth="1"/>
    <col min="6134" max="6134" width="15.42578125" style="16" customWidth="1"/>
    <col min="6135" max="6135" width="13.140625" style="16" customWidth="1"/>
    <col min="6136" max="6136" width="14.85546875" style="16" customWidth="1"/>
    <col min="6137" max="6137" width="5.140625" style="16" customWidth="1"/>
    <col min="6138" max="6138" width="3.5703125" style="16" customWidth="1"/>
    <col min="6139" max="6382" width="9.140625" style="16"/>
    <col min="6383" max="6383" width="9.140625" style="16" customWidth="1"/>
    <col min="6384" max="6384" width="27.140625" style="16" customWidth="1"/>
    <col min="6385" max="6385" width="16.42578125" style="16" bestFit="1" customWidth="1"/>
    <col min="6386" max="6387" width="11.140625" style="16" customWidth="1"/>
    <col min="6388" max="6388" width="15.140625" style="16" customWidth="1"/>
    <col min="6389" max="6389" width="15.5703125" style="16" customWidth="1"/>
    <col min="6390" max="6390" width="15.42578125" style="16" customWidth="1"/>
    <col min="6391" max="6391" width="13.140625" style="16" customWidth="1"/>
    <col min="6392" max="6392" width="14.85546875" style="16" customWidth="1"/>
    <col min="6393" max="6393" width="5.140625" style="16" customWidth="1"/>
    <col min="6394" max="6394" width="3.5703125" style="16" customWidth="1"/>
    <col min="6395" max="6638" width="9.140625" style="16"/>
    <col min="6639" max="6639" width="9.140625" style="16" customWidth="1"/>
    <col min="6640" max="6640" width="27.140625" style="16" customWidth="1"/>
    <col min="6641" max="6641" width="16.42578125" style="16" bestFit="1" customWidth="1"/>
    <col min="6642" max="6643" width="11.140625" style="16" customWidth="1"/>
    <col min="6644" max="6644" width="15.140625" style="16" customWidth="1"/>
    <col min="6645" max="6645" width="15.5703125" style="16" customWidth="1"/>
    <col min="6646" max="6646" width="15.42578125" style="16" customWidth="1"/>
    <col min="6647" max="6647" width="13.140625" style="16" customWidth="1"/>
    <col min="6648" max="6648" width="14.85546875" style="16" customWidth="1"/>
    <col min="6649" max="6649" width="5.140625" style="16" customWidth="1"/>
    <col min="6650" max="6650" width="3.5703125" style="16" customWidth="1"/>
    <col min="6651" max="6894" width="9.140625" style="16"/>
    <col min="6895" max="6895" width="9.140625" style="16" customWidth="1"/>
    <col min="6896" max="6896" width="27.140625" style="16" customWidth="1"/>
    <col min="6897" max="6897" width="16.42578125" style="16" bestFit="1" customWidth="1"/>
    <col min="6898" max="6899" width="11.140625" style="16" customWidth="1"/>
    <col min="6900" max="6900" width="15.140625" style="16" customWidth="1"/>
    <col min="6901" max="6901" width="15.5703125" style="16" customWidth="1"/>
    <col min="6902" max="6902" width="15.42578125" style="16" customWidth="1"/>
    <col min="6903" max="6903" width="13.140625" style="16" customWidth="1"/>
    <col min="6904" max="6904" width="14.85546875" style="16" customWidth="1"/>
    <col min="6905" max="6905" width="5.140625" style="16" customWidth="1"/>
    <col min="6906" max="6906" width="3.5703125" style="16" customWidth="1"/>
    <col min="6907" max="7150" width="9.140625" style="16"/>
    <col min="7151" max="7151" width="9.140625" style="16" customWidth="1"/>
    <col min="7152" max="7152" width="27.140625" style="16" customWidth="1"/>
    <col min="7153" max="7153" width="16.42578125" style="16" bestFit="1" customWidth="1"/>
    <col min="7154" max="7155" width="11.140625" style="16" customWidth="1"/>
    <col min="7156" max="7156" width="15.140625" style="16" customWidth="1"/>
    <col min="7157" max="7157" width="15.5703125" style="16" customWidth="1"/>
    <col min="7158" max="7158" width="15.42578125" style="16" customWidth="1"/>
    <col min="7159" max="7159" width="13.140625" style="16" customWidth="1"/>
    <col min="7160" max="7160" width="14.85546875" style="16" customWidth="1"/>
    <col min="7161" max="7161" width="5.140625" style="16" customWidth="1"/>
    <col min="7162" max="7162" width="3.5703125" style="16" customWidth="1"/>
    <col min="7163" max="7406" width="9.140625" style="16"/>
    <col min="7407" max="7407" width="9.140625" style="16" customWidth="1"/>
    <col min="7408" max="7408" width="27.140625" style="16" customWidth="1"/>
    <col min="7409" max="7409" width="16.42578125" style="16" bestFit="1" customWidth="1"/>
    <col min="7410" max="7411" width="11.140625" style="16" customWidth="1"/>
    <col min="7412" max="7412" width="15.140625" style="16" customWidth="1"/>
    <col min="7413" max="7413" width="15.5703125" style="16" customWidth="1"/>
    <col min="7414" max="7414" width="15.42578125" style="16" customWidth="1"/>
    <col min="7415" max="7415" width="13.140625" style="16" customWidth="1"/>
    <col min="7416" max="7416" width="14.85546875" style="16" customWidth="1"/>
    <col min="7417" max="7417" width="5.140625" style="16" customWidth="1"/>
    <col min="7418" max="7418" width="3.5703125" style="16" customWidth="1"/>
    <col min="7419" max="7662" width="9.140625" style="16"/>
    <col min="7663" max="7663" width="9.140625" style="16" customWidth="1"/>
    <col min="7664" max="7664" width="27.140625" style="16" customWidth="1"/>
    <col min="7665" max="7665" width="16.42578125" style="16" bestFit="1" customWidth="1"/>
    <col min="7666" max="7667" width="11.140625" style="16" customWidth="1"/>
    <col min="7668" max="7668" width="15.140625" style="16" customWidth="1"/>
    <col min="7669" max="7669" width="15.5703125" style="16" customWidth="1"/>
    <col min="7670" max="7670" width="15.42578125" style="16" customWidth="1"/>
    <col min="7671" max="7671" width="13.140625" style="16" customWidth="1"/>
    <col min="7672" max="7672" width="14.85546875" style="16" customWidth="1"/>
    <col min="7673" max="7673" width="5.140625" style="16" customWidth="1"/>
    <col min="7674" max="7674" width="3.5703125" style="16" customWidth="1"/>
    <col min="7675" max="7918" width="9.140625" style="16"/>
    <col min="7919" max="7919" width="9.140625" style="16" customWidth="1"/>
    <col min="7920" max="7920" width="27.140625" style="16" customWidth="1"/>
    <col min="7921" max="7921" width="16.42578125" style="16" bestFit="1" customWidth="1"/>
    <col min="7922" max="7923" width="11.140625" style="16" customWidth="1"/>
    <col min="7924" max="7924" width="15.140625" style="16" customWidth="1"/>
    <col min="7925" max="7925" width="15.5703125" style="16" customWidth="1"/>
    <col min="7926" max="7926" width="15.42578125" style="16" customWidth="1"/>
    <col min="7927" max="7927" width="13.140625" style="16" customWidth="1"/>
    <col min="7928" max="7928" width="14.85546875" style="16" customWidth="1"/>
    <col min="7929" max="7929" width="5.140625" style="16" customWidth="1"/>
    <col min="7930" max="7930" width="3.5703125" style="16" customWidth="1"/>
    <col min="7931" max="8174" width="9.140625" style="16"/>
    <col min="8175" max="8175" width="9.140625" style="16" customWidth="1"/>
    <col min="8176" max="8176" width="27.140625" style="16" customWidth="1"/>
    <col min="8177" max="8177" width="16.42578125" style="16" bestFit="1" customWidth="1"/>
    <col min="8178" max="8179" width="11.140625" style="16" customWidth="1"/>
    <col min="8180" max="8180" width="15.140625" style="16" customWidth="1"/>
    <col min="8181" max="8181" width="15.5703125" style="16" customWidth="1"/>
    <col min="8182" max="8182" width="15.42578125" style="16" customWidth="1"/>
    <col min="8183" max="8183" width="13.140625" style="16" customWidth="1"/>
    <col min="8184" max="8184" width="14.85546875" style="16" customWidth="1"/>
    <col min="8185" max="8185" width="5.140625" style="16" customWidth="1"/>
    <col min="8186" max="8186" width="3.5703125" style="16" customWidth="1"/>
    <col min="8187" max="8430" width="9.140625" style="16"/>
    <col min="8431" max="8431" width="9.140625" style="16" customWidth="1"/>
    <col min="8432" max="8432" width="27.140625" style="16" customWidth="1"/>
    <col min="8433" max="8433" width="16.42578125" style="16" bestFit="1" customWidth="1"/>
    <col min="8434" max="8435" width="11.140625" style="16" customWidth="1"/>
    <col min="8436" max="8436" width="15.140625" style="16" customWidth="1"/>
    <col min="8437" max="8437" width="15.5703125" style="16" customWidth="1"/>
    <col min="8438" max="8438" width="15.42578125" style="16" customWidth="1"/>
    <col min="8439" max="8439" width="13.140625" style="16" customWidth="1"/>
    <col min="8440" max="8440" width="14.85546875" style="16" customWidth="1"/>
    <col min="8441" max="8441" width="5.140625" style="16" customWidth="1"/>
    <col min="8442" max="8442" width="3.5703125" style="16" customWidth="1"/>
    <col min="8443" max="8686" width="9.140625" style="16"/>
    <col min="8687" max="8687" width="9.140625" style="16" customWidth="1"/>
    <col min="8688" max="8688" width="27.140625" style="16" customWidth="1"/>
    <col min="8689" max="8689" width="16.42578125" style="16" bestFit="1" customWidth="1"/>
    <col min="8690" max="8691" width="11.140625" style="16" customWidth="1"/>
    <col min="8692" max="8692" width="15.140625" style="16" customWidth="1"/>
    <col min="8693" max="8693" width="15.5703125" style="16" customWidth="1"/>
    <col min="8694" max="8694" width="15.42578125" style="16" customWidth="1"/>
    <col min="8695" max="8695" width="13.140625" style="16" customWidth="1"/>
    <col min="8696" max="8696" width="14.85546875" style="16" customWidth="1"/>
    <col min="8697" max="8697" width="5.140625" style="16" customWidth="1"/>
    <col min="8698" max="8698" width="3.5703125" style="16" customWidth="1"/>
    <col min="8699" max="8942" width="9.140625" style="16"/>
    <col min="8943" max="8943" width="9.140625" style="16" customWidth="1"/>
    <col min="8944" max="8944" width="27.140625" style="16" customWidth="1"/>
    <col min="8945" max="8945" width="16.42578125" style="16" bestFit="1" customWidth="1"/>
    <col min="8946" max="8947" width="11.140625" style="16" customWidth="1"/>
    <col min="8948" max="8948" width="15.140625" style="16" customWidth="1"/>
    <col min="8949" max="8949" width="15.5703125" style="16" customWidth="1"/>
    <col min="8950" max="8950" width="15.42578125" style="16" customWidth="1"/>
    <col min="8951" max="8951" width="13.140625" style="16" customWidth="1"/>
    <col min="8952" max="8952" width="14.85546875" style="16" customWidth="1"/>
    <col min="8953" max="8953" width="5.140625" style="16" customWidth="1"/>
    <col min="8954" max="8954" width="3.5703125" style="16" customWidth="1"/>
    <col min="8955" max="9198" width="9.140625" style="16"/>
    <col min="9199" max="9199" width="9.140625" style="16" customWidth="1"/>
    <col min="9200" max="9200" width="27.140625" style="16" customWidth="1"/>
    <col min="9201" max="9201" width="16.42578125" style="16" bestFit="1" customWidth="1"/>
    <col min="9202" max="9203" width="11.140625" style="16" customWidth="1"/>
    <col min="9204" max="9204" width="15.140625" style="16" customWidth="1"/>
    <col min="9205" max="9205" width="15.5703125" style="16" customWidth="1"/>
    <col min="9206" max="9206" width="15.42578125" style="16" customWidth="1"/>
    <col min="9207" max="9207" width="13.140625" style="16" customWidth="1"/>
    <col min="9208" max="9208" width="14.85546875" style="16" customWidth="1"/>
    <col min="9209" max="9209" width="5.140625" style="16" customWidth="1"/>
    <col min="9210" max="9210" width="3.5703125" style="16" customWidth="1"/>
    <col min="9211" max="9454" width="9.140625" style="16"/>
    <col min="9455" max="9455" width="9.140625" style="16" customWidth="1"/>
    <col min="9456" max="9456" width="27.140625" style="16" customWidth="1"/>
    <col min="9457" max="9457" width="16.42578125" style="16" bestFit="1" customWidth="1"/>
    <col min="9458" max="9459" width="11.140625" style="16" customWidth="1"/>
    <col min="9460" max="9460" width="15.140625" style="16" customWidth="1"/>
    <col min="9461" max="9461" width="15.5703125" style="16" customWidth="1"/>
    <col min="9462" max="9462" width="15.42578125" style="16" customWidth="1"/>
    <col min="9463" max="9463" width="13.140625" style="16" customWidth="1"/>
    <col min="9464" max="9464" width="14.85546875" style="16" customWidth="1"/>
    <col min="9465" max="9465" width="5.140625" style="16" customWidth="1"/>
    <col min="9466" max="9466" width="3.5703125" style="16" customWidth="1"/>
    <col min="9467" max="9710" width="9.140625" style="16"/>
    <col min="9711" max="9711" width="9.140625" style="16" customWidth="1"/>
    <col min="9712" max="9712" width="27.140625" style="16" customWidth="1"/>
    <col min="9713" max="9713" width="16.42578125" style="16" bestFit="1" customWidth="1"/>
    <col min="9714" max="9715" width="11.140625" style="16" customWidth="1"/>
    <col min="9716" max="9716" width="15.140625" style="16" customWidth="1"/>
    <col min="9717" max="9717" width="15.5703125" style="16" customWidth="1"/>
    <col min="9718" max="9718" width="15.42578125" style="16" customWidth="1"/>
    <col min="9719" max="9719" width="13.140625" style="16" customWidth="1"/>
    <col min="9720" max="9720" width="14.85546875" style="16" customWidth="1"/>
    <col min="9721" max="9721" width="5.140625" style="16" customWidth="1"/>
    <col min="9722" max="9722" width="3.5703125" style="16" customWidth="1"/>
    <col min="9723" max="9966" width="9.140625" style="16"/>
    <col min="9967" max="9967" width="9.140625" style="16" customWidth="1"/>
    <col min="9968" max="9968" width="27.140625" style="16" customWidth="1"/>
    <col min="9969" max="9969" width="16.42578125" style="16" bestFit="1" customWidth="1"/>
    <col min="9970" max="9971" width="11.140625" style="16" customWidth="1"/>
    <col min="9972" max="9972" width="15.140625" style="16" customWidth="1"/>
    <col min="9973" max="9973" width="15.5703125" style="16" customWidth="1"/>
    <col min="9974" max="9974" width="15.42578125" style="16" customWidth="1"/>
    <col min="9975" max="9975" width="13.140625" style="16" customWidth="1"/>
    <col min="9976" max="9976" width="14.85546875" style="16" customWidth="1"/>
    <col min="9977" max="9977" width="5.140625" style="16" customWidth="1"/>
    <col min="9978" max="9978" width="3.5703125" style="16" customWidth="1"/>
    <col min="9979" max="10222" width="9.140625" style="16"/>
    <col min="10223" max="10223" width="9.140625" style="16" customWidth="1"/>
    <col min="10224" max="10224" width="27.140625" style="16" customWidth="1"/>
    <col min="10225" max="10225" width="16.42578125" style="16" bestFit="1" customWidth="1"/>
    <col min="10226" max="10227" width="11.140625" style="16" customWidth="1"/>
    <col min="10228" max="10228" width="15.140625" style="16" customWidth="1"/>
    <col min="10229" max="10229" width="15.5703125" style="16" customWidth="1"/>
    <col min="10230" max="10230" width="15.42578125" style="16" customWidth="1"/>
    <col min="10231" max="10231" width="13.140625" style="16" customWidth="1"/>
    <col min="10232" max="10232" width="14.85546875" style="16" customWidth="1"/>
    <col min="10233" max="10233" width="5.140625" style="16" customWidth="1"/>
    <col min="10234" max="10234" width="3.5703125" style="16" customWidth="1"/>
    <col min="10235" max="10478" width="9.140625" style="16"/>
    <col min="10479" max="10479" width="9.140625" style="16" customWidth="1"/>
    <col min="10480" max="10480" width="27.140625" style="16" customWidth="1"/>
    <col min="10481" max="10481" width="16.42578125" style="16" bestFit="1" customWidth="1"/>
    <col min="10482" max="10483" width="11.140625" style="16" customWidth="1"/>
    <col min="10484" max="10484" width="15.140625" style="16" customWidth="1"/>
    <col min="10485" max="10485" width="15.5703125" style="16" customWidth="1"/>
    <col min="10486" max="10486" width="15.42578125" style="16" customWidth="1"/>
    <col min="10487" max="10487" width="13.140625" style="16" customWidth="1"/>
    <col min="10488" max="10488" width="14.85546875" style="16" customWidth="1"/>
    <col min="10489" max="10489" width="5.140625" style="16" customWidth="1"/>
    <col min="10490" max="10490" width="3.5703125" style="16" customWidth="1"/>
    <col min="10491" max="10734" width="9.140625" style="16"/>
    <col min="10735" max="10735" width="9.140625" style="16" customWidth="1"/>
    <col min="10736" max="10736" width="27.140625" style="16" customWidth="1"/>
    <col min="10737" max="10737" width="16.42578125" style="16" bestFit="1" customWidth="1"/>
    <col min="10738" max="10739" width="11.140625" style="16" customWidth="1"/>
    <col min="10740" max="10740" width="15.140625" style="16" customWidth="1"/>
    <col min="10741" max="10741" width="15.5703125" style="16" customWidth="1"/>
    <col min="10742" max="10742" width="15.42578125" style="16" customWidth="1"/>
    <col min="10743" max="10743" width="13.140625" style="16" customWidth="1"/>
    <col min="10744" max="10744" width="14.85546875" style="16" customWidth="1"/>
    <col min="10745" max="10745" width="5.140625" style="16" customWidth="1"/>
    <col min="10746" max="10746" width="3.5703125" style="16" customWidth="1"/>
    <col min="10747" max="10990" width="9.140625" style="16"/>
    <col min="10991" max="10991" width="9.140625" style="16" customWidth="1"/>
    <col min="10992" max="10992" width="27.140625" style="16" customWidth="1"/>
    <col min="10993" max="10993" width="16.42578125" style="16" bestFit="1" customWidth="1"/>
    <col min="10994" max="10995" width="11.140625" style="16" customWidth="1"/>
    <col min="10996" max="10996" width="15.140625" style="16" customWidth="1"/>
    <col min="10997" max="10997" width="15.5703125" style="16" customWidth="1"/>
    <col min="10998" max="10998" width="15.42578125" style="16" customWidth="1"/>
    <col min="10999" max="10999" width="13.140625" style="16" customWidth="1"/>
    <col min="11000" max="11000" width="14.85546875" style="16" customWidth="1"/>
    <col min="11001" max="11001" width="5.140625" style="16" customWidth="1"/>
    <col min="11002" max="11002" width="3.5703125" style="16" customWidth="1"/>
    <col min="11003" max="11246" width="9.140625" style="16"/>
    <col min="11247" max="11247" width="9.140625" style="16" customWidth="1"/>
    <col min="11248" max="11248" width="27.140625" style="16" customWidth="1"/>
    <col min="11249" max="11249" width="16.42578125" style="16" bestFit="1" customWidth="1"/>
    <col min="11250" max="11251" width="11.140625" style="16" customWidth="1"/>
    <col min="11252" max="11252" width="15.140625" style="16" customWidth="1"/>
    <col min="11253" max="11253" width="15.5703125" style="16" customWidth="1"/>
    <col min="11254" max="11254" width="15.42578125" style="16" customWidth="1"/>
    <col min="11255" max="11255" width="13.140625" style="16" customWidth="1"/>
    <col min="11256" max="11256" width="14.85546875" style="16" customWidth="1"/>
    <col min="11257" max="11257" width="5.140625" style="16" customWidth="1"/>
    <col min="11258" max="11258" width="3.5703125" style="16" customWidth="1"/>
    <col min="11259" max="11502" width="9.140625" style="16"/>
    <col min="11503" max="11503" width="9.140625" style="16" customWidth="1"/>
    <col min="11504" max="11504" width="27.140625" style="16" customWidth="1"/>
    <col min="11505" max="11505" width="16.42578125" style="16" bestFit="1" customWidth="1"/>
    <col min="11506" max="11507" width="11.140625" style="16" customWidth="1"/>
    <col min="11508" max="11508" width="15.140625" style="16" customWidth="1"/>
    <col min="11509" max="11509" width="15.5703125" style="16" customWidth="1"/>
    <col min="11510" max="11510" width="15.42578125" style="16" customWidth="1"/>
    <col min="11511" max="11511" width="13.140625" style="16" customWidth="1"/>
    <col min="11512" max="11512" width="14.85546875" style="16" customWidth="1"/>
    <col min="11513" max="11513" width="5.140625" style="16" customWidth="1"/>
    <col min="11514" max="11514" width="3.5703125" style="16" customWidth="1"/>
    <col min="11515" max="11758" width="9.140625" style="16"/>
    <col min="11759" max="11759" width="9.140625" style="16" customWidth="1"/>
    <col min="11760" max="11760" width="27.140625" style="16" customWidth="1"/>
    <col min="11761" max="11761" width="16.42578125" style="16" bestFit="1" customWidth="1"/>
    <col min="11762" max="11763" width="11.140625" style="16" customWidth="1"/>
    <col min="11764" max="11764" width="15.140625" style="16" customWidth="1"/>
    <col min="11765" max="11765" width="15.5703125" style="16" customWidth="1"/>
    <col min="11766" max="11766" width="15.42578125" style="16" customWidth="1"/>
    <col min="11767" max="11767" width="13.140625" style="16" customWidth="1"/>
    <col min="11768" max="11768" width="14.85546875" style="16" customWidth="1"/>
    <col min="11769" max="11769" width="5.140625" style="16" customWidth="1"/>
    <col min="11770" max="11770" width="3.5703125" style="16" customWidth="1"/>
    <col min="11771" max="12014" width="9.140625" style="16"/>
    <col min="12015" max="12015" width="9.140625" style="16" customWidth="1"/>
    <col min="12016" max="12016" width="27.140625" style="16" customWidth="1"/>
    <col min="12017" max="12017" width="16.42578125" style="16" bestFit="1" customWidth="1"/>
    <col min="12018" max="12019" width="11.140625" style="16" customWidth="1"/>
    <col min="12020" max="12020" width="15.140625" style="16" customWidth="1"/>
    <col min="12021" max="12021" width="15.5703125" style="16" customWidth="1"/>
    <col min="12022" max="12022" width="15.42578125" style="16" customWidth="1"/>
    <col min="12023" max="12023" width="13.140625" style="16" customWidth="1"/>
    <col min="12024" max="12024" width="14.85546875" style="16" customWidth="1"/>
    <col min="12025" max="12025" width="5.140625" style="16" customWidth="1"/>
    <col min="12026" max="12026" width="3.5703125" style="16" customWidth="1"/>
    <col min="12027" max="12270" width="9.140625" style="16"/>
    <col min="12271" max="12271" width="9.140625" style="16" customWidth="1"/>
    <col min="12272" max="12272" width="27.140625" style="16" customWidth="1"/>
    <col min="12273" max="12273" width="16.42578125" style="16" bestFit="1" customWidth="1"/>
    <col min="12274" max="12275" width="11.140625" style="16" customWidth="1"/>
    <col min="12276" max="12276" width="15.140625" style="16" customWidth="1"/>
    <col min="12277" max="12277" width="15.5703125" style="16" customWidth="1"/>
    <col min="12278" max="12278" width="15.42578125" style="16" customWidth="1"/>
    <col min="12279" max="12279" width="13.140625" style="16" customWidth="1"/>
    <col min="12280" max="12280" width="14.85546875" style="16" customWidth="1"/>
    <col min="12281" max="12281" width="5.140625" style="16" customWidth="1"/>
    <col min="12282" max="12282" width="3.5703125" style="16" customWidth="1"/>
    <col min="12283" max="12526" width="9.140625" style="16"/>
    <col min="12527" max="12527" width="9.140625" style="16" customWidth="1"/>
    <col min="12528" max="12528" width="27.140625" style="16" customWidth="1"/>
    <col min="12529" max="12529" width="16.42578125" style="16" bestFit="1" customWidth="1"/>
    <col min="12530" max="12531" width="11.140625" style="16" customWidth="1"/>
    <col min="12532" max="12532" width="15.140625" style="16" customWidth="1"/>
    <col min="12533" max="12533" width="15.5703125" style="16" customWidth="1"/>
    <col min="12534" max="12534" width="15.42578125" style="16" customWidth="1"/>
    <col min="12535" max="12535" width="13.140625" style="16" customWidth="1"/>
    <col min="12536" max="12536" width="14.85546875" style="16" customWidth="1"/>
    <col min="12537" max="12537" width="5.140625" style="16" customWidth="1"/>
    <col min="12538" max="12538" width="3.5703125" style="16" customWidth="1"/>
    <col min="12539" max="12782" width="9.140625" style="16"/>
    <col min="12783" max="12783" width="9.140625" style="16" customWidth="1"/>
    <col min="12784" max="12784" width="27.140625" style="16" customWidth="1"/>
    <col min="12785" max="12785" width="16.42578125" style="16" bestFit="1" customWidth="1"/>
    <col min="12786" max="12787" width="11.140625" style="16" customWidth="1"/>
    <col min="12788" max="12788" width="15.140625" style="16" customWidth="1"/>
    <col min="12789" max="12789" width="15.5703125" style="16" customWidth="1"/>
    <col min="12790" max="12790" width="15.42578125" style="16" customWidth="1"/>
    <col min="12791" max="12791" width="13.140625" style="16" customWidth="1"/>
    <col min="12792" max="12792" width="14.85546875" style="16" customWidth="1"/>
    <col min="12793" max="12793" width="5.140625" style="16" customWidth="1"/>
    <col min="12794" max="12794" width="3.5703125" style="16" customWidth="1"/>
    <col min="12795" max="13038" width="9.140625" style="16"/>
    <col min="13039" max="13039" width="9.140625" style="16" customWidth="1"/>
    <col min="13040" max="13040" width="27.140625" style="16" customWidth="1"/>
    <col min="13041" max="13041" width="16.42578125" style="16" bestFit="1" customWidth="1"/>
    <col min="13042" max="13043" width="11.140625" style="16" customWidth="1"/>
    <col min="13044" max="13044" width="15.140625" style="16" customWidth="1"/>
    <col min="13045" max="13045" width="15.5703125" style="16" customWidth="1"/>
    <col min="13046" max="13046" width="15.42578125" style="16" customWidth="1"/>
    <col min="13047" max="13047" width="13.140625" style="16" customWidth="1"/>
    <col min="13048" max="13048" width="14.85546875" style="16" customWidth="1"/>
    <col min="13049" max="13049" width="5.140625" style="16" customWidth="1"/>
    <col min="13050" max="13050" width="3.5703125" style="16" customWidth="1"/>
    <col min="13051" max="13294" width="9.140625" style="16"/>
    <col min="13295" max="13295" width="9.140625" style="16" customWidth="1"/>
    <col min="13296" max="13296" width="27.140625" style="16" customWidth="1"/>
    <col min="13297" max="13297" width="16.42578125" style="16" bestFit="1" customWidth="1"/>
    <col min="13298" max="13299" width="11.140625" style="16" customWidth="1"/>
    <col min="13300" max="13300" width="15.140625" style="16" customWidth="1"/>
    <col min="13301" max="13301" width="15.5703125" style="16" customWidth="1"/>
    <col min="13302" max="13302" width="15.42578125" style="16" customWidth="1"/>
    <col min="13303" max="13303" width="13.140625" style="16" customWidth="1"/>
    <col min="13304" max="13304" width="14.85546875" style="16" customWidth="1"/>
    <col min="13305" max="13305" width="5.140625" style="16" customWidth="1"/>
    <col min="13306" max="13306" width="3.5703125" style="16" customWidth="1"/>
    <col min="13307" max="13550" width="9.140625" style="16"/>
    <col min="13551" max="13551" width="9.140625" style="16" customWidth="1"/>
    <col min="13552" max="13552" width="27.140625" style="16" customWidth="1"/>
    <col min="13553" max="13553" width="16.42578125" style="16" bestFit="1" customWidth="1"/>
    <col min="13554" max="13555" width="11.140625" style="16" customWidth="1"/>
    <col min="13556" max="13556" width="15.140625" style="16" customWidth="1"/>
    <col min="13557" max="13557" width="15.5703125" style="16" customWidth="1"/>
    <col min="13558" max="13558" width="15.42578125" style="16" customWidth="1"/>
    <col min="13559" max="13559" width="13.140625" style="16" customWidth="1"/>
    <col min="13560" max="13560" width="14.85546875" style="16" customWidth="1"/>
    <col min="13561" max="13561" width="5.140625" style="16" customWidth="1"/>
    <col min="13562" max="13562" width="3.5703125" style="16" customWidth="1"/>
    <col min="13563" max="13806" width="9.140625" style="16"/>
    <col min="13807" max="13807" width="9.140625" style="16" customWidth="1"/>
    <col min="13808" max="13808" width="27.140625" style="16" customWidth="1"/>
    <col min="13809" max="13809" width="16.42578125" style="16" bestFit="1" customWidth="1"/>
    <col min="13810" max="13811" width="11.140625" style="16" customWidth="1"/>
    <col min="13812" max="13812" width="15.140625" style="16" customWidth="1"/>
    <col min="13813" max="13813" width="15.5703125" style="16" customWidth="1"/>
    <col min="13814" max="13814" width="15.42578125" style="16" customWidth="1"/>
    <col min="13815" max="13815" width="13.140625" style="16" customWidth="1"/>
    <col min="13816" max="13816" width="14.85546875" style="16" customWidth="1"/>
    <col min="13817" max="13817" width="5.140625" style="16" customWidth="1"/>
    <col min="13818" max="13818" width="3.5703125" style="16" customWidth="1"/>
    <col min="13819" max="14062" width="9.140625" style="16"/>
    <col min="14063" max="14063" width="9.140625" style="16" customWidth="1"/>
    <col min="14064" max="14064" width="27.140625" style="16" customWidth="1"/>
    <col min="14065" max="14065" width="16.42578125" style="16" bestFit="1" customWidth="1"/>
    <col min="14066" max="14067" width="11.140625" style="16" customWidth="1"/>
    <col min="14068" max="14068" width="15.140625" style="16" customWidth="1"/>
    <col min="14069" max="14069" width="15.5703125" style="16" customWidth="1"/>
    <col min="14070" max="14070" width="15.42578125" style="16" customWidth="1"/>
    <col min="14071" max="14071" width="13.140625" style="16" customWidth="1"/>
    <col min="14072" max="14072" width="14.85546875" style="16" customWidth="1"/>
    <col min="14073" max="14073" width="5.140625" style="16" customWidth="1"/>
    <col min="14074" max="14074" width="3.5703125" style="16" customWidth="1"/>
    <col min="14075" max="14318" width="9.140625" style="16"/>
    <col min="14319" max="14319" width="9.140625" style="16" customWidth="1"/>
    <col min="14320" max="14320" width="27.140625" style="16" customWidth="1"/>
    <col min="14321" max="14321" width="16.42578125" style="16" bestFit="1" customWidth="1"/>
    <col min="14322" max="14323" width="11.140625" style="16" customWidth="1"/>
    <col min="14324" max="14324" width="15.140625" style="16" customWidth="1"/>
    <col min="14325" max="14325" width="15.5703125" style="16" customWidth="1"/>
    <col min="14326" max="14326" width="15.42578125" style="16" customWidth="1"/>
    <col min="14327" max="14327" width="13.140625" style="16" customWidth="1"/>
    <col min="14328" max="14328" width="14.85546875" style="16" customWidth="1"/>
    <col min="14329" max="14329" width="5.140625" style="16" customWidth="1"/>
    <col min="14330" max="14330" width="3.5703125" style="16" customWidth="1"/>
    <col min="14331" max="14574" width="9.140625" style="16"/>
    <col min="14575" max="14575" width="9.140625" style="16" customWidth="1"/>
    <col min="14576" max="14576" width="27.140625" style="16" customWidth="1"/>
    <col min="14577" max="14577" width="16.42578125" style="16" bestFit="1" customWidth="1"/>
    <col min="14578" max="14579" width="11.140625" style="16" customWidth="1"/>
    <col min="14580" max="14580" width="15.140625" style="16" customWidth="1"/>
    <col min="14581" max="14581" width="15.5703125" style="16" customWidth="1"/>
    <col min="14582" max="14582" width="15.42578125" style="16" customWidth="1"/>
    <col min="14583" max="14583" width="13.140625" style="16" customWidth="1"/>
    <col min="14584" max="14584" width="14.85546875" style="16" customWidth="1"/>
    <col min="14585" max="14585" width="5.140625" style="16" customWidth="1"/>
    <col min="14586" max="14586" width="3.5703125" style="16" customWidth="1"/>
    <col min="14587" max="14830" width="9.140625" style="16"/>
    <col min="14831" max="14831" width="9.140625" style="16" customWidth="1"/>
    <col min="14832" max="14832" width="27.140625" style="16" customWidth="1"/>
    <col min="14833" max="14833" width="16.42578125" style="16" bestFit="1" customWidth="1"/>
    <col min="14834" max="14835" width="11.140625" style="16" customWidth="1"/>
    <col min="14836" max="14836" width="15.140625" style="16" customWidth="1"/>
    <col min="14837" max="14837" width="15.5703125" style="16" customWidth="1"/>
    <col min="14838" max="14838" width="15.42578125" style="16" customWidth="1"/>
    <col min="14839" max="14839" width="13.140625" style="16" customWidth="1"/>
    <col min="14840" max="14840" width="14.85546875" style="16" customWidth="1"/>
    <col min="14841" max="14841" width="5.140625" style="16" customWidth="1"/>
    <col min="14842" max="14842" width="3.5703125" style="16" customWidth="1"/>
    <col min="14843" max="15086" width="9.140625" style="16"/>
    <col min="15087" max="15087" width="9.140625" style="16" customWidth="1"/>
    <col min="15088" max="15088" width="27.140625" style="16" customWidth="1"/>
    <col min="15089" max="15089" width="16.42578125" style="16" bestFit="1" customWidth="1"/>
    <col min="15090" max="15091" width="11.140625" style="16" customWidth="1"/>
    <col min="15092" max="15092" width="15.140625" style="16" customWidth="1"/>
    <col min="15093" max="15093" width="15.5703125" style="16" customWidth="1"/>
    <col min="15094" max="15094" width="15.42578125" style="16" customWidth="1"/>
    <col min="15095" max="15095" width="13.140625" style="16" customWidth="1"/>
    <col min="15096" max="15096" width="14.85546875" style="16" customWidth="1"/>
    <col min="15097" max="15097" width="5.140625" style="16" customWidth="1"/>
    <col min="15098" max="15098" width="3.5703125" style="16" customWidth="1"/>
    <col min="15099" max="15342" width="9.140625" style="16"/>
    <col min="15343" max="15343" width="9.140625" style="16" customWidth="1"/>
    <col min="15344" max="15344" width="27.140625" style="16" customWidth="1"/>
    <col min="15345" max="15345" width="16.42578125" style="16" bestFit="1" customWidth="1"/>
    <col min="15346" max="15347" width="11.140625" style="16" customWidth="1"/>
    <col min="15348" max="15348" width="15.140625" style="16" customWidth="1"/>
    <col min="15349" max="15349" width="15.5703125" style="16" customWidth="1"/>
    <col min="15350" max="15350" width="15.42578125" style="16" customWidth="1"/>
    <col min="15351" max="15351" width="13.140625" style="16" customWidth="1"/>
    <col min="15352" max="15352" width="14.85546875" style="16" customWidth="1"/>
    <col min="15353" max="15353" width="5.140625" style="16" customWidth="1"/>
    <col min="15354" max="15354" width="3.5703125" style="16" customWidth="1"/>
    <col min="15355" max="15598" width="9.140625" style="16"/>
    <col min="15599" max="15599" width="9.140625" style="16" customWidth="1"/>
    <col min="15600" max="15600" width="27.140625" style="16" customWidth="1"/>
    <col min="15601" max="15601" width="16.42578125" style="16" bestFit="1" customWidth="1"/>
    <col min="15602" max="15603" width="11.140625" style="16" customWidth="1"/>
    <col min="15604" max="15604" width="15.140625" style="16" customWidth="1"/>
    <col min="15605" max="15605" width="15.5703125" style="16" customWidth="1"/>
    <col min="15606" max="15606" width="15.42578125" style="16" customWidth="1"/>
    <col min="15607" max="15607" width="13.140625" style="16" customWidth="1"/>
    <col min="15608" max="15608" width="14.85546875" style="16" customWidth="1"/>
    <col min="15609" max="15609" width="5.140625" style="16" customWidth="1"/>
    <col min="15610" max="15610" width="3.5703125" style="16" customWidth="1"/>
    <col min="15611" max="15854" width="9.140625" style="16"/>
    <col min="15855" max="15855" width="9.140625" style="16" customWidth="1"/>
    <col min="15856" max="15856" width="27.140625" style="16" customWidth="1"/>
    <col min="15857" max="15857" width="16.42578125" style="16" bestFit="1" customWidth="1"/>
    <col min="15858" max="15859" width="11.140625" style="16" customWidth="1"/>
    <col min="15860" max="15860" width="15.140625" style="16" customWidth="1"/>
    <col min="15861" max="15861" width="15.5703125" style="16" customWidth="1"/>
    <col min="15862" max="15862" width="15.42578125" style="16" customWidth="1"/>
    <col min="15863" max="15863" width="13.140625" style="16" customWidth="1"/>
    <col min="15864" max="15864" width="14.85546875" style="16" customWidth="1"/>
    <col min="15865" max="15865" width="5.140625" style="16" customWidth="1"/>
    <col min="15866" max="15866" width="3.5703125" style="16" customWidth="1"/>
    <col min="15867" max="16110" width="9.140625" style="16"/>
    <col min="16111" max="16111" width="9.140625" style="16" customWidth="1"/>
    <col min="16112" max="16112" width="27.140625" style="16" customWidth="1"/>
    <col min="16113" max="16113" width="16.42578125" style="16" bestFit="1" customWidth="1"/>
    <col min="16114" max="16115" width="11.140625" style="16" customWidth="1"/>
    <col min="16116" max="16116" width="15.140625" style="16" customWidth="1"/>
    <col min="16117" max="16117" width="15.5703125" style="16" customWidth="1"/>
    <col min="16118" max="16118" width="15.42578125" style="16" customWidth="1"/>
    <col min="16119" max="16119" width="13.140625" style="16" customWidth="1"/>
    <col min="16120" max="16120" width="14.85546875" style="16" customWidth="1"/>
    <col min="16121" max="16121" width="5.140625" style="16" customWidth="1"/>
    <col min="16122" max="16122" width="3.5703125" style="16" customWidth="1"/>
    <col min="16123" max="16384" width="9.140625" style="16"/>
  </cols>
  <sheetData>
    <row r="1" spans="1:10" s="43" customFormat="1" x14ac:dyDescent="0.25">
      <c r="A1" s="412" t="s">
        <v>233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1:10" s="43" customFormat="1" ht="20.100000000000001" customHeight="1" thickBot="1" x14ac:dyDescent="0.3">
      <c r="A2" s="379" t="s">
        <v>309</v>
      </c>
      <c r="B2" s="379"/>
      <c r="C2" s="379"/>
      <c r="D2" s="379"/>
      <c r="E2" s="379"/>
      <c r="F2" s="379"/>
      <c r="G2" s="379"/>
      <c r="H2" s="379"/>
      <c r="I2" s="379"/>
      <c r="J2" s="379"/>
    </row>
    <row r="3" spans="1:10" ht="48" customHeight="1" thickBot="1" x14ac:dyDescent="0.3">
      <c r="A3" s="391" t="s">
        <v>130</v>
      </c>
      <c r="B3" s="392" t="s">
        <v>0</v>
      </c>
      <c r="C3" s="394" t="s">
        <v>1</v>
      </c>
      <c r="D3" s="396" t="s">
        <v>183</v>
      </c>
      <c r="E3" s="398" t="s">
        <v>129</v>
      </c>
      <c r="F3" s="152" t="s">
        <v>245</v>
      </c>
      <c r="G3" s="152" t="s">
        <v>246</v>
      </c>
      <c r="H3" s="152" t="s">
        <v>247</v>
      </c>
      <c r="I3" s="387" t="s">
        <v>287</v>
      </c>
      <c r="J3" s="389" t="s">
        <v>185</v>
      </c>
    </row>
    <row r="4" spans="1:10" ht="42.75" customHeight="1" thickBot="1" x14ac:dyDescent="0.3">
      <c r="A4" s="391"/>
      <c r="B4" s="393"/>
      <c r="C4" s="395"/>
      <c r="D4" s="397"/>
      <c r="E4" s="396"/>
      <c r="F4" s="399" t="s">
        <v>259</v>
      </c>
      <c r="G4" s="400"/>
      <c r="H4" s="401"/>
      <c r="I4" s="388"/>
      <c r="J4" s="390"/>
    </row>
    <row r="5" spans="1:10" x14ac:dyDescent="0.25">
      <c r="A5" s="404" t="s">
        <v>131</v>
      </c>
      <c r="B5" s="330" t="s">
        <v>2</v>
      </c>
      <c r="C5" s="48" t="s">
        <v>3</v>
      </c>
      <c r="D5" s="153"/>
      <c r="E5" s="153"/>
      <c r="F5" s="153"/>
      <c r="G5" s="154"/>
      <c r="H5" s="155"/>
      <c r="I5" s="154"/>
      <c r="J5" s="156"/>
    </row>
    <row r="6" spans="1:10" x14ac:dyDescent="0.25">
      <c r="A6" s="404"/>
      <c r="B6" s="330"/>
      <c r="C6" s="48" t="s">
        <v>4</v>
      </c>
      <c r="D6" s="153"/>
      <c r="E6" s="153"/>
      <c r="F6" s="153"/>
      <c r="G6" s="154"/>
      <c r="H6" s="155"/>
      <c r="I6" s="154"/>
      <c r="J6" s="156"/>
    </row>
    <row r="7" spans="1:10" x14ac:dyDescent="0.25">
      <c r="A7" s="404"/>
      <c r="B7" s="408" t="s">
        <v>5</v>
      </c>
      <c r="C7" s="48" t="s">
        <v>6</v>
      </c>
      <c r="D7" s="153"/>
      <c r="E7" s="153"/>
      <c r="F7" s="153"/>
      <c r="G7" s="154"/>
      <c r="H7" s="155"/>
      <c r="I7" s="154"/>
      <c r="J7" s="156"/>
    </row>
    <row r="8" spans="1:10" ht="16.5" customHeight="1" x14ac:dyDescent="0.25">
      <c r="A8" s="404"/>
      <c r="B8" s="409"/>
      <c r="C8" s="48" t="s">
        <v>7</v>
      </c>
      <c r="D8" s="153"/>
      <c r="E8" s="153"/>
      <c r="F8" s="153"/>
      <c r="G8" s="154"/>
      <c r="H8" s="155"/>
      <c r="I8" s="154"/>
      <c r="J8" s="156"/>
    </row>
    <row r="9" spans="1:10" x14ac:dyDescent="0.25">
      <c r="A9" s="404"/>
      <c r="B9" s="411"/>
      <c r="C9" s="157" t="s">
        <v>8</v>
      </c>
      <c r="D9" s="160">
        <v>1</v>
      </c>
      <c r="E9" s="160">
        <v>50</v>
      </c>
      <c r="F9" s="153">
        <v>58</v>
      </c>
      <c r="G9" s="154">
        <v>54</v>
      </c>
      <c r="H9" s="155">
        <v>63</v>
      </c>
      <c r="I9" s="154">
        <f t="shared" ref="I9" si="0">AVERAGE(F9:H9)</f>
        <v>58.333333333333336</v>
      </c>
      <c r="J9" s="156">
        <f t="shared" ref="J9" si="1">I9/E9</f>
        <v>1.1666666666666667</v>
      </c>
    </row>
    <row r="10" spans="1:10" ht="14.25" customHeight="1" x14ac:dyDescent="0.25">
      <c r="A10" s="404"/>
      <c r="B10" s="330" t="s">
        <v>9</v>
      </c>
      <c r="C10" s="48" t="s">
        <v>132</v>
      </c>
      <c r="D10" s="158"/>
      <c r="E10" s="158"/>
      <c r="F10" s="158"/>
      <c r="G10" s="154"/>
      <c r="H10" s="155"/>
      <c r="I10" s="154"/>
      <c r="J10" s="156"/>
    </row>
    <row r="11" spans="1:10" x14ac:dyDescent="0.25">
      <c r="A11" s="404"/>
      <c r="B11" s="330"/>
      <c r="C11" s="48" t="s">
        <v>133</v>
      </c>
      <c r="D11" s="158"/>
      <c r="E11" s="158"/>
      <c r="F11" s="158"/>
      <c r="G11" s="154"/>
      <c r="H11" s="155"/>
      <c r="I11" s="154"/>
      <c r="J11" s="156"/>
    </row>
    <row r="12" spans="1:10" x14ac:dyDescent="0.25">
      <c r="A12" s="404"/>
      <c r="B12" s="330"/>
      <c r="C12" s="48" t="s">
        <v>134</v>
      </c>
      <c r="D12" s="158"/>
      <c r="E12" s="158"/>
      <c r="F12" s="158"/>
      <c r="G12" s="154"/>
      <c r="H12" s="155"/>
      <c r="I12" s="154"/>
      <c r="J12" s="156"/>
    </row>
    <row r="13" spans="1:10" x14ac:dyDescent="0.25">
      <c r="A13" s="402" t="s">
        <v>135</v>
      </c>
      <c r="B13" s="372"/>
      <c r="C13" s="403"/>
      <c r="D13" s="159">
        <v>1</v>
      </c>
      <c r="E13" s="159">
        <v>50</v>
      </c>
      <c r="F13" s="159">
        <f>SUM(F5:F12)</f>
        <v>58</v>
      </c>
      <c r="G13" s="159">
        <f>SUM(G5:G12)</f>
        <v>54</v>
      </c>
      <c r="H13" s="159">
        <f>SUM(H5:H12)</f>
        <v>63</v>
      </c>
      <c r="I13" s="159">
        <f>SUM(F13:H13)/3</f>
        <v>58.333333333333336</v>
      </c>
      <c r="J13" s="130">
        <f>I13/E13</f>
        <v>1.1666666666666667</v>
      </c>
    </row>
    <row r="14" spans="1:10" x14ac:dyDescent="0.25">
      <c r="A14" s="404" t="s">
        <v>136</v>
      </c>
      <c r="B14" s="408" t="s">
        <v>13</v>
      </c>
      <c r="C14" s="48" t="s">
        <v>14</v>
      </c>
      <c r="D14" s="158"/>
      <c r="E14" s="158"/>
      <c r="F14" s="158"/>
      <c r="G14" s="154"/>
      <c r="H14" s="155"/>
      <c r="I14" s="154"/>
      <c r="J14" s="156"/>
    </row>
    <row r="15" spans="1:10" x14ac:dyDescent="0.25">
      <c r="A15" s="404"/>
      <c r="B15" s="409"/>
      <c r="C15" s="157" t="s">
        <v>15</v>
      </c>
      <c r="D15" s="158">
        <v>0</v>
      </c>
      <c r="E15" s="158">
        <v>0</v>
      </c>
      <c r="F15" s="158"/>
      <c r="G15" s="154"/>
      <c r="H15" s="155"/>
      <c r="I15" s="154"/>
      <c r="J15" s="156"/>
    </row>
    <row r="16" spans="1:10" x14ac:dyDescent="0.25">
      <c r="A16" s="404"/>
      <c r="B16" s="411"/>
      <c r="C16" s="48" t="s">
        <v>16</v>
      </c>
      <c r="D16" s="158"/>
      <c r="E16" s="158"/>
      <c r="F16" s="158"/>
      <c r="G16" s="154"/>
      <c r="H16" s="155"/>
      <c r="I16" s="154"/>
      <c r="J16" s="156"/>
    </row>
    <row r="17" spans="1:10" x14ac:dyDescent="0.25">
      <c r="A17" s="404"/>
      <c r="B17" s="330" t="s">
        <v>17</v>
      </c>
      <c r="C17" s="48" t="s">
        <v>18</v>
      </c>
      <c r="D17" s="160"/>
      <c r="E17" s="160"/>
      <c r="F17" s="160"/>
      <c r="G17" s="154"/>
      <c r="H17" s="155"/>
      <c r="I17" s="154"/>
      <c r="J17" s="156"/>
    </row>
    <row r="18" spans="1:10" x14ac:dyDescent="0.25">
      <c r="A18" s="404"/>
      <c r="B18" s="330"/>
      <c r="C18" s="48" t="s">
        <v>19</v>
      </c>
      <c r="D18" s="158"/>
      <c r="E18" s="158"/>
      <c r="F18" s="158"/>
      <c r="G18" s="154"/>
      <c r="H18" s="155"/>
      <c r="I18" s="154"/>
      <c r="J18" s="156"/>
    </row>
    <row r="19" spans="1:10" x14ac:dyDescent="0.25">
      <c r="A19" s="404"/>
      <c r="B19" s="330" t="s">
        <v>20</v>
      </c>
      <c r="C19" s="48" t="s">
        <v>21</v>
      </c>
      <c r="D19" s="158"/>
      <c r="E19" s="158"/>
      <c r="F19" s="158"/>
      <c r="G19" s="154"/>
      <c r="H19" s="155"/>
      <c r="I19" s="154"/>
      <c r="J19" s="156"/>
    </row>
    <row r="20" spans="1:10" x14ac:dyDescent="0.25">
      <c r="A20" s="404"/>
      <c r="B20" s="330"/>
      <c r="C20" s="48" t="s">
        <v>22</v>
      </c>
      <c r="D20" s="158"/>
      <c r="E20" s="158"/>
      <c r="F20" s="158"/>
      <c r="G20" s="154"/>
      <c r="H20" s="155"/>
      <c r="I20" s="154"/>
      <c r="J20" s="156"/>
    </row>
    <row r="21" spans="1:10" x14ac:dyDescent="0.25">
      <c r="A21" s="404"/>
      <c r="B21" s="330" t="s">
        <v>23</v>
      </c>
      <c r="C21" s="48" t="s">
        <v>24</v>
      </c>
      <c r="D21" s="44"/>
      <c r="E21" s="44"/>
      <c r="F21" s="44"/>
      <c r="G21" s="154"/>
      <c r="H21" s="155"/>
      <c r="I21" s="154"/>
      <c r="J21" s="156"/>
    </row>
    <row r="22" spans="1:10" x14ac:dyDescent="0.25">
      <c r="A22" s="404"/>
      <c r="B22" s="330"/>
      <c r="C22" s="48" t="s">
        <v>25</v>
      </c>
      <c r="D22" s="158"/>
      <c r="E22" s="158"/>
      <c r="F22" s="158"/>
      <c r="G22" s="154"/>
      <c r="H22" s="155"/>
      <c r="I22" s="154"/>
      <c r="J22" s="156"/>
    </row>
    <row r="23" spans="1:10" ht="16.5" customHeight="1" x14ac:dyDescent="0.25">
      <c r="A23" s="404"/>
      <c r="B23" s="330"/>
      <c r="C23" s="48" t="s">
        <v>137</v>
      </c>
      <c r="D23" s="158"/>
      <c r="E23" s="158"/>
      <c r="F23" s="158"/>
      <c r="G23" s="154"/>
      <c r="H23" s="155"/>
      <c r="I23" s="154"/>
      <c r="J23" s="156"/>
    </row>
    <row r="24" spans="1:10" x14ac:dyDescent="0.25">
      <c r="A24" s="402" t="s">
        <v>135</v>
      </c>
      <c r="B24" s="372"/>
      <c r="C24" s="403"/>
      <c r="D24" s="161">
        <v>0</v>
      </c>
      <c r="E24" s="161">
        <v>0</v>
      </c>
      <c r="F24" s="161">
        <f>SUM(F14:F23)</f>
        <v>0</v>
      </c>
      <c r="G24" s="161">
        <f>SUM(G14:G23)</f>
        <v>0</v>
      </c>
      <c r="H24" s="161">
        <f>SUM(H14:H23)</f>
        <v>0</v>
      </c>
      <c r="I24" s="161">
        <f>SUM(F24:H24)/3</f>
        <v>0</v>
      </c>
      <c r="J24" s="162" t="e">
        <f>I24/E24</f>
        <v>#DIV/0!</v>
      </c>
    </row>
    <row r="25" spans="1:10" ht="18" hidden="1" customHeight="1" x14ac:dyDescent="0.25">
      <c r="A25" s="404" t="s">
        <v>138</v>
      </c>
      <c r="B25" s="330" t="s">
        <v>27</v>
      </c>
      <c r="C25" s="48" t="s">
        <v>28</v>
      </c>
      <c r="D25" s="163"/>
      <c r="E25" s="163"/>
      <c r="F25" s="163"/>
      <c r="G25" s="154"/>
      <c r="H25" s="155"/>
      <c r="I25" s="154" t="e">
        <f t="shared" ref="I25:I39" si="2">AVERAGE(F25:H25)</f>
        <v>#DIV/0!</v>
      </c>
      <c r="J25" s="156" t="e">
        <f t="shared" ref="J25:J39" si="3">I25/E25</f>
        <v>#DIV/0!</v>
      </c>
    </row>
    <row r="26" spans="1:10" ht="14.25" hidden="1" customHeight="1" x14ac:dyDescent="0.25">
      <c r="A26" s="404"/>
      <c r="B26" s="330"/>
      <c r="C26" s="48" t="s">
        <v>29</v>
      </c>
      <c r="D26" s="158"/>
      <c r="E26" s="158"/>
      <c r="F26" s="158"/>
      <c r="G26" s="154"/>
      <c r="H26" s="155"/>
      <c r="I26" s="154" t="e">
        <f t="shared" si="2"/>
        <v>#DIV/0!</v>
      </c>
      <c r="J26" s="156" t="e">
        <f t="shared" si="3"/>
        <v>#DIV/0!</v>
      </c>
    </row>
    <row r="27" spans="1:10" ht="15.75" hidden="1" customHeight="1" x14ac:dyDescent="0.25">
      <c r="A27" s="404"/>
      <c r="B27" s="330"/>
      <c r="C27" s="48" t="s">
        <v>30</v>
      </c>
      <c r="D27" s="158"/>
      <c r="E27" s="158"/>
      <c r="F27" s="158"/>
      <c r="G27" s="154"/>
      <c r="H27" s="155"/>
      <c r="I27" s="154" t="e">
        <f t="shared" si="2"/>
        <v>#DIV/0!</v>
      </c>
      <c r="J27" s="156" t="e">
        <f t="shared" si="3"/>
        <v>#DIV/0!</v>
      </c>
    </row>
    <row r="28" spans="1:10" ht="14.25" hidden="1" customHeight="1" x14ac:dyDescent="0.25">
      <c r="A28" s="404"/>
      <c r="B28" s="330"/>
      <c r="C28" s="48" t="s">
        <v>31</v>
      </c>
      <c r="D28" s="158"/>
      <c r="E28" s="158"/>
      <c r="F28" s="158"/>
      <c r="G28" s="154"/>
      <c r="H28" s="155"/>
      <c r="I28" s="154" t="e">
        <f t="shared" si="2"/>
        <v>#DIV/0!</v>
      </c>
      <c r="J28" s="156" t="e">
        <f t="shared" si="3"/>
        <v>#DIV/0!</v>
      </c>
    </row>
    <row r="29" spans="1:10" ht="13.5" hidden="1" customHeight="1" x14ac:dyDescent="0.25">
      <c r="A29" s="404"/>
      <c r="B29" s="330"/>
      <c r="C29" s="48" t="s">
        <v>139</v>
      </c>
      <c r="D29" s="158"/>
      <c r="E29" s="158"/>
      <c r="F29" s="158"/>
      <c r="G29" s="154"/>
      <c r="H29" s="155"/>
      <c r="I29" s="154" t="e">
        <f t="shared" si="2"/>
        <v>#DIV/0!</v>
      </c>
      <c r="J29" s="156" t="e">
        <f t="shared" si="3"/>
        <v>#DIV/0!</v>
      </c>
    </row>
    <row r="30" spans="1:10" ht="18.75" hidden="1" customHeight="1" x14ac:dyDescent="0.25">
      <c r="A30" s="404"/>
      <c r="B30" s="330" t="s">
        <v>33</v>
      </c>
      <c r="C30" s="48" t="s">
        <v>34</v>
      </c>
      <c r="D30" s="158"/>
      <c r="E30" s="158"/>
      <c r="F30" s="158"/>
      <c r="G30" s="154"/>
      <c r="H30" s="155"/>
      <c r="I30" s="154" t="e">
        <f t="shared" si="2"/>
        <v>#DIV/0!</v>
      </c>
      <c r="J30" s="156" t="e">
        <f t="shared" si="3"/>
        <v>#DIV/0!</v>
      </c>
    </row>
    <row r="31" spans="1:10" ht="13.5" hidden="1" customHeight="1" x14ac:dyDescent="0.25">
      <c r="A31" s="404"/>
      <c r="B31" s="330"/>
      <c r="C31" s="48" t="s">
        <v>35</v>
      </c>
      <c r="D31" s="158"/>
      <c r="E31" s="158"/>
      <c r="F31" s="158"/>
      <c r="G31" s="154"/>
      <c r="H31" s="155"/>
      <c r="I31" s="154" t="e">
        <f t="shared" si="2"/>
        <v>#DIV/0!</v>
      </c>
      <c r="J31" s="156" t="e">
        <f t="shared" si="3"/>
        <v>#DIV/0!</v>
      </c>
    </row>
    <row r="32" spans="1:10" ht="15.75" hidden="1" customHeight="1" x14ac:dyDescent="0.25">
      <c r="A32" s="404"/>
      <c r="B32" s="330"/>
      <c r="C32" s="48" t="s">
        <v>36</v>
      </c>
      <c r="D32" s="160"/>
      <c r="E32" s="160"/>
      <c r="F32" s="160"/>
      <c r="G32" s="154"/>
      <c r="H32" s="155"/>
      <c r="I32" s="154" t="e">
        <f t="shared" si="2"/>
        <v>#DIV/0!</v>
      </c>
      <c r="J32" s="156" t="e">
        <f t="shared" si="3"/>
        <v>#DIV/0!</v>
      </c>
    </row>
    <row r="33" spans="1:10" ht="15" hidden="1" customHeight="1" x14ac:dyDescent="0.25">
      <c r="A33" s="404"/>
      <c r="B33" s="330"/>
      <c r="C33" s="48" t="s">
        <v>37</v>
      </c>
      <c r="D33" s="158"/>
      <c r="E33" s="158"/>
      <c r="F33" s="158"/>
      <c r="G33" s="154"/>
      <c r="H33" s="155"/>
      <c r="I33" s="154" t="e">
        <f t="shared" si="2"/>
        <v>#DIV/0!</v>
      </c>
      <c r="J33" s="156" t="e">
        <f t="shared" si="3"/>
        <v>#DIV/0!</v>
      </c>
    </row>
    <row r="34" spans="1:10" ht="15" hidden="1" customHeight="1" x14ac:dyDescent="0.25">
      <c r="A34" s="404"/>
      <c r="B34" s="330"/>
      <c r="C34" s="48" t="s">
        <v>38</v>
      </c>
      <c r="D34" s="158"/>
      <c r="E34" s="158"/>
      <c r="F34" s="158"/>
      <c r="G34" s="154"/>
      <c r="H34" s="155"/>
      <c r="I34" s="154" t="e">
        <f t="shared" si="2"/>
        <v>#DIV/0!</v>
      </c>
      <c r="J34" s="156" t="e">
        <f t="shared" si="3"/>
        <v>#DIV/0!</v>
      </c>
    </row>
    <row r="35" spans="1:10" ht="16.5" hidden="1" customHeight="1" x14ac:dyDescent="0.25">
      <c r="A35" s="404"/>
      <c r="B35" s="330"/>
      <c r="C35" s="48" t="s">
        <v>140</v>
      </c>
      <c r="D35" s="158"/>
      <c r="E35" s="158"/>
      <c r="F35" s="158"/>
      <c r="G35" s="154"/>
      <c r="H35" s="155"/>
      <c r="I35" s="154" t="e">
        <f t="shared" si="2"/>
        <v>#DIV/0!</v>
      </c>
      <c r="J35" s="156" t="e">
        <f t="shared" si="3"/>
        <v>#DIV/0!</v>
      </c>
    </row>
    <row r="36" spans="1:10" ht="15" hidden="1" customHeight="1" x14ac:dyDescent="0.25">
      <c r="A36" s="404"/>
      <c r="B36" s="330" t="s">
        <v>40</v>
      </c>
      <c r="C36" s="48" t="s">
        <v>41</v>
      </c>
      <c r="D36" s="158"/>
      <c r="E36" s="158"/>
      <c r="F36" s="158"/>
      <c r="G36" s="154"/>
      <c r="H36" s="155"/>
      <c r="I36" s="154" t="e">
        <f t="shared" si="2"/>
        <v>#DIV/0!</v>
      </c>
      <c r="J36" s="156" t="e">
        <f t="shared" si="3"/>
        <v>#DIV/0!</v>
      </c>
    </row>
    <row r="37" spans="1:10" ht="15.75" hidden="1" customHeight="1" x14ac:dyDescent="0.25">
      <c r="A37" s="404"/>
      <c r="B37" s="330"/>
      <c r="C37" s="48" t="s">
        <v>42</v>
      </c>
      <c r="D37" s="160"/>
      <c r="E37" s="160"/>
      <c r="F37" s="160"/>
      <c r="G37" s="154"/>
      <c r="H37" s="155"/>
      <c r="I37" s="154" t="e">
        <f t="shared" si="2"/>
        <v>#DIV/0!</v>
      </c>
      <c r="J37" s="156" t="e">
        <f t="shared" si="3"/>
        <v>#DIV/0!</v>
      </c>
    </row>
    <row r="38" spans="1:10" ht="15" hidden="1" customHeight="1" x14ac:dyDescent="0.25">
      <c r="A38" s="404"/>
      <c r="B38" s="330"/>
      <c r="C38" s="48" t="s">
        <v>141</v>
      </c>
      <c r="D38" s="163"/>
      <c r="E38" s="163"/>
      <c r="F38" s="163"/>
      <c r="G38" s="154"/>
      <c r="H38" s="155"/>
      <c r="I38" s="154" t="e">
        <f t="shared" si="2"/>
        <v>#DIV/0!</v>
      </c>
      <c r="J38" s="156" t="e">
        <f t="shared" si="3"/>
        <v>#DIV/0!</v>
      </c>
    </row>
    <row r="39" spans="1:10" ht="15" hidden="1" customHeight="1" x14ac:dyDescent="0.25">
      <c r="A39" s="404"/>
      <c r="B39" s="330"/>
      <c r="C39" s="48" t="s">
        <v>44</v>
      </c>
      <c r="D39" s="164"/>
      <c r="E39" s="164"/>
      <c r="F39" s="164"/>
      <c r="G39" s="154"/>
      <c r="H39" s="155"/>
      <c r="I39" s="154" t="e">
        <f t="shared" si="2"/>
        <v>#DIV/0!</v>
      </c>
      <c r="J39" s="156" t="e">
        <f t="shared" si="3"/>
        <v>#DIV/0!</v>
      </c>
    </row>
    <row r="40" spans="1:10" ht="15" hidden="1" customHeight="1" x14ac:dyDescent="0.25">
      <c r="A40" s="402" t="s">
        <v>135</v>
      </c>
      <c r="B40" s="372"/>
      <c r="C40" s="403"/>
      <c r="D40" s="165">
        <v>0</v>
      </c>
      <c r="E40" s="165">
        <v>0</v>
      </c>
      <c r="F40" s="165">
        <f>SUM(F25:F39)</f>
        <v>0</v>
      </c>
      <c r="G40" s="165">
        <f>SUM(G25:G39)</f>
        <v>0</v>
      </c>
      <c r="H40" s="165">
        <f>SUM(H25:H39)</f>
        <v>0</v>
      </c>
      <c r="I40" s="165">
        <f>SUM(F40:H40)/3</f>
        <v>0</v>
      </c>
      <c r="J40" s="166" t="e">
        <f>I40/E40</f>
        <v>#DIV/0!</v>
      </c>
    </row>
    <row r="41" spans="1:10" x14ac:dyDescent="0.25">
      <c r="A41" s="404" t="s">
        <v>142</v>
      </c>
      <c r="B41" s="408" t="s">
        <v>45</v>
      </c>
      <c r="C41" s="157" t="s">
        <v>46</v>
      </c>
      <c r="D41" s="167">
        <v>1</v>
      </c>
      <c r="E41" s="167">
        <v>30</v>
      </c>
      <c r="F41" s="167">
        <v>38</v>
      </c>
      <c r="G41" s="154">
        <v>33</v>
      </c>
      <c r="H41" s="155">
        <v>37</v>
      </c>
      <c r="I41" s="154">
        <f t="shared" ref="I41" si="4">AVERAGE(F41:H41)</f>
        <v>36</v>
      </c>
      <c r="J41" s="156">
        <f t="shared" ref="J41" si="5">I41/E41</f>
        <v>1.2</v>
      </c>
    </row>
    <row r="42" spans="1:10" x14ac:dyDescent="0.25">
      <c r="A42" s="404"/>
      <c r="B42" s="409"/>
      <c r="C42" s="48" t="s">
        <v>47</v>
      </c>
      <c r="D42" s="167"/>
      <c r="E42" s="167"/>
      <c r="F42" s="167"/>
      <c r="G42" s="154"/>
      <c r="H42" s="155"/>
      <c r="I42" s="154"/>
      <c r="J42" s="156"/>
    </row>
    <row r="43" spans="1:10" x14ac:dyDescent="0.25">
      <c r="A43" s="404"/>
      <c r="B43" s="409"/>
      <c r="C43" s="48" t="s">
        <v>48</v>
      </c>
      <c r="D43" s="167"/>
      <c r="E43" s="167"/>
      <c r="F43" s="167"/>
      <c r="G43" s="154"/>
      <c r="H43" s="155"/>
      <c r="I43" s="154"/>
      <c r="J43" s="156"/>
    </row>
    <row r="44" spans="1:10" ht="15" customHeight="1" x14ac:dyDescent="0.25">
      <c r="A44" s="404"/>
      <c r="B44" s="409"/>
      <c r="C44" s="48" t="s">
        <v>49</v>
      </c>
      <c r="D44" s="167"/>
      <c r="E44" s="167"/>
      <c r="F44" s="167"/>
      <c r="G44" s="154"/>
      <c r="H44" s="155"/>
      <c r="I44" s="154"/>
      <c r="J44" s="156"/>
    </row>
    <row r="45" spans="1:10" x14ac:dyDescent="0.25">
      <c r="A45" s="404"/>
      <c r="B45" s="409"/>
      <c r="C45" s="48" t="s">
        <v>50</v>
      </c>
      <c r="D45" s="167"/>
      <c r="E45" s="167"/>
      <c r="F45" s="167"/>
      <c r="G45" s="154"/>
      <c r="H45" s="155"/>
      <c r="I45" s="154"/>
      <c r="J45" s="156"/>
    </row>
    <row r="46" spans="1:10" x14ac:dyDescent="0.25">
      <c r="A46" s="404"/>
      <c r="B46" s="409"/>
      <c r="C46" s="48" t="s">
        <v>51</v>
      </c>
      <c r="D46" s="167"/>
      <c r="E46" s="167"/>
      <c r="F46" s="167"/>
      <c r="G46" s="154"/>
      <c r="H46" s="155"/>
      <c r="I46" s="154"/>
      <c r="J46" s="156"/>
    </row>
    <row r="47" spans="1:10" x14ac:dyDescent="0.25">
      <c r="A47" s="404"/>
      <c r="B47" s="409"/>
      <c r="C47" s="48" t="s">
        <v>52</v>
      </c>
      <c r="D47" s="167"/>
      <c r="E47" s="167"/>
      <c r="F47" s="167"/>
      <c r="G47" s="154"/>
      <c r="H47" s="155"/>
      <c r="I47" s="154"/>
      <c r="J47" s="156"/>
    </row>
    <row r="48" spans="1:10" x14ac:dyDescent="0.25">
      <c r="A48" s="404"/>
      <c r="B48" s="411"/>
      <c r="C48" s="48" t="s">
        <v>143</v>
      </c>
      <c r="D48" s="167"/>
      <c r="E48" s="167"/>
      <c r="F48" s="167"/>
      <c r="G48" s="154"/>
      <c r="H48" s="155"/>
      <c r="I48" s="154"/>
      <c r="J48" s="156"/>
    </row>
    <row r="49" spans="1:10" x14ac:dyDescent="0.25">
      <c r="A49" s="402" t="s">
        <v>135</v>
      </c>
      <c r="B49" s="372"/>
      <c r="C49" s="403"/>
      <c r="D49" s="159">
        <v>1</v>
      </c>
      <c r="E49" s="159">
        <v>30</v>
      </c>
      <c r="F49" s="159">
        <f>SUM(F41:F48)</f>
        <v>38</v>
      </c>
      <c r="G49" s="159">
        <f>SUM(G41:G48)</f>
        <v>33</v>
      </c>
      <c r="H49" s="159">
        <f>SUM(H41:H48)</f>
        <v>37</v>
      </c>
      <c r="I49" s="159">
        <f>SUM(F49:H49)/3</f>
        <v>36</v>
      </c>
      <c r="J49" s="130">
        <f>I49/E49</f>
        <v>1.2</v>
      </c>
    </row>
    <row r="50" spans="1:10" x14ac:dyDescent="0.25">
      <c r="A50" s="404" t="s">
        <v>144</v>
      </c>
      <c r="B50" s="330" t="s">
        <v>54</v>
      </c>
      <c r="C50" s="48" t="s">
        <v>55</v>
      </c>
      <c r="D50" s="167"/>
      <c r="E50" s="167"/>
      <c r="F50" s="167"/>
      <c r="G50" s="154"/>
      <c r="H50" s="155"/>
      <c r="I50" s="154"/>
      <c r="J50" s="156"/>
    </row>
    <row r="51" spans="1:10" x14ac:dyDescent="0.25">
      <c r="A51" s="404"/>
      <c r="B51" s="330"/>
      <c r="C51" s="48" t="s">
        <v>56</v>
      </c>
      <c r="D51" s="167"/>
      <c r="E51" s="167"/>
      <c r="F51" s="167"/>
      <c r="G51" s="154"/>
      <c r="H51" s="155"/>
      <c r="I51" s="154"/>
      <c r="J51" s="156"/>
    </row>
    <row r="52" spans="1:10" x14ac:dyDescent="0.25">
      <c r="A52" s="404"/>
      <c r="B52" s="330"/>
      <c r="C52" s="48" t="s">
        <v>145</v>
      </c>
      <c r="D52" s="167"/>
      <c r="E52" s="167"/>
      <c r="F52" s="167"/>
      <c r="G52" s="154"/>
      <c r="H52" s="155"/>
      <c r="I52" s="154"/>
      <c r="J52" s="156"/>
    </row>
    <row r="53" spans="1:10" x14ac:dyDescent="0.25">
      <c r="A53" s="404"/>
      <c r="B53" s="410" t="s">
        <v>58</v>
      </c>
      <c r="C53" s="48" t="s">
        <v>59</v>
      </c>
      <c r="D53" s="167"/>
      <c r="E53" s="167"/>
      <c r="F53" s="167"/>
      <c r="G53" s="154"/>
      <c r="H53" s="155"/>
      <c r="I53" s="154"/>
      <c r="J53" s="156"/>
    </row>
    <row r="54" spans="1:10" x14ac:dyDescent="0.25">
      <c r="A54" s="404"/>
      <c r="B54" s="410"/>
      <c r="C54" s="48" t="s">
        <v>60</v>
      </c>
      <c r="D54" s="167"/>
      <c r="E54" s="167"/>
      <c r="F54" s="167"/>
      <c r="G54" s="154"/>
      <c r="H54" s="155"/>
      <c r="I54" s="154"/>
      <c r="J54" s="156"/>
    </row>
    <row r="55" spans="1:10" x14ac:dyDescent="0.25">
      <c r="A55" s="404"/>
      <c r="B55" s="410"/>
      <c r="C55" s="157" t="s">
        <v>61</v>
      </c>
      <c r="D55" s="167">
        <v>1</v>
      </c>
      <c r="E55" s="167">
        <v>80</v>
      </c>
      <c r="F55" s="167">
        <v>61</v>
      </c>
      <c r="G55" s="154">
        <v>60</v>
      </c>
      <c r="H55" s="155">
        <v>70</v>
      </c>
      <c r="I55" s="154">
        <f t="shared" ref="I55:I61" si="6">AVERAGE(F55:H55)</f>
        <v>63.666666666666664</v>
      </c>
      <c r="J55" s="156">
        <f t="shared" ref="J55:J61" si="7">I55/E55</f>
        <v>0.79583333333333328</v>
      </c>
    </row>
    <row r="56" spans="1:10" x14ac:dyDescent="0.25">
      <c r="A56" s="404"/>
      <c r="B56" s="410"/>
      <c r="C56" s="48" t="s">
        <v>62</v>
      </c>
      <c r="D56" s="167"/>
      <c r="E56" s="167"/>
      <c r="F56" s="167"/>
      <c r="G56" s="154"/>
      <c r="H56" s="155"/>
      <c r="I56" s="154"/>
      <c r="J56" s="156"/>
    </row>
    <row r="57" spans="1:10" x14ac:dyDescent="0.25">
      <c r="A57" s="404"/>
      <c r="B57" s="410"/>
      <c r="C57" s="48" t="s">
        <v>63</v>
      </c>
      <c r="D57" s="167">
        <v>1</v>
      </c>
      <c r="E57" s="167">
        <v>204</v>
      </c>
      <c r="F57" s="167"/>
      <c r="G57" s="154"/>
      <c r="H57" s="155"/>
      <c r="I57" s="154"/>
      <c r="J57" s="156"/>
    </row>
    <row r="58" spans="1:10" x14ac:dyDescent="0.25">
      <c r="A58" s="404"/>
      <c r="B58" s="410"/>
      <c r="C58" s="48" t="s">
        <v>64</v>
      </c>
      <c r="D58" s="167"/>
      <c r="E58" s="167"/>
      <c r="F58" s="167"/>
      <c r="G58" s="154"/>
      <c r="H58" s="155"/>
      <c r="I58" s="154"/>
      <c r="J58" s="156"/>
    </row>
    <row r="59" spans="1:10" x14ac:dyDescent="0.25">
      <c r="A59" s="404"/>
      <c r="B59" s="408" t="s">
        <v>65</v>
      </c>
      <c r="C59" s="48" t="s">
        <v>66</v>
      </c>
      <c r="D59" s="167"/>
      <c r="E59" s="167"/>
      <c r="F59" s="167"/>
      <c r="G59" s="154"/>
      <c r="H59" s="155"/>
      <c r="I59" s="154"/>
      <c r="J59" s="156"/>
    </row>
    <row r="60" spans="1:10" x14ac:dyDescent="0.25">
      <c r="A60" s="404"/>
      <c r="B60" s="409"/>
      <c r="C60" s="48" t="s">
        <v>67</v>
      </c>
      <c r="D60" s="167"/>
      <c r="E60" s="167"/>
      <c r="F60" s="167"/>
      <c r="G60" s="154"/>
      <c r="H60" s="155"/>
      <c r="I60" s="154"/>
      <c r="J60" s="156"/>
    </row>
    <row r="61" spans="1:10" x14ac:dyDescent="0.25">
      <c r="A61" s="404"/>
      <c r="B61" s="409"/>
      <c r="C61" s="157" t="s">
        <v>68</v>
      </c>
      <c r="D61" s="167">
        <v>1</v>
      </c>
      <c r="E61" s="167">
        <v>50</v>
      </c>
      <c r="F61" s="167">
        <v>43</v>
      </c>
      <c r="G61" s="154">
        <v>34</v>
      </c>
      <c r="H61" s="155">
        <v>35</v>
      </c>
      <c r="I61" s="154">
        <f t="shared" si="6"/>
        <v>37.333333333333336</v>
      </c>
      <c r="J61" s="156">
        <f t="shared" si="7"/>
        <v>0.7466666666666667</v>
      </c>
    </row>
    <row r="62" spans="1:10" x14ac:dyDescent="0.25">
      <c r="A62" s="404"/>
      <c r="B62" s="411"/>
      <c r="C62" s="48" t="s">
        <v>146</v>
      </c>
      <c r="D62" s="167"/>
      <c r="E62" s="167"/>
      <c r="F62" s="167"/>
      <c r="G62" s="154"/>
      <c r="H62" s="155"/>
      <c r="I62" s="154"/>
      <c r="J62" s="156"/>
    </row>
    <row r="63" spans="1:10" x14ac:dyDescent="0.25">
      <c r="A63" s="404"/>
      <c r="B63" s="330" t="s">
        <v>147</v>
      </c>
      <c r="C63" s="48" t="s">
        <v>148</v>
      </c>
      <c r="D63" s="167"/>
      <c r="E63" s="167"/>
      <c r="F63" s="167"/>
      <c r="G63" s="154"/>
      <c r="H63" s="155"/>
      <c r="I63" s="154"/>
      <c r="J63" s="156"/>
    </row>
    <row r="64" spans="1:10" x14ac:dyDescent="0.25">
      <c r="A64" s="404"/>
      <c r="B64" s="330"/>
      <c r="C64" s="48" t="s">
        <v>71</v>
      </c>
      <c r="D64" s="167"/>
      <c r="E64" s="167"/>
      <c r="F64" s="167"/>
      <c r="G64" s="154"/>
      <c r="H64" s="155"/>
      <c r="I64" s="154"/>
      <c r="J64" s="156"/>
    </row>
    <row r="65" spans="1:10" x14ac:dyDescent="0.25">
      <c r="A65" s="404"/>
      <c r="B65" s="330"/>
      <c r="C65" s="48" t="s">
        <v>149</v>
      </c>
      <c r="D65" s="167"/>
      <c r="E65" s="167"/>
      <c r="F65" s="167"/>
      <c r="G65" s="154"/>
      <c r="H65" s="155"/>
      <c r="I65" s="154"/>
      <c r="J65" s="156"/>
    </row>
    <row r="66" spans="1:10" x14ac:dyDescent="0.25">
      <c r="A66" s="402" t="s">
        <v>135</v>
      </c>
      <c r="B66" s="372"/>
      <c r="C66" s="403"/>
      <c r="D66" s="159">
        <v>4</v>
      </c>
      <c r="E66" s="159">
        <v>394</v>
      </c>
      <c r="F66" s="159">
        <f>SUM(F50:F65)</f>
        <v>104</v>
      </c>
      <c r="G66" s="159">
        <f>SUM(G50:G65)</f>
        <v>94</v>
      </c>
      <c r="H66" s="159">
        <f>SUM(H50:H65)</f>
        <v>105</v>
      </c>
      <c r="I66" s="159">
        <f>SUM(F66:H66)/3</f>
        <v>101</v>
      </c>
      <c r="J66" s="130">
        <f>I66/E66</f>
        <v>0.25634517766497461</v>
      </c>
    </row>
    <row r="67" spans="1:10" x14ac:dyDescent="0.25">
      <c r="A67" s="404" t="s">
        <v>150</v>
      </c>
      <c r="B67" s="112" t="s">
        <v>151</v>
      </c>
      <c r="C67" s="48" t="s">
        <v>152</v>
      </c>
      <c r="D67" s="167"/>
      <c r="E67" s="167"/>
      <c r="F67" s="167"/>
      <c r="G67" s="154"/>
      <c r="H67" s="155"/>
      <c r="I67" s="154"/>
      <c r="J67" s="156"/>
    </row>
    <row r="68" spans="1:10" x14ac:dyDescent="0.25">
      <c r="A68" s="404"/>
      <c r="B68" s="408" t="s">
        <v>75</v>
      </c>
      <c r="C68" s="157" t="s">
        <v>153</v>
      </c>
      <c r="D68" s="167">
        <v>1</v>
      </c>
      <c r="E68" s="167">
        <v>80</v>
      </c>
      <c r="F68" s="167">
        <v>55</v>
      </c>
      <c r="G68" s="154">
        <v>52</v>
      </c>
      <c r="H68" s="155">
        <v>59</v>
      </c>
      <c r="I68" s="154">
        <f t="shared" ref="I68" si="8">AVERAGE(F68:H68)</f>
        <v>55.333333333333336</v>
      </c>
      <c r="J68" s="156">
        <f t="shared" ref="J68" si="9">I68/E68</f>
        <v>0.69166666666666665</v>
      </c>
    </row>
    <row r="69" spans="1:10" x14ac:dyDescent="0.25">
      <c r="A69" s="404"/>
      <c r="B69" s="409"/>
      <c r="C69" s="48" t="s">
        <v>77</v>
      </c>
      <c r="D69" s="167"/>
      <c r="E69" s="167"/>
      <c r="F69" s="167"/>
      <c r="G69" s="154"/>
      <c r="H69" s="155"/>
      <c r="I69" s="154"/>
      <c r="J69" s="156"/>
    </row>
    <row r="70" spans="1:10" x14ac:dyDescent="0.25">
      <c r="A70" s="404"/>
      <c r="B70" s="330" t="s">
        <v>78</v>
      </c>
      <c r="C70" s="48" t="s">
        <v>79</v>
      </c>
      <c r="D70" s="167"/>
      <c r="E70" s="167"/>
      <c r="F70" s="167"/>
      <c r="G70" s="154"/>
      <c r="H70" s="155"/>
      <c r="I70" s="154"/>
      <c r="J70" s="156"/>
    </row>
    <row r="71" spans="1:10" x14ac:dyDescent="0.25">
      <c r="A71" s="404"/>
      <c r="B71" s="330"/>
      <c r="C71" s="48" t="s">
        <v>80</v>
      </c>
      <c r="D71" s="167"/>
      <c r="E71" s="167"/>
      <c r="F71" s="167"/>
      <c r="G71" s="154"/>
      <c r="H71" s="155"/>
      <c r="I71" s="154"/>
      <c r="J71" s="156"/>
    </row>
    <row r="72" spans="1:10" x14ac:dyDescent="0.25">
      <c r="A72" s="404"/>
      <c r="B72" s="330" t="s">
        <v>81</v>
      </c>
      <c r="C72" s="48" t="s">
        <v>82</v>
      </c>
      <c r="D72" s="167"/>
      <c r="E72" s="167"/>
      <c r="F72" s="167"/>
      <c r="G72" s="154"/>
      <c r="H72" s="155"/>
      <c r="I72" s="154"/>
      <c r="J72" s="156"/>
    </row>
    <row r="73" spans="1:10" x14ac:dyDescent="0.25">
      <c r="A73" s="404"/>
      <c r="B73" s="330"/>
      <c r="C73" s="48" t="s">
        <v>83</v>
      </c>
      <c r="D73" s="167"/>
      <c r="E73" s="167"/>
      <c r="F73" s="167"/>
      <c r="G73" s="154"/>
      <c r="H73" s="155"/>
      <c r="I73" s="154"/>
      <c r="J73" s="156"/>
    </row>
    <row r="74" spans="1:10" x14ac:dyDescent="0.25">
      <c r="A74" s="404"/>
      <c r="B74" s="330" t="s">
        <v>84</v>
      </c>
      <c r="C74" s="48" t="s">
        <v>85</v>
      </c>
      <c r="D74" s="167"/>
      <c r="E74" s="167"/>
      <c r="F74" s="167"/>
      <c r="G74" s="154"/>
      <c r="H74" s="155"/>
      <c r="I74" s="154"/>
      <c r="J74" s="156"/>
    </row>
    <row r="75" spans="1:10" x14ac:dyDescent="0.25">
      <c r="A75" s="404"/>
      <c r="B75" s="330"/>
      <c r="C75" s="48" t="s">
        <v>86</v>
      </c>
      <c r="D75" s="167"/>
      <c r="E75" s="167"/>
      <c r="F75" s="167"/>
      <c r="G75" s="154"/>
      <c r="H75" s="155"/>
      <c r="I75" s="154"/>
      <c r="J75" s="156"/>
    </row>
    <row r="76" spans="1:10" x14ac:dyDescent="0.25">
      <c r="A76" s="404"/>
      <c r="B76" s="330"/>
      <c r="C76" s="48" t="s">
        <v>87</v>
      </c>
      <c r="D76" s="167"/>
      <c r="E76" s="167"/>
      <c r="F76" s="167"/>
      <c r="G76" s="154"/>
      <c r="H76" s="155"/>
      <c r="I76" s="154"/>
      <c r="J76" s="156"/>
    </row>
    <row r="77" spans="1:10" x14ac:dyDescent="0.25">
      <c r="A77" s="404"/>
      <c r="B77" s="330"/>
      <c r="C77" s="48" t="s">
        <v>154</v>
      </c>
      <c r="D77" s="167"/>
      <c r="E77" s="167"/>
      <c r="F77" s="167"/>
      <c r="G77" s="154"/>
      <c r="H77" s="155"/>
      <c r="I77" s="154"/>
      <c r="J77" s="156"/>
    </row>
    <row r="78" spans="1:10" x14ac:dyDescent="0.25">
      <c r="A78" s="404"/>
      <c r="B78" s="330" t="s">
        <v>155</v>
      </c>
      <c r="C78" s="48" t="s">
        <v>90</v>
      </c>
      <c r="D78" s="167"/>
      <c r="E78" s="167"/>
      <c r="F78" s="167"/>
      <c r="G78" s="154"/>
      <c r="H78" s="155"/>
      <c r="I78" s="154"/>
      <c r="J78" s="156"/>
    </row>
    <row r="79" spans="1:10" x14ac:dyDescent="0.25">
      <c r="A79" s="404"/>
      <c r="B79" s="330"/>
      <c r="C79" s="48" t="s">
        <v>156</v>
      </c>
      <c r="D79" s="167"/>
      <c r="E79" s="167"/>
      <c r="F79" s="167"/>
      <c r="G79" s="154"/>
      <c r="H79" s="155"/>
      <c r="I79" s="154"/>
      <c r="J79" s="156"/>
    </row>
    <row r="80" spans="1:10" x14ac:dyDescent="0.25">
      <c r="A80" s="404"/>
      <c r="B80" s="330"/>
      <c r="C80" s="48" t="s">
        <v>157</v>
      </c>
      <c r="D80" s="167"/>
      <c r="E80" s="167"/>
      <c r="F80" s="167"/>
      <c r="G80" s="154"/>
      <c r="H80" s="155"/>
      <c r="I80" s="154"/>
      <c r="J80" s="156"/>
    </row>
    <row r="81" spans="1:10" x14ac:dyDescent="0.25">
      <c r="A81" s="404"/>
      <c r="B81" s="330" t="s">
        <v>158</v>
      </c>
      <c r="C81" s="48" t="s">
        <v>159</v>
      </c>
      <c r="D81" s="167"/>
      <c r="E81" s="167"/>
      <c r="F81" s="167"/>
      <c r="G81" s="154"/>
      <c r="H81" s="155"/>
      <c r="I81" s="154"/>
      <c r="J81" s="156"/>
    </row>
    <row r="82" spans="1:10" x14ac:dyDescent="0.25">
      <c r="A82" s="404"/>
      <c r="B82" s="330"/>
      <c r="C82" s="48" t="s">
        <v>160</v>
      </c>
      <c r="D82" s="167"/>
      <c r="E82" s="167"/>
      <c r="F82" s="167"/>
      <c r="G82" s="154"/>
      <c r="H82" s="155"/>
      <c r="I82" s="154"/>
      <c r="J82" s="156"/>
    </row>
    <row r="83" spans="1:10" x14ac:dyDescent="0.25">
      <c r="A83" s="404"/>
      <c r="B83" s="330"/>
      <c r="C83" s="48" t="s">
        <v>161</v>
      </c>
      <c r="D83" s="167"/>
      <c r="E83" s="167"/>
      <c r="F83" s="167"/>
      <c r="G83" s="154"/>
      <c r="H83" s="155"/>
      <c r="I83" s="154"/>
      <c r="J83" s="156"/>
    </row>
    <row r="84" spans="1:10" x14ac:dyDescent="0.25">
      <c r="A84" s="402" t="s">
        <v>135</v>
      </c>
      <c r="B84" s="372"/>
      <c r="C84" s="403"/>
      <c r="D84" s="159">
        <v>1</v>
      </c>
      <c r="E84" s="159">
        <v>80</v>
      </c>
      <c r="F84" s="159">
        <f>SUM(F67:F83)</f>
        <v>55</v>
      </c>
      <c r="G84" s="159">
        <f>SUM(G67:G83)</f>
        <v>52</v>
      </c>
      <c r="H84" s="159">
        <f>SUM(H67:H83)</f>
        <v>59</v>
      </c>
      <c r="I84" s="159">
        <f>SUM(F84:H84)/3</f>
        <v>55.333333333333336</v>
      </c>
      <c r="J84" s="130">
        <f>I84/E84</f>
        <v>0.69166666666666665</v>
      </c>
    </row>
    <row r="85" spans="1:10" ht="15" hidden="1" customHeight="1" x14ac:dyDescent="0.25">
      <c r="A85" s="404" t="s">
        <v>162</v>
      </c>
      <c r="B85" s="330" t="s">
        <v>97</v>
      </c>
      <c r="C85" s="48" t="s">
        <v>98</v>
      </c>
      <c r="D85" s="167"/>
      <c r="E85" s="167"/>
      <c r="F85" s="167"/>
      <c r="G85" s="154"/>
      <c r="H85" s="155"/>
      <c r="I85" s="154" t="e">
        <f t="shared" ref="I85:I91" si="10">AVERAGE(F85:H85)</f>
        <v>#DIV/0!</v>
      </c>
      <c r="J85" s="156" t="e">
        <f t="shared" ref="J85:J91" si="11">I85/E85</f>
        <v>#DIV/0!</v>
      </c>
    </row>
    <row r="86" spans="1:10" ht="15" hidden="1" customHeight="1" x14ac:dyDescent="0.25">
      <c r="A86" s="404"/>
      <c r="B86" s="330"/>
      <c r="C86" s="48" t="s">
        <v>99</v>
      </c>
      <c r="D86" s="167"/>
      <c r="E86" s="167"/>
      <c r="F86" s="167"/>
      <c r="G86" s="154"/>
      <c r="H86" s="155"/>
      <c r="I86" s="154" t="e">
        <f t="shared" si="10"/>
        <v>#DIV/0!</v>
      </c>
      <c r="J86" s="156" t="e">
        <f t="shared" si="11"/>
        <v>#DIV/0!</v>
      </c>
    </row>
    <row r="87" spans="1:10" ht="15" hidden="1" customHeight="1" x14ac:dyDescent="0.25">
      <c r="A87" s="404"/>
      <c r="B87" s="330"/>
      <c r="C87" s="48" t="s">
        <v>100</v>
      </c>
      <c r="D87" s="167"/>
      <c r="E87" s="167"/>
      <c r="F87" s="167"/>
      <c r="G87" s="154"/>
      <c r="H87" s="155"/>
      <c r="I87" s="154" t="e">
        <f t="shared" si="10"/>
        <v>#DIV/0!</v>
      </c>
      <c r="J87" s="156" t="e">
        <f t="shared" si="11"/>
        <v>#DIV/0!</v>
      </c>
    </row>
    <row r="88" spans="1:10" ht="15" hidden="1" customHeight="1" x14ac:dyDescent="0.25">
      <c r="A88" s="404"/>
      <c r="B88" s="112" t="s">
        <v>101</v>
      </c>
      <c r="C88" s="48" t="s">
        <v>102</v>
      </c>
      <c r="D88" s="167"/>
      <c r="E88" s="167"/>
      <c r="F88" s="167"/>
      <c r="G88" s="154"/>
      <c r="H88" s="155"/>
      <c r="I88" s="154" t="e">
        <f t="shared" si="10"/>
        <v>#DIV/0!</v>
      </c>
      <c r="J88" s="156" t="e">
        <f t="shared" si="11"/>
        <v>#DIV/0!</v>
      </c>
    </row>
    <row r="89" spans="1:10" ht="15" hidden="1" customHeight="1" x14ac:dyDescent="0.25">
      <c r="A89" s="404"/>
      <c r="B89" s="330" t="s">
        <v>163</v>
      </c>
      <c r="C89" s="48" t="s">
        <v>104</v>
      </c>
      <c r="D89" s="167"/>
      <c r="E89" s="167"/>
      <c r="F89" s="167"/>
      <c r="G89" s="154"/>
      <c r="H89" s="155"/>
      <c r="I89" s="154" t="e">
        <f t="shared" si="10"/>
        <v>#DIV/0!</v>
      </c>
      <c r="J89" s="156" t="e">
        <f t="shared" si="11"/>
        <v>#DIV/0!</v>
      </c>
    </row>
    <row r="90" spans="1:10" ht="15" hidden="1" customHeight="1" x14ac:dyDescent="0.25">
      <c r="A90" s="404"/>
      <c r="B90" s="330"/>
      <c r="C90" s="48" t="s">
        <v>105</v>
      </c>
      <c r="D90" s="167"/>
      <c r="E90" s="167"/>
      <c r="F90" s="167"/>
      <c r="G90" s="154"/>
      <c r="H90" s="155"/>
      <c r="I90" s="154" t="e">
        <f t="shared" si="10"/>
        <v>#DIV/0!</v>
      </c>
      <c r="J90" s="156" t="e">
        <f t="shared" si="11"/>
        <v>#DIV/0!</v>
      </c>
    </row>
    <row r="91" spans="1:10" ht="15" hidden="1" customHeight="1" x14ac:dyDescent="0.25">
      <c r="A91" s="404"/>
      <c r="B91" s="330"/>
      <c r="C91" s="48" t="s">
        <v>164</v>
      </c>
      <c r="D91" s="167"/>
      <c r="E91" s="167"/>
      <c r="F91" s="167"/>
      <c r="G91" s="154"/>
      <c r="H91" s="155"/>
      <c r="I91" s="154" t="e">
        <f t="shared" si="10"/>
        <v>#DIV/0!</v>
      </c>
      <c r="J91" s="156" t="e">
        <f t="shared" si="11"/>
        <v>#DIV/0!</v>
      </c>
    </row>
    <row r="92" spans="1:10" ht="15" hidden="1" customHeight="1" x14ac:dyDescent="0.25">
      <c r="A92" s="402" t="s">
        <v>135</v>
      </c>
      <c r="B92" s="372"/>
      <c r="C92" s="403"/>
      <c r="D92" s="159">
        <v>0</v>
      </c>
      <c r="E92" s="159">
        <v>0</v>
      </c>
      <c r="F92" s="159">
        <f>SUM(F85:F91)</f>
        <v>0</v>
      </c>
      <c r="G92" s="159">
        <f>SUM(G85:G91)</f>
        <v>0</v>
      </c>
      <c r="H92" s="159">
        <f>SUM(H85:H91)</f>
        <v>0</v>
      </c>
      <c r="I92" s="159">
        <f>SUM(F92:H92)/3</f>
        <v>0</v>
      </c>
      <c r="J92" s="130" t="e">
        <f>I92/E92</f>
        <v>#DIV/0!</v>
      </c>
    </row>
    <row r="93" spans="1:10" ht="15" hidden="1" customHeight="1" x14ac:dyDescent="0.25">
      <c r="A93" s="404" t="s">
        <v>165</v>
      </c>
      <c r="B93" s="330" t="s">
        <v>107</v>
      </c>
      <c r="C93" s="48" t="s">
        <v>108</v>
      </c>
      <c r="D93" s="167"/>
      <c r="E93" s="167"/>
      <c r="F93" s="167"/>
      <c r="G93" s="154"/>
      <c r="H93" s="155"/>
      <c r="I93" s="154" t="e">
        <f t="shared" ref="I93:I107" si="12">AVERAGE(F93:H93)</f>
        <v>#DIV/0!</v>
      </c>
      <c r="J93" s="156" t="e">
        <f t="shared" ref="J93:J107" si="13">I93/E93</f>
        <v>#DIV/0!</v>
      </c>
    </row>
    <row r="94" spans="1:10" ht="15" hidden="1" customHeight="1" x14ac:dyDescent="0.25">
      <c r="A94" s="404"/>
      <c r="B94" s="330"/>
      <c r="C94" s="48" t="s">
        <v>109</v>
      </c>
      <c r="D94" s="167"/>
      <c r="E94" s="167"/>
      <c r="F94" s="167"/>
      <c r="G94" s="154"/>
      <c r="H94" s="155"/>
      <c r="I94" s="154" t="e">
        <f t="shared" si="12"/>
        <v>#DIV/0!</v>
      </c>
      <c r="J94" s="156" t="e">
        <f t="shared" si="13"/>
        <v>#DIV/0!</v>
      </c>
    </row>
    <row r="95" spans="1:10" ht="15" hidden="1" customHeight="1" x14ac:dyDescent="0.25">
      <c r="A95" s="404"/>
      <c r="B95" s="330"/>
      <c r="C95" s="48" t="s">
        <v>166</v>
      </c>
      <c r="D95" s="167"/>
      <c r="E95" s="167"/>
      <c r="F95" s="167"/>
      <c r="G95" s="154"/>
      <c r="H95" s="155"/>
      <c r="I95" s="154" t="e">
        <f t="shared" si="12"/>
        <v>#DIV/0!</v>
      </c>
      <c r="J95" s="156" t="e">
        <f t="shared" si="13"/>
        <v>#DIV/0!</v>
      </c>
    </row>
    <row r="96" spans="1:10" ht="15" hidden="1" customHeight="1" x14ac:dyDescent="0.25">
      <c r="A96" s="404"/>
      <c r="B96" s="330" t="s">
        <v>111</v>
      </c>
      <c r="C96" s="48" t="s">
        <v>167</v>
      </c>
      <c r="D96" s="167"/>
      <c r="E96" s="167"/>
      <c r="F96" s="167"/>
      <c r="G96" s="154"/>
      <c r="H96" s="155"/>
      <c r="I96" s="154" t="e">
        <f t="shared" si="12"/>
        <v>#DIV/0!</v>
      </c>
      <c r="J96" s="156" t="e">
        <f t="shared" si="13"/>
        <v>#DIV/0!</v>
      </c>
    </row>
    <row r="97" spans="1:10" ht="15" hidden="1" customHeight="1" x14ac:dyDescent="0.25">
      <c r="A97" s="404"/>
      <c r="B97" s="330"/>
      <c r="C97" s="48" t="s">
        <v>113</v>
      </c>
      <c r="D97" s="167"/>
      <c r="E97" s="167"/>
      <c r="F97" s="167"/>
      <c r="G97" s="154"/>
      <c r="H97" s="155"/>
      <c r="I97" s="154" t="e">
        <f t="shared" si="12"/>
        <v>#DIV/0!</v>
      </c>
      <c r="J97" s="156" t="e">
        <f t="shared" si="13"/>
        <v>#DIV/0!</v>
      </c>
    </row>
    <row r="98" spans="1:10" ht="15" hidden="1" customHeight="1" x14ac:dyDescent="0.25">
      <c r="A98" s="404"/>
      <c r="B98" s="330"/>
      <c r="C98" s="48" t="s">
        <v>114</v>
      </c>
      <c r="D98" s="167"/>
      <c r="E98" s="167"/>
      <c r="F98" s="167"/>
      <c r="G98" s="154"/>
      <c r="H98" s="155"/>
      <c r="I98" s="154" t="e">
        <f t="shared" si="12"/>
        <v>#DIV/0!</v>
      </c>
      <c r="J98" s="156" t="e">
        <f t="shared" si="13"/>
        <v>#DIV/0!</v>
      </c>
    </row>
    <row r="99" spans="1:10" ht="15" hidden="1" customHeight="1" x14ac:dyDescent="0.25">
      <c r="A99" s="404"/>
      <c r="B99" s="330" t="s">
        <v>168</v>
      </c>
      <c r="C99" s="48" t="s">
        <v>169</v>
      </c>
      <c r="D99" s="167"/>
      <c r="E99" s="167"/>
      <c r="F99" s="167"/>
      <c r="G99" s="154"/>
      <c r="H99" s="155"/>
      <c r="I99" s="154" t="e">
        <f t="shared" si="12"/>
        <v>#DIV/0!</v>
      </c>
      <c r="J99" s="156" t="e">
        <f t="shared" si="13"/>
        <v>#DIV/0!</v>
      </c>
    </row>
    <row r="100" spans="1:10" ht="15" hidden="1" customHeight="1" x14ac:dyDescent="0.25">
      <c r="A100" s="404"/>
      <c r="B100" s="330"/>
      <c r="C100" s="48" t="s">
        <v>117</v>
      </c>
      <c r="D100" s="167"/>
      <c r="E100" s="167"/>
      <c r="F100" s="167"/>
      <c r="G100" s="154"/>
      <c r="H100" s="155"/>
      <c r="I100" s="154" t="e">
        <f t="shared" si="12"/>
        <v>#DIV/0!</v>
      </c>
      <c r="J100" s="156" t="e">
        <f t="shared" si="13"/>
        <v>#DIV/0!</v>
      </c>
    </row>
    <row r="101" spans="1:10" ht="15" hidden="1" customHeight="1" x14ac:dyDescent="0.25">
      <c r="A101" s="404"/>
      <c r="B101" s="330" t="s">
        <v>118</v>
      </c>
      <c r="C101" s="48" t="s">
        <v>170</v>
      </c>
      <c r="D101" s="167"/>
      <c r="E101" s="167"/>
      <c r="F101" s="167"/>
      <c r="G101" s="154"/>
      <c r="H101" s="155"/>
      <c r="I101" s="154" t="e">
        <f t="shared" si="12"/>
        <v>#DIV/0!</v>
      </c>
      <c r="J101" s="156" t="e">
        <f t="shared" si="13"/>
        <v>#DIV/0!</v>
      </c>
    </row>
    <row r="102" spans="1:10" ht="15" hidden="1" customHeight="1" x14ac:dyDescent="0.25">
      <c r="A102" s="404"/>
      <c r="B102" s="330"/>
      <c r="C102" s="48" t="s">
        <v>171</v>
      </c>
      <c r="D102" s="167"/>
      <c r="E102" s="167"/>
      <c r="F102" s="167"/>
      <c r="G102" s="154"/>
      <c r="H102" s="155"/>
      <c r="I102" s="154" t="e">
        <f t="shared" si="12"/>
        <v>#DIV/0!</v>
      </c>
      <c r="J102" s="156" t="e">
        <f t="shared" si="13"/>
        <v>#DIV/0!</v>
      </c>
    </row>
    <row r="103" spans="1:10" ht="15" hidden="1" customHeight="1" x14ac:dyDescent="0.25">
      <c r="A103" s="404"/>
      <c r="B103" s="330" t="s">
        <v>121</v>
      </c>
      <c r="C103" s="48" t="s">
        <v>122</v>
      </c>
      <c r="D103" s="167"/>
      <c r="E103" s="167"/>
      <c r="F103" s="167"/>
      <c r="G103" s="154"/>
      <c r="H103" s="155"/>
      <c r="I103" s="154" t="e">
        <f t="shared" si="12"/>
        <v>#DIV/0!</v>
      </c>
      <c r="J103" s="156" t="e">
        <f t="shared" si="13"/>
        <v>#DIV/0!</v>
      </c>
    </row>
    <row r="104" spans="1:10" ht="15" hidden="1" customHeight="1" x14ac:dyDescent="0.25">
      <c r="A104" s="404"/>
      <c r="B104" s="330"/>
      <c r="C104" s="48" t="s">
        <v>123</v>
      </c>
      <c r="D104" s="167"/>
      <c r="E104" s="167"/>
      <c r="F104" s="167"/>
      <c r="G104" s="154"/>
      <c r="H104" s="155"/>
      <c r="I104" s="154" t="e">
        <f t="shared" si="12"/>
        <v>#DIV/0!</v>
      </c>
      <c r="J104" s="156" t="e">
        <f t="shared" si="13"/>
        <v>#DIV/0!</v>
      </c>
    </row>
    <row r="105" spans="1:10" ht="15" hidden="1" customHeight="1" x14ac:dyDescent="0.25">
      <c r="A105" s="404"/>
      <c r="B105" s="330" t="s">
        <v>124</v>
      </c>
      <c r="C105" s="48" t="s">
        <v>125</v>
      </c>
      <c r="D105" s="167"/>
      <c r="E105" s="167"/>
      <c r="F105" s="167"/>
      <c r="G105" s="154"/>
      <c r="H105" s="155"/>
      <c r="I105" s="154" t="e">
        <f t="shared" si="12"/>
        <v>#DIV/0!</v>
      </c>
      <c r="J105" s="156" t="e">
        <f t="shared" si="13"/>
        <v>#DIV/0!</v>
      </c>
    </row>
    <row r="106" spans="1:10" ht="15" hidden="1" customHeight="1" x14ac:dyDescent="0.25">
      <c r="A106" s="404"/>
      <c r="B106" s="330"/>
      <c r="C106" s="48" t="s">
        <v>126</v>
      </c>
      <c r="D106" s="167"/>
      <c r="E106" s="167"/>
      <c r="F106" s="167"/>
      <c r="G106" s="154"/>
      <c r="H106" s="155"/>
      <c r="I106" s="154" t="e">
        <f t="shared" si="12"/>
        <v>#DIV/0!</v>
      </c>
      <c r="J106" s="156" t="e">
        <f t="shared" si="13"/>
        <v>#DIV/0!</v>
      </c>
    </row>
    <row r="107" spans="1:10" ht="15" hidden="1" customHeight="1" x14ac:dyDescent="0.25">
      <c r="A107" s="404"/>
      <c r="B107" s="330"/>
      <c r="C107" s="48" t="s">
        <v>172</v>
      </c>
      <c r="D107" s="167"/>
      <c r="E107" s="167"/>
      <c r="F107" s="167"/>
      <c r="G107" s="154"/>
      <c r="H107" s="155"/>
      <c r="I107" s="154" t="e">
        <f t="shared" si="12"/>
        <v>#DIV/0!</v>
      </c>
      <c r="J107" s="156" t="e">
        <f t="shared" si="13"/>
        <v>#DIV/0!</v>
      </c>
    </row>
    <row r="108" spans="1:10" ht="15" hidden="1" customHeight="1" x14ac:dyDescent="0.25">
      <c r="A108" s="402" t="s">
        <v>135</v>
      </c>
      <c r="B108" s="372"/>
      <c r="C108" s="403"/>
      <c r="D108" s="159">
        <v>0</v>
      </c>
      <c r="E108" s="159">
        <v>0</v>
      </c>
      <c r="F108" s="159">
        <f>SUM(F93:F107)</f>
        <v>0</v>
      </c>
      <c r="G108" s="159">
        <f>SUM(G93:G107)</f>
        <v>0</v>
      </c>
      <c r="H108" s="159">
        <f>SUM(H93:H107)</f>
        <v>0</v>
      </c>
      <c r="I108" s="159">
        <f>SUM(F108:H108)/3</f>
        <v>0</v>
      </c>
      <c r="J108" s="130" t="e">
        <f>I108/E108</f>
        <v>#DIV/0!</v>
      </c>
    </row>
    <row r="109" spans="1:10" ht="15.75" thickBot="1" x14ac:dyDescent="0.3">
      <c r="A109" s="405" t="s">
        <v>173</v>
      </c>
      <c r="B109" s="406"/>
      <c r="C109" s="407"/>
      <c r="D109" s="168">
        <v>6</v>
      </c>
      <c r="E109" s="168">
        <v>494</v>
      </c>
      <c r="F109" s="168">
        <f>F13+F24+F40+F49+F66+F84+F92+F108</f>
        <v>255</v>
      </c>
      <c r="G109" s="168">
        <f>G13+G24+G40+G49+G66+G84+G92+G108</f>
        <v>233</v>
      </c>
      <c r="H109" s="168">
        <f>H13+H24+H40+H49+H66+H84+H92+H108</f>
        <v>264</v>
      </c>
      <c r="I109" s="168">
        <f>I13+I24+I40+I49+I66+I84+I92+I108</f>
        <v>250.66666666666669</v>
      </c>
      <c r="J109" s="169">
        <f>I109/E109</f>
        <v>0.50742240215924428</v>
      </c>
    </row>
    <row r="110" spans="1:10" s="45" customFormat="1" x14ac:dyDescent="0.2">
      <c r="A110" s="104" t="s">
        <v>272</v>
      </c>
      <c r="B110" s="105" t="s">
        <v>286</v>
      </c>
      <c r="C110" s="106"/>
      <c r="D110" s="107"/>
      <c r="E110" s="107"/>
      <c r="F110" s="108"/>
      <c r="G110" s="108"/>
      <c r="H110" s="108"/>
      <c r="I110" s="108"/>
      <c r="J110" s="56"/>
    </row>
    <row r="111" spans="1:10" s="45" customFormat="1" x14ac:dyDescent="0.2">
      <c r="A111" s="109" t="s">
        <v>274</v>
      </c>
      <c r="B111" s="105" t="s">
        <v>232</v>
      </c>
      <c r="C111" s="106"/>
      <c r="D111" s="107"/>
      <c r="E111" s="107"/>
      <c r="F111" s="108"/>
      <c r="G111" s="108"/>
      <c r="H111" s="108"/>
      <c r="I111" s="108"/>
      <c r="J111" s="56"/>
    </row>
    <row r="112" spans="1:10" s="30" customFormat="1" x14ac:dyDescent="0.25">
      <c r="A112" s="170"/>
      <c r="B112" s="383"/>
      <c r="C112" s="383"/>
      <c r="D112" s="383"/>
      <c r="E112" s="383"/>
      <c r="F112" s="383"/>
      <c r="G112" s="383"/>
      <c r="H112" s="383"/>
      <c r="I112" s="383"/>
      <c r="J112" s="383"/>
    </row>
    <row r="113" spans="1:10" x14ac:dyDescent="0.25">
      <c r="A113" s="30"/>
      <c r="B113" s="30" t="s">
        <v>288</v>
      </c>
      <c r="C113" s="30"/>
      <c r="D113" s="31"/>
      <c r="E113" s="31"/>
      <c r="F113" s="31"/>
      <c r="G113" s="31"/>
      <c r="H113" s="31"/>
      <c r="I113" s="31"/>
      <c r="J113" s="171"/>
    </row>
    <row r="114" spans="1:10" x14ac:dyDescent="0.25">
      <c r="A114" s="30"/>
      <c r="B114" s="30" t="s">
        <v>289</v>
      </c>
      <c r="C114" s="30"/>
      <c r="D114" s="31"/>
      <c r="E114" s="31"/>
      <c r="F114" s="31"/>
      <c r="G114" s="31"/>
      <c r="H114" s="31"/>
      <c r="I114" s="31"/>
      <c r="J114" s="171"/>
    </row>
    <row r="115" spans="1:10" x14ac:dyDescent="0.25">
      <c r="A115" s="412" t="s">
        <v>233</v>
      </c>
      <c r="B115" s="412"/>
      <c r="C115" s="412"/>
      <c r="D115" s="412"/>
      <c r="E115" s="412"/>
      <c r="F115" s="412"/>
      <c r="G115" s="412"/>
      <c r="H115" s="412"/>
      <c r="I115" s="412"/>
      <c r="J115" s="412"/>
    </row>
    <row r="116" spans="1:10" x14ac:dyDescent="0.25">
      <c r="A116" s="379" t="s">
        <v>310</v>
      </c>
      <c r="B116" s="379"/>
      <c r="C116" s="379"/>
      <c r="D116" s="379"/>
      <c r="E116" s="379"/>
      <c r="F116" s="379"/>
      <c r="G116" s="379"/>
      <c r="H116" s="379"/>
      <c r="I116" s="379"/>
      <c r="J116" s="379"/>
    </row>
    <row r="117" spans="1:10" x14ac:dyDescent="0.25">
      <c r="A117" s="385" t="s">
        <v>0</v>
      </c>
      <c r="B117" s="385" t="s">
        <v>311</v>
      </c>
      <c r="C117" s="385"/>
      <c r="D117" s="385"/>
      <c r="E117" s="385"/>
      <c r="F117" s="385" t="s">
        <v>312</v>
      </c>
      <c r="G117" s="385"/>
      <c r="H117" s="385"/>
      <c r="I117" s="385"/>
      <c r="J117" s="414" t="s">
        <v>313</v>
      </c>
    </row>
    <row r="118" spans="1:10" ht="30" x14ac:dyDescent="0.25">
      <c r="A118" s="385"/>
      <c r="B118" s="262" t="s">
        <v>245</v>
      </c>
      <c r="C118" s="262" t="s">
        <v>246</v>
      </c>
      <c r="D118" s="262" t="s">
        <v>247</v>
      </c>
      <c r="E118" s="268" t="s">
        <v>314</v>
      </c>
      <c r="F118" s="262" t="s">
        <v>245</v>
      </c>
      <c r="G118" s="262" t="s">
        <v>246</v>
      </c>
      <c r="H118" s="262" t="s">
        <v>247</v>
      </c>
      <c r="I118" s="268" t="s">
        <v>314</v>
      </c>
      <c r="J118" s="414"/>
    </row>
    <row r="119" spans="1:10" x14ac:dyDescent="0.25">
      <c r="A119" s="264" t="s">
        <v>75</v>
      </c>
      <c r="B119" s="266">
        <v>53</v>
      </c>
      <c r="C119" s="266">
        <v>2</v>
      </c>
      <c r="D119" s="266">
        <v>55</v>
      </c>
      <c r="E119" s="37">
        <f>SUM(B119:D119)</f>
        <v>110</v>
      </c>
      <c r="F119" s="37">
        <v>55</v>
      </c>
      <c r="G119" s="37">
        <v>52</v>
      </c>
      <c r="H119" s="37">
        <v>59</v>
      </c>
      <c r="I119" s="37">
        <f>SUM(F119:H119)</f>
        <v>166</v>
      </c>
      <c r="J119" s="115">
        <f t="shared" ref="J119:J124" si="14">E119/I119</f>
        <v>0.66265060240963858</v>
      </c>
    </row>
    <row r="120" spans="1:10" x14ac:dyDescent="0.25">
      <c r="A120" s="264" t="s">
        <v>58</v>
      </c>
      <c r="B120" s="266">
        <v>31</v>
      </c>
      <c r="C120" s="266">
        <v>2</v>
      </c>
      <c r="D120" s="266">
        <v>31</v>
      </c>
      <c r="E120" s="37">
        <f>SUM(B120:D120)</f>
        <v>64</v>
      </c>
      <c r="F120" s="37">
        <v>61</v>
      </c>
      <c r="G120" s="37">
        <v>60</v>
      </c>
      <c r="H120" s="37">
        <v>70</v>
      </c>
      <c r="I120" s="37">
        <f>SUM(F120:H120)</f>
        <v>191</v>
      </c>
      <c r="J120" s="115">
        <f t="shared" si="14"/>
        <v>0.33507853403141363</v>
      </c>
    </row>
    <row r="121" spans="1:10" x14ac:dyDescent="0.25">
      <c r="A121" s="264" t="s">
        <v>65</v>
      </c>
      <c r="B121" s="266">
        <v>31</v>
      </c>
      <c r="C121" s="266">
        <v>28</v>
      </c>
      <c r="D121" s="266">
        <v>34</v>
      </c>
      <c r="E121" s="37">
        <f>SUM(B121:D121)</f>
        <v>93</v>
      </c>
      <c r="F121" s="37">
        <v>43</v>
      </c>
      <c r="G121" s="37">
        <v>34</v>
      </c>
      <c r="H121" s="37">
        <v>35</v>
      </c>
      <c r="I121" s="37">
        <f>SUM(F121:H121)</f>
        <v>112</v>
      </c>
      <c r="J121" s="115">
        <f t="shared" si="14"/>
        <v>0.8303571428571429</v>
      </c>
    </row>
    <row r="122" spans="1:10" x14ac:dyDescent="0.25">
      <c r="A122" s="264" t="s">
        <v>239</v>
      </c>
      <c r="B122" s="266">
        <v>26</v>
      </c>
      <c r="C122" s="266">
        <v>2</v>
      </c>
      <c r="D122" s="266">
        <v>32</v>
      </c>
      <c r="E122" s="37">
        <f>SUM(B122:D122)</f>
        <v>60</v>
      </c>
      <c r="F122" s="37">
        <v>58</v>
      </c>
      <c r="G122" s="37">
        <v>54</v>
      </c>
      <c r="H122" s="37">
        <v>63</v>
      </c>
      <c r="I122" s="37">
        <f>SUM(F122:H122)</f>
        <v>175</v>
      </c>
      <c r="J122" s="115">
        <f t="shared" si="14"/>
        <v>0.34285714285714286</v>
      </c>
    </row>
    <row r="123" spans="1:10" x14ac:dyDescent="0.25">
      <c r="A123" s="264" t="s">
        <v>242</v>
      </c>
      <c r="B123" s="269">
        <v>16</v>
      </c>
      <c r="C123" s="269">
        <v>5</v>
      </c>
      <c r="D123" s="269">
        <v>20</v>
      </c>
      <c r="E123" s="37">
        <f>SUM(B123:D123)</f>
        <v>41</v>
      </c>
      <c r="F123" s="37">
        <v>38</v>
      </c>
      <c r="G123" s="37">
        <v>33</v>
      </c>
      <c r="H123" s="37">
        <v>37</v>
      </c>
      <c r="I123" s="37">
        <f>SUM(F123:H123)</f>
        <v>108</v>
      </c>
      <c r="J123" s="115">
        <f t="shared" si="14"/>
        <v>0.37962962962962965</v>
      </c>
    </row>
    <row r="124" spans="1:10" x14ac:dyDescent="0.25">
      <c r="A124" s="270" t="s">
        <v>173</v>
      </c>
      <c r="B124" s="271">
        <f>SUM(B119:B123)</f>
        <v>157</v>
      </c>
      <c r="C124" s="267">
        <f t="shared" ref="C124:I124" si="15">SUM(C119:C123)</f>
        <v>39</v>
      </c>
      <c r="D124" s="267">
        <f t="shared" si="15"/>
        <v>172</v>
      </c>
      <c r="E124" s="267">
        <f t="shared" si="15"/>
        <v>368</v>
      </c>
      <c r="F124" s="267">
        <f t="shared" si="15"/>
        <v>255</v>
      </c>
      <c r="G124" s="267">
        <f t="shared" si="15"/>
        <v>233</v>
      </c>
      <c r="H124" s="267">
        <f t="shared" si="15"/>
        <v>264</v>
      </c>
      <c r="I124" s="267">
        <f t="shared" si="15"/>
        <v>752</v>
      </c>
      <c r="J124" s="130">
        <f t="shared" si="14"/>
        <v>0.48936170212765956</v>
      </c>
    </row>
    <row r="125" spans="1:10" x14ac:dyDescent="0.25">
      <c r="A125" s="104" t="s">
        <v>272</v>
      </c>
      <c r="B125" s="105" t="s">
        <v>308</v>
      </c>
      <c r="C125" s="106"/>
      <c r="D125" s="107"/>
      <c r="E125" s="107"/>
      <c r="F125" s="108"/>
      <c r="G125" s="108"/>
      <c r="H125" s="108"/>
      <c r="I125" s="108"/>
      <c r="J125" s="56"/>
    </row>
    <row r="126" spans="1:10" x14ac:dyDescent="0.25">
      <c r="A126" s="109" t="s">
        <v>274</v>
      </c>
      <c r="B126" s="105" t="s">
        <v>232</v>
      </c>
      <c r="C126" s="106"/>
      <c r="D126" s="107"/>
      <c r="E126" s="107"/>
      <c r="F126" s="108"/>
      <c r="G126" s="108"/>
      <c r="H126" s="108"/>
      <c r="I126" s="108"/>
      <c r="J126" s="56"/>
    </row>
    <row r="127" spans="1:10" x14ac:dyDescent="0.25">
      <c r="A127" s="272"/>
      <c r="B127" s="413"/>
      <c r="C127" s="413"/>
      <c r="D127" s="413"/>
      <c r="E127" s="413"/>
      <c r="F127" s="413"/>
      <c r="G127" s="413"/>
      <c r="H127" s="413"/>
      <c r="I127" s="413"/>
      <c r="J127" s="413"/>
    </row>
  </sheetData>
  <mergeCells count="64">
    <mergeCell ref="B127:J127"/>
    <mergeCell ref="A115:J115"/>
    <mergeCell ref="A116:J116"/>
    <mergeCell ref="A117:A118"/>
    <mergeCell ref="B117:E117"/>
    <mergeCell ref="F117:I117"/>
    <mergeCell ref="J117:J118"/>
    <mergeCell ref="A1:J1"/>
    <mergeCell ref="A2:J2"/>
    <mergeCell ref="B112:J112"/>
    <mergeCell ref="A40:C40"/>
    <mergeCell ref="A5:A12"/>
    <mergeCell ref="B5:B6"/>
    <mergeCell ref="B7:B9"/>
    <mergeCell ref="B10:B12"/>
    <mergeCell ref="A13:C13"/>
    <mergeCell ref="A14:A23"/>
    <mergeCell ref="B14:B16"/>
    <mergeCell ref="B17:B18"/>
    <mergeCell ref="B19:B20"/>
    <mergeCell ref="B21:B23"/>
    <mergeCell ref="A24:C24"/>
    <mergeCell ref="A25:A39"/>
    <mergeCell ref="B25:B29"/>
    <mergeCell ref="B30:B35"/>
    <mergeCell ref="B36:B39"/>
    <mergeCell ref="A41:A48"/>
    <mergeCell ref="B41:B48"/>
    <mergeCell ref="A49:C49"/>
    <mergeCell ref="A50:A65"/>
    <mergeCell ref="B50:B52"/>
    <mergeCell ref="B53:B58"/>
    <mergeCell ref="B59:B62"/>
    <mergeCell ref="B63:B65"/>
    <mergeCell ref="A108:C108"/>
    <mergeCell ref="A109:C109"/>
    <mergeCell ref="A66:C66"/>
    <mergeCell ref="A67:A83"/>
    <mergeCell ref="B68:B69"/>
    <mergeCell ref="B70:B71"/>
    <mergeCell ref="B72:B73"/>
    <mergeCell ref="B74:B77"/>
    <mergeCell ref="B78:B80"/>
    <mergeCell ref="B81:B83"/>
    <mergeCell ref="A93:A107"/>
    <mergeCell ref="B93:B95"/>
    <mergeCell ref="B96:B98"/>
    <mergeCell ref="B99:B100"/>
    <mergeCell ref="B101:B102"/>
    <mergeCell ref="B103:B104"/>
    <mergeCell ref="B105:B107"/>
    <mergeCell ref="A84:C84"/>
    <mergeCell ref="A85:A91"/>
    <mergeCell ref="B85:B87"/>
    <mergeCell ref="B89:B91"/>
    <mergeCell ref="A92:C92"/>
    <mergeCell ref="I3:I4"/>
    <mergeCell ref="J3:J4"/>
    <mergeCell ref="A3:A4"/>
    <mergeCell ref="B3:B4"/>
    <mergeCell ref="C3:C4"/>
    <mergeCell ref="D3:D4"/>
    <mergeCell ref="E3:E4"/>
    <mergeCell ref="F4:H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DF116"/>
  <sheetViews>
    <sheetView showGridLines="0" zoomScale="75" zoomScaleNormal="75" workbookViewId="0">
      <pane xSplit="3" ySplit="5" topLeftCell="D57" activePane="bottomRight" state="frozen"/>
      <selection activeCell="B214" sqref="B214"/>
      <selection pane="topRight" activeCell="B214" sqref="B214"/>
      <selection pane="bottomLeft" activeCell="B214" sqref="B214"/>
      <selection pane="bottomRight" activeCell="A110" sqref="A110:J112"/>
    </sheetView>
  </sheetViews>
  <sheetFormatPr defaultRowHeight="15" x14ac:dyDescent="0.25"/>
  <cols>
    <col min="1" max="1" width="18.5703125" customWidth="1"/>
    <col min="2" max="2" width="23.5703125" customWidth="1"/>
    <col min="3" max="3" width="23.28515625" customWidth="1"/>
    <col min="4" max="4" width="13.5703125" customWidth="1"/>
    <col min="5" max="5" width="11.42578125" customWidth="1"/>
    <col min="6" max="6" width="12.85546875" customWidth="1"/>
    <col min="7" max="7" width="19.5703125" customWidth="1"/>
    <col min="8" max="8" width="19.140625" style="50" customWidth="1"/>
    <col min="9" max="9" width="24" style="50" customWidth="1"/>
    <col min="10" max="10" width="21.140625" style="50" customWidth="1"/>
  </cols>
  <sheetData>
    <row r="1" spans="1:13" s="12" customFormat="1" ht="20.100000000000001" customHeight="1" x14ac:dyDescent="0.25">
      <c r="A1" s="426" t="s">
        <v>235</v>
      </c>
      <c r="B1" s="427"/>
      <c r="C1" s="427"/>
      <c r="D1" s="427"/>
      <c r="E1" s="427"/>
      <c r="F1" s="427"/>
      <c r="G1" s="427"/>
      <c r="H1" s="427"/>
      <c r="I1" s="427"/>
      <c r="J1" s="427"/>
      <c r="K1" s="41"/>
      <c r="L1" s="41"/>
    </row>
    <row r="2" spans="1:13" ht="31.5" customHeight="1" x14ac:dyDescent="0.25">
      <c r="A2" s="428" t="s">
        <v>221</v>
      </c>
      <c r="B2" s="428"/>
      <c r="C2" s="428"/>
      <c r="D2" s="428"/>
      <c r="E2" s="428"/>
      <c r="F2" s="428"/>
      <c r="G2" s="428"/>
      <c r="H2" s="428"/>
      <c r="I2" s="428"/>
      <c r="J2" s="428"/>
      <c r="K2" s="19"/>
      <c r="L2" s="19"/>
    </row>
    <row r="3" spans="1:13" ht="39" customHeight="1" x14ac:dyDescent="0.25">
      <c r="A3" s="429" t="s">
        <v>130</v>
      </c>
      <c r="B3" s="353" t="s">
        <v>0</v>
      </c>
      <c r="C3" s="353" t="s">
        <v>1</v>
      </c>
      <c r="D3" s="353" t="s">
        <v>219</v>
      </c>
      <c r="E3" s="353" t="s">
        <v>220</v>
      </c>
      <c r="F3" s="22" t="s">
        <v>245</v>
      </c>
      <c r="G3" s="22" t="s">
        <v>246</v>
      </c>
      <c r="H3" s="22" t="s">
        <v>247</v>
      </c>
      <c r="I3" s="430" t="s">
        <v>248</v>
      </c>
      <c r="J3" s="432" t="s">
        <v>185</v>
      </c>
      <c r="K3" s="19"/>
      <c r="L3" s="19"/>
    </row>
    <row r="4" spans="1:13" ht="32.25" customHeight="1" x14ac:dyDescent="0.25">
      <c r="A4" s="429"/>
      <c r="B4" s="353"/>
      <c r="C4" s="353"/>
      <c r="D4" s="353"/>
      <c r="E4" s="353"/>
      <c r="F4" s="59" t="s">
        <v>249</v>
      </c>
      <c r="G4" s="59" t="s">
        <v>249</v>
      </c>
      <c r="H4" s="59" t="s">
        <v>249</v>
      </c>
      <c r="I4" s="431"/>
      <c r="J4" s="432"/>
      <c r="K4" s="19"/>
      <c r="L4" s="19"/>
    </row>
    <row r="5" spans="1:13" ht="42.75" customHeight="1" x14ac:dyDescent="0.25">
      <c r="A5" s="438" t="s">
        <v>131</v>
      </c>
      <c r="B5" s="433" t="s">
        <v>2</v>
      </c>
      <c r="C5" s="60" t="s">
        <v>3</v>
      </c>
      <c r="D5" s="61"/>
      <c r="E5" s="62"/>
      <c r="F5" s="63"/>
      <c r="G5" s="62"/>
      <c r="H5" s="62"/>
      <c r="I5" s="64"/>
      <c r="J5" s="65"/>
      <c r="K5" s="19"/>
      <c r="L5" s="19"/>
    </row>
    <row r="6" spans="1:13" ht="15.75" x14ac:dyDescent="0.25">
      <c r="A6" s="422"/>
      <c r="B6" s="423"/>
      <c r="C6" s="66" t="s">
        <v>4</v>
      </c>
      <c r="D6" s="61"/>
      <c r="E6" s="61"/>
      <c r="F6" s="67"/>
      <c r="G6" s="61"/>
      <c r="H6" s="61"/>
      <c r="I6" s="68"/>
      <c r="J6" s="69"/>
      <c r="K6" s="19"/>
      <c r="L6" s="19"/>
    </row>
    <row r="7" spans="1:13" ht="15.75" x14ac:dyDescent="0.25">
      <c r="A7" s="422"/>
      <c r="B7" s="423" t="s">
        <v>5</v>
      </c>
      <c r="C7" s="66" t="s">
        <v>6</v>
      </c>
      <c r="D7" s="61"/>
      <c r="E7" s="61"/>
      <c r="F7" s="67"/>
      <c r="G7" s="61"/>
      <c r="H7" s="61"/>
      <c r="I7" s="68"/>
      <c r="J7" s="69"/>
      <c r="K7" s="19"/>
      <c r="L7" s="19"/>
    </row>
    <row r="8" spans="1:13" ht="15.75" x14ac:dyDescent="0.25">
      <c r="A8" s="422"/>
      <c r="B8" s="423"/>
      <c r="C8" s="66" t="s">
        <v>7</v>
      </c>
      <c r="D8" s="61"/>
      <c r="E8" s="61"/>
      <c r="F8" s="67"/>
      <c r="G8" s="61"/>
      <c r="H8" s="61"/>
      <c r="I8" s="68"/>
      <c r="J8" s="69"/>
      <c r="K8" s="19"/>
      <c r="L8" s="19"/>
    </row>
    <row r="9" spans="1:13" ht="15.75" x14ac:dyDescent="0.25">
      <c r="A9" s="422"/>
      <c r="B9" s="423"/>
      <c r="C9" s="66" t="s">
        <v>8</v>
      </c>
      <c r="D9" s="61"/>
      <c r="E9" s="61"/>
      <c r="F9" s="67"/>
      <c r="G9" s="61"/>
      <c r="H9" s="61"/>
      <c r="I9" s="68"/>
      <c r="J9" s="69"/>
      <c r="K9" s="19"/>
      <c r="L9" s="19"/>
    </row>
    <row r="10" spans="1:13" ht="15.75" x14ac:dyDescent="0.25">
      <c r="A10" s="422"/>
      <c r="B10" s="423" t="s">
        <v>9</v>
      </c>
      <c r="C10" s="66" t="s">
        <v>132</v>
      </c>
      <c r="D10" s="61"/>
      <c r="E10" s="61"/>
      <c r="F10" s="67"/>
      <c r="G10" s="61"/>
      <c r="H10" s="61"/>
      <c r="I10" s="68"/>
      <c r="J10" s="69"/>
      <c r="K10" s="19"/>
      <c r="L10" s="19"/>
    </row>
    <row r="11" spans="1:13" ht="15.75" customHeight="1" x14ac:dyDescent="0.25">
      <c r="A11" s="422"/>
      <c r="B11" s="423"/>
      <c r="C11" s="66" t="s">
        <v>133</v>
      </c>
      <c r="D11" s="61"/>
      <c r="E11" s="61"/>
      <c r="F11" s="67"/>
      <c r="G11" s="61"/>
      <c r="H11" s="61"/>
      <c r="I11" s="68"/>
      <c r="J11" s="69"/>
      <c r="K11" s="19"/>
      <c r="L11" s="19"/>
    </row>
    <row r="12" spans="1:13" ht="15.75" x14ac:dyDescent="0.25">
      <c r="A12" s="422"/>
      <c r="B12" s="423"/>
      <c r="C12" s="66" t="s">
        <v>134</v>
      </c>
      <c r="D12" s="61"/>
      <c r="E12" s="61"/>
      <c r="F12" s="67"/>
      <c r="G12" s="61"/>
      <c r="H12" s="61"/>
      <c r="I12" s="68"/>
      <c r="J12" s="69"/>
      <c r="K12" s="19"/>
      <c r="L12" s="19"/>
    </row>
    <row r="13" spans="1:13" ht="15.75" x14ac:dyDescent="0.25">
      <c r="A13" s="419" t="s">
        <v>135</v>
      </c>
      <c r="B13" s="420"/>
      <c r="C13" s="421"/>
      <c r="D13" s="22">
        <v>0</v>
      </c>
      <c r="E13" s="22">
        <v>0</v>
      </c>
      <c r="F13" s="70">
        <f t="shared" ref="F13" si="0">SUM(F5:F12)</f>
        <v>0</v>
      </c>
      <c r="G13" s="71">
        <v>0</v>
      </c>
      <c r="H13" s="22">
        <f t="shared" ref="H13" si="1">SUM(H5:H12)</f>
        <v>0</v>
      </c>
      <c r="I13" s="70">
        <v>0</v>
      </c>
      <c r="J13" s="72">
        <v>0</v>
      </c>
      <c r="K13" s="19"/>
      <c r="L13" s="19"/>
    </row>
    <row r="14" spans="1:13" ht="15.75" x14ac:dyDescent="0.25">
      <c r="A14" s="434" t="s">
        <v>136</v>
      </c>
      <c r="B14" s="435" t="s">
        <v>13</v>
      </c>
      <c r="C14" s="66" t="s">
        <v>14</v>
      </c>
      <c r="D14" s="61"/>
      <c r="E14" s="61"/>
      <c r="F14" s="67"/>
      <c r="G14" s="61"/>
      <c r="H14" s="61"/>
      <c r="I14" s="68"/>
      <c r="J14" s="69"/>
      <c r="K14" s="19"/>
      <c r="L14" s="19"/>
    </row>
    <row r="15" spans="1:13" ht="15.75" customHeight="1" x14ac:dyDescent="0.25">
      <c r="A15" s="434"/>
      <c r="B15" s="436"/>
      <c r="C15" s="73" t="s">
        <v>15</v>
      </c>
      <c r="D15" s="74">
        <v>1</v>
      </c>
      <c r="E15" s="74">
        <v>60</v>
      </c>
      <c r="F15" s="74">
        <v>48</v>
      </c>
      <c r="G15" s="74">
        <v>43</v>
      </c>
      <c r="H15" s="74">
        <v>44</v>
      </c>
      <c r="I15" s="75">
        <f>AVERAGE(F15:H15)</f>
        <v>45</v>
      </c>
      <c r="J15" s="76">
        <f>I15/E15*100</f>
        <v>75</v>
      </c>
      <c r="K15" s="20"/>
      <c r="L15" s="20"/>
      <c r="M15" s="1"/>
    </row>
    <row r="16" spans="1:13" ht="15.75" x14ac:dyDescent="0.25">
      <c r="A16" s="434"/>
      <c r="B16" s="437"/>
      <c r="C16" s="66" t="s">
        <v>16</v>
      </c>
      <c r="D16" s="61"/>
      <c r="E16" s="61"/>
      <c r="F16" s="67"/>
      <c r="G16" s="61"/>
      <c r="H16" s="61"/>
      <c r="I16" s="68"/>
      <c r="J16" s="69"/>
      <c r="K16" s="20"/>
      <c r="L16" s="20"/>
      <c r="M16" s="1"/>
    </row>
    <row r="17" spans="1:14" ht="15.75" x14ac:dyDescent="0.25">
      <c r="A17" s="434"/>
      <c r="B17" s="423" t="s">
        <v>17</v>
      </c>
      <c r="C17" s="66" t="s">
        <v>18</v>
      </c>
      <c r="D17" s="61"/>
      <c r="E17" s="61"/>
      <c r="F17" s="67"/>
      <c r="G17" s="61"/>
      <c r="H17" s="61"/>
      <c r="I17" s="68"/>
      <c r="J17" s="69"/>
      <c r="K17" s="20"/>
      <c r="L17" s="20"/>
      <c r="M17" s="1"/>
    </row>
    <row r="18" spans="1:14" ht="15.75" customHeight="1" x14ac:dyDescent="0.25">
      <c r="A18" s="434"/>
      <c r="B18" s="423"/>
      <c r="C18" s="66" t="s">
        <v>19</v>
      </c>
      <c r="D18" s="61"/>
      <c r="E18" s="61"/>
      <c r="F18" s="67"/>
      <c r="G18" s="61"/>
      <c r="H18" s="61"/>
      <c r="I18" s="68"/>
      <c r="J18" s="69"/>
      <c r="K18" s="20"/>
      <c r="L18" s="20"/>
    </row>
    <row r="19" spans="1:14" ht="15.75" x14ac:dyDescent="0.25">
      <c r="A19" s="434"/>
      <c r="B19" s="423" t="s">
        <v>20</v>
      </c>
      <c r="C19" s="66" t="s">
        <v>21</v>
      </c>
      <c r="D19" s="61"/>
      <c r="E19" s="61"/>
      <c r="F19" s="67"/>
      <c r="G19" s="61"/>
      <c r="H19" s="61"/>
      <c r="I19" s="68"/>
      <c r="J19" s="69"/>
      <c r="K19" s="39"/>
      <c r="L19" s="39"/>
      <c r="M19" s="23"/>
      <c r="N19" s="3"/>
    </row>
    <row r="20" spans="1:14" ht="15.75" x14ac:dyDescent="0.25">
      <c r="A20" s="434"/>
      <c r="B20" s="423"/>
      <c r="C20" s="66" t="s">
        <v>22</v>
      </c>
      <c r="D20" s="61"/>
      <c r="E20" s="61"/>
      <c r="F20" s="67"/>
      <c r="G20" s="61"/>
      <c r="H20" s="61"/>
      <c r="I20" s="68"/>
      <c r="J20" s="69"/>
      <c r="K20" s="19"/>
      <c r="L20" s="19"/>
    </row>
    <row r="21" spans="1:14" ht="15.75" x14ac:dyDescent="0.25">
      <c r="A21" s="434"/>
      <c r="B21" s="423" t="s">
        <v>23</v>
      </c>
      <c r="C21" s="66" t="s">
        <v>24</v>
      </c>
      <c r="D21" s="61"/>
      <c r="E21" s="61"/>
      <c r="F21" s="67"/>
      <c r="G21" s="61"/>
      <c r="H21" s="61"/>
      <c r="I21" s="68"/>
      <c r="J21" s="69"/>
      <c r="K21" s="20"/>
      <c r="L21" s="20"/>
      <c r="M21" s="1"/>
    </row>
    <row r="22" spans="1:14" ht="15.75" x14ac:dyDescent="0.25">
      <c r="A22" s="434"/>
      <c r="B22" s="423"/>
      <c r="C22" s="66" t="s">
        <v>25</v>
      </c>
      <c r="D22" s="61"/>
      <c r="E22" s="61"/>
      <c r="F22" s="67"/>
      <c r="G22" s="61"/>
      <c r="H22" s="61"/>
      <c r="I22" s="68"/>
      <c r="J22" s="69"/>
      <c r="K22" s="20"/>
      <c r="L22" s="20"/>
      <c r="M22" s="1"/>
    </row>
    <row r="23" spans="1:14" ht="15.75" x14ac:dyDescent="0.25">
      <c r="A23" s="434"/>
      <c r="B23" s="423"/>
      <c r="C23" s="66" t="s">
        <v>137</v>
      </c>
      <c r="D23" s="61"/>
      <c r="E23" s="61"/>
      <c r="F23" s="67"/>
      <c r="G23" s="61"/>
      <c r="H23" s="61"/>
      <c r="I23" s="68"/>
      <c r="J23" s="69"/>
      <c r="K23" s="20"/>
      <c r="L23" s="20"/>
      <c r="M23" s="1"/>
    </row>
    <row r="24" spans="1:14" ht="15.75" x14ac:dyDescent="0.25">
      <c r="A24" s="419" t="s">
        <v>135</v>
      </c>
      <c r="B24" s="420"/>
      <c r="C24" s="421"/>
      <c r="D24" s="22">
        <f t="shared" ref="D24:H24" si="2">SUM(D14:D23)</f>
        <v>1</v>
      </c>
      <c r="E24" s="22">
        <f t="shared" si="2"/>
        <v>60</v>
      </c>
      <c r="F24" s="22">
        <f t="shared" si="2"/>
        <v>48</v>
      </c>
      <c r="G24" s="22">
        <f t="shared" si="2"/>
        <v>43</v>
      </c>
      <c r="H24" s="22">
        <f t="shared" si="2"/>
        <v>44</v>
      </c>
      <c r="I24" s="22">
        <f>AVERAGE(F24:H24)</f>
        <v>45</v>
      </c>
      <c r="J24" s="22">
        <f>I24/E24*100</f>
        <v>75</v>
      </c>
      <c r="K24" s="29"/>
      <c r="L24" s="29"/>
      <c r="M24" s="24"/>
    </row>
    <row r="25" spans="1:14" ht="15.75" x14ac:dyDescent="0.25">
      <c r="A25" s="422" t="s">
        <v>138</v>
      </c>
      <c r="B25" s="423" t="s">
        <v>27</v>
      </c>
      <c r="C25" s="66" t="s">
        <v>28</v>
      </c>
      <c r="D25" s="61"/>
      <c r="E25" s="61"/>
      <c r="F25" s="67"/>
      <c r="G25" s="61"/>
      <c r="H25" s="61"/>
      <c r="I25" s="68"/>
      <c r="J25" s="69"/>
      <c r="K25" s="19"/>
      <c r="L25" s="19"/>
    </row>
    <row r="26" spans="1:14" ht="15.75" x14ac:dyDescent="0.25">
      <c r="A26" s="422"/>
      <c r="B26" s="423"/>
      <c r="C26" s="66" t="s">
        <v>29</v>
      </c>
      <c r="D26" s="61"/>
      <c r="E26" s="61"/>
      <c r="F26" s="67"/>
      <c r="G26" s="61"/>
      <c r="H26" s="61"/>
      <c r="I26" s="68"/>
      <c r="J26" s="69"/>
      <c r="K26" s="19"/>
      <c r="L26" s="19"/>
    </row>
    <row r="27" spans="1:14" ht="15.75" x14ac:dyDescent="0.25">
      <c r="A27" s="422"/>
      <c r="B27" s="423"/>
      <c r="C27" s="66" t="s">
        <v>30</v>
      </c>
      <c r="D27" s="61"/>
      <c r="E27" s="61"/>
      <c r="F27" s="67"/>
      <c r="G27" s="61"/>
      <c r="H27" s="61"/>
      <c r="I27" s="68"/>
      <c r="J27" s="69"/>
      <c r="K27" s="19"/>
      <c r="L27" s="19"/>
    </row>
    <row r="28" spans="1:14" ht="15.75" x14ac:dyDescent="0.25">
      <c r="A28" s="422"/>
      <c r="B28" s="423"/>
      <c r="C28" s="66" t="s">
        <v>31</v>
      </c>
      <c r="D28" s="61"/>
      <c r="E28" s="61"/>
      <c r="F28" s="67"/>
      <c r="G28" s="61"/>
      <c r="H28" s="61"/>
      <c r="I28" s="68"/>
      <c r="J28" s="69"/>
      <c r="K28" s="19"/>
      <c r="L28" s="19"/>
    </row>
    <row r="29" spans="1:14" ht="15.75" x14ac:dyDescent="0.25">
      <c r="A29" s="422"/>
      <c r="B29" s="423"/>
      <c r="C29" s="66" t="s">
        <v>139</v>
      </c>
      <c r="D29" s="61"/>
      <c r="E29" s="61"/>
      <c r="F29" s="67"/>
      <c r="G29" s="61"/>
      <c r="H29" s="61"/>
      <c r="I29" s="68"/>
      <c r="J29" s="69"/>
      <c r="K29" s="19"/>
      <c r="L29" s="19"/>
    </row>
    <row r="30" spans="1:14" ht="15.75" x14ac:dyDescent="0.25">
      <c r="A30" s="422"/>
      <c r="B30" s="423" t="s">
        <v>33</v>
      </c>
      <c r="C30" s="66" t="s">
        <v>34</v>
      </c>
      <c r="D30" s="61"/>
      <c r="E30" s="61"/>
      <c r="F30" s="67"/>
      <c r="G30" s="61"/>
      <c r="H30" s="61"/>
      <c r="I30" s="68"/>
      <c r="J30" s="69"/>
      <c r="K30" s="19"/>
      <c r="L30" s="19"/>
    </row>
    <row r="31" spans="1:14" ht="15.75" x14ac:dyDescent="0.25">
      <c r="A31" s="422"/>
      <c r="B31" s="423"/>
      <c r="C31" s="66" t="s">
        <v>35</v>
      </c>
      <c r="D31" s="61"/>
      <c r="E31" s="61"/>
      <c r="F31" s="67"/>
      <c r="G31" s="61"/>
      <c r="H31" s="61"/>
      <c r="I31" s="68"/>
      <c r="J31" s="69"/>
      <c r="K31" s="19"/>
      <c r="L31" s="19"/>
    </row>
    <row r="32" spans="1:14" ht="15.75" x14ac:dyDescent="0.25">
      <c r="A32" s="422"/>
      <c r="B32" s="423"/>
      <c r="C32" s="66" t="s">
        <v>36</v>
      </c>
      <c r="D32" s="61"/>
      <c r="E32" s="61"/>
      <c r="F32" s="67"/>
      <c r="G32" s="61"/>
      <c r="H32" s="61"/>
      <c r="I32" s="68"/>
      <c r="J32" s="69"/>
      <c r="K32" s="19"/>
      <c r="L32" s="19"/>
    </row>
    <row r="33" spans="1:12" ht="15.75" x14ac:dyDescent="0.25">
      <c r="A33" s="422"/>
      <c r="B33" s="423"/>
      <c r="C33" s="66" t="s">
        <v>37</v>
      </c>
      <c r="D33" s="61"/>
      <c r="E33" s="61"/>
      <c r="F33" s="67"/>
      <c r="G33" s="61"/>
      <c r="H33" s="61"/>
      <c r="I33" s="68"/>
      <c r="J33" s="69"/>
      <c r="K33" s="19"/>
      <c r="L33" s="19"/>
    </row>
    <row r="34" spans="1:12" ht="15.75" x14ac:dyDescent="0.25">
      <c r="A34" s="422"/>
      <c r="B34" s="423"/>
      <c r="C34" s="66" t="s">
        <v>38</v>
      </c>
      <c r="D34" s="61"/>
      <c r="E34" s="61"/>
      <c r="F34" s="67"/>
      <c r="G34" s="61"/>
      <c r="H34" s="61"/>
      <c r="I34" s="68"/>
      <c r="J34" s="69"/>
      <c r="K34" s="19"/>
      <c r="L34" s="19"/>
    </row>
    <row r="35" spans="1:12" ht="15.75" x14ac:dyDescent="0.25">
      <c r="A35" s="422"/>
      <c r="B35" s="423"/>
      <c r="C35" s="66" t="s">
        <v>140</v>
      </c>
      <c r="D35" s="61"/>
      <c r="E35" s="61"/>
      <c r="F35" s="67"/>
      <c r="G35" s="61"/>
      <c r="H35" s="61"/>
      <c r="I35" s="68"/>
      <c r="J35" s="69"/>
      <c r="K35" s="19"/>
      <c r="L35" s="19"/>
    </row>
    <row r="36" spans="1:12" ht="15.75" x14ac:dyDescent="0.25">
      <c r="A36" s="422"/>
      <c r="B36" s="423" t="s">
        <v>40</v>
      </c>
      <c r="C36" s="66" t="s">
        <v>41</v>
      </c>
      <c r="D36" s="61"/>
      <c r="E36" s="61"/>
      <c r="F36" s="67"/>
      <c r="G36" s="61"/>
      <c r="H36" s="61"/>
      <c r="I36" s="68"/>
      <c r="J36" s="69"/>
      <c r="K36" s="19"/>
      <c r="L36" s="19"/>
    </row>
    <row r="37" spans="1:12" ht="15.75" x14ac:dyDescent="0.25">
      <c r="A37" s="422"/>
      <c r="B37" s="423"/>
      <c r="C37" s="66" t="s">
        <v>42</v>
      </c>
      <c r="D37" s="61"/>
      <c r="E37" s="61"/>
      <c r="F37" s="67"/>
      <c r="G37" s="61"/>
      <c r="H37" s="61"/>
      <c r="I37" s="68"/>
      <c r="J37" s="69"/>
      <c r="K37" s="19"/>
      <c r="L37" s="19"/>
    </row>
    <row r="38" spans="1:12" ht="15.75" x14ac:dyDescent="0.25">
      <c r="A38" s="422"/>
      <c r="B38" s="423"/>
      <c r="C38" s="66" t="s">
        <v>141</v>
      </c>
      <c r="D38" s="61"/>
      <c r="E38" s="61"/>
      <c r="F38" s="67"/>
      <c r="G38" s="61"/>
      <c r="H38" s="61"/>
      <c r="I38" s="68"/>
      <c r="J38" s="69"/>
      <c r="K38" s="19"/>
      <c r="L38" s="19"/>
    </row>
    <row r="39" spans="1:12" ht="15.75" x14ac:dyDescent="0.25">
      <c r="A39" s="422"/>
      <c r="B39" s="423"/>
      <c r="C39" s="66" t="s">
        <v>44</v>
      </c>
      <c r="D39" s="61"/>
      <c r="E39" s="61"/>
      <c r="F39" s="67"/>
      <c r="G39" s="61"/>
      <c r="H39" s="61"/>
      <c r="I39" s="68"/>
      <c r="J39" s="69"/>
      <c r="K39" s="19"/>
      <c r="L39" s="19"/>
    </row>
    <row r="40" spans="1:12" ht="15.75" x14ac:dyDescent="0.25">
      <c r="A40" s="419" t="s">
        <v>135</v>
      </c>
      <c r="B40" s="420"/>
      <c r="C40" s="421"/>
      <c r="D40" s="22">
        <v>0</v>
      </c>
      <c r="E40" s="22">
        <v>0</v>
      </c>
      <c r="F40" s="22">
        <v>0</v>
      </c>
      <c r="G40" s="22">
        <v>0</v>
      </c>
      <c r="H40" s="22">
        <f t="shared" ref="H40" si="3">SUM(H25:H39)</f>
        <v>0</v>
      </c>
      <c r="I40" s="22">
        <v>0</v>
      </c>
      <c r="J40" s="72">
        <v>0</v>
      </c>
      <c r="K40" s="19"/>
      <c r="L40" s="19"/>
    </row>
    <row r="41" spans="1:12" ht="15.75" x14ac:dyDescent="0.25">
      <c r="A41" s="434" t="s">
        <v>142</v>
      </c>
      <c r="B41" s="439" t="s">
        <v>45</v>
      </c>
      <c r="C41" s="66" t="s">
        <v>46</v>
      </c>
      <c r="D41" s="61"/>
      <c r="E41" s="61"/>
      <c r="F41" s="67"/>
      <c r="G41" s="61"/>
      <c r="H41" s="61"/>
      <c r="I41" s="68"/>
      <c r="J41" s="69"/>
      <c r="K41" s="19"/>
      <c r="L41" s="19"/>
    </row>
    <row r="42" spans="1:12" ht="15.75" x14ac:dyDescent="0.25">
      <c r="A42" s="434"/>
      <c r="B42" s="440"/>
      <c r="C42" s="66" t="s">
        <v>47</v>
      </c>
      <c r="D42" s="61"/>
      <c r="E42" s="61"/>
      <c r="F42" s="67"/>
      <c r="G42" s="61"/>
      <c r="H42" s="61"/>
      <c r="I42" s="68"/>
      <c r="J42" s="69"/>
      <c r="K42" s="19"/>
      <c r="L42" s="19"/>
    </row>
    <row r="43" spans="1:12" ht="15.75" x14ac:dyDescent="0.25">
      <c r="A43" s="434"/>
      <c r="B43" s="440"/>
      <c r="C43" s="66" t="s">
        <v>48</v>
      </c>
      <c r="D43" s="61"/>
      <c r="E43" s="61"/>
      <c r="F43" s="67"/>
      <c r="G43" s="61"/>
      <c r="H43" s="61"/>
      <c r="I43" s="68"/>
      <c r="J43" s="69"/>
      <c r="K43" s="19"/>
      <c r="L43" s="19"/>
    </row>
    <row r="44" spans="1:12" ht="15.75" x14ac:dyDescent="0.25">
      <c r="A44" s="434"/>
      <c r="B44" s="440"/>
      <c r="C44" s="66" t="s">
        <v>49</v>
      </c>
      <c r="D44" s="61"/>
      <c r="E44" s="61"/>
      <c r="F44" s="67"/>
      <c r="G44" s="61"/>
      <c r="H44" s="61"/>
      <c r="I44" s="68"/>
      <c r="J44" s="69"/>
      <c r="K44" s="19"/>
      <c r="L44" s="19"/>
    </row>
    <row r="45" spans="1:12" ht="15.75" x14ac:dyDescent="0.25">
      <c r="A45" s="434"/>
      <c r="B45" s="440"/>
      <c r="C45" s="66" t="s">
        <v>50</v>
      </c>
      <c r="D45" s="61"/>
      <c r="E45" s="61"/>
      <c r="F45" s="67"/>
      <c r="G45" s="61"/>
      <c r="H45" s="61"/>
      <c r="I45" s="68"/>
      <c r="J45" s="69"/>
      <c r="K45" s="19"/>
      <c r="L45" s="19"/>
    </row>
    <row r="46" spans="1:12" ht="15.75" x14ac:dyDescent="0.25">
      <c r="A46" s="434"/>
      <c r="B46" s="440"/>
      <c r="C46" s="73" t="s">
        <v>51</v>
      </c>
      <c r="D46" s="14">
        <v>1</v>
      </c>
      <c r="E46" s="14">
        <v>210</v>
      </c>
      <c r="F46" s="14">
        <v>215</v>
      </c>
      <c r="G46" s="14">
        <v>211</v>
      </c>
      <c r="H46" s="14">
        <v>208</v>
      </c>
      <c r="I46" s="75">
        <f>AVERAGE(F46:H46)</f>
        <v>211.33333333333334</v>
      </c>
      <c r="J46" s="76">
        <f>I46/E46*100</f>
        <v>100.63492063492063</v>
      </c>
      <c r="K46" s="19"/>
      <c r="L46" s="19"/>
    </row>
    <row r="47" spans="1:12" ht="15.75" x14ac:dyDescent="0.25">
      <c r="A47" s="434"/>
      <c r="B47" s="440"/>
      <c r="C47" s="66" t="s">
        <v>52</v>
      </c>
      <c r="D47" s="61"/>
      <c r="E47" s="61"/>
      <c r="F47" s="67"/>
      <c r="G47" s="61"/>
      <c r="H47" s="61"/>
      <c r="I47" s="68"/>
      <c r="J47" s="69"/>
      <c r="K47" s="19"/>
      <c r="L47" s="19"/>
    </row>
    <row r="48" spans="1:12" ht="15.75" x14ac:dyDescent="0.25">
      <c r="A48" s="434"/>
      <c r="B48" s="441"/>
      <c r="C48" s="73" t="s">
        <v>143</v>
      </c>
      <c r="D48" s="14">
        <v>2</v>
      </c>
      <c r="E48" s="14">
        <v>310</v>
      </c>
      <c r="F48" s="14">
        <v>304</v>
      </c>
      <c r="G48" s="14">
        <v>330</v>
      </c>
      <c r="H48" s="14">
        <v>381</v>
      </c>
      <c r="I48" s="75">
        <f>AVERAGE(F48:H48)</f>
        <v>338.33333333333331</v>
      </c>
      <c r="J48" s="76">
        <f>I48/E48*100</f>
        <v>109.13978494623655</v>
      </c>
      <c r="K48" s="19"/>
      <c r="L48" s="19"/>
    </row>
    <row r="49" spans="1:12" ht="15.75" x14ac:dyDescent="0.25">
      <c r="A49" s="419" t="s">
        <v>135</v>
      </c>
      <c r="B49" s="420"/>
      <c r="C49" s="421"/>
      <c r="D49" s="77">
        <f t="shared" ref="D49:H49" si="4">SUM(D41:D48)</f>
        <v>3</v>
      </c>
      <c r="E49" s="77">
        <f t="shared" si="4"/>
        <v>520</v>
      </c>
      <c r="F49" s="77">
        <f t="shared" si="4"/>
        <v>519</v>
      </c>
      <c r="G49" s="77">
        <f t="shared" si="4"/>
        <v>541</v>
      </c>
      <c r="H49" s="77">
        <f t="shared" si="4"/>
        <v>589</v>
      </c>
      <c r="I49" s="77">
        <f>AVERAGE(F49:H49)</f>
        <v>549.66666666666663</v>
      </c>
      <c r="J49" s="78">
        <f t="shared" ref="J49" si="5">I49/E49*100</f>
        <v>105.7051282051282</v>
      </c>
      <c r="K49" s="19"/>
      <c r="L49" s="19"/>
    </row>
    <row r="50" spans="1:12" ht="15.75" x14ac:dyDescent="0.25">
      <c r="A50" s="434" t="s">
        <v>144</v>
      </c>
      <c r="B50" s="442" t="s">
        <v>54</v>
      </c>
      <c r="C50" s="66" t="s">
        <v>55</v>
      </c>
      <c r="D50" s="61"/>
      <c r="E50" s="61"/>
      <c r="F50" s="67"/>
      <c r="G50" s="61"/>
      <c r="H50" s="61"/>
      <c r="I50" s="68"/>
      <c r="J50" s="69"/>
      <c r="K50" s="19"/>
      <c r="L50" s="19"/>
    </row>
    <row r="51" spans="1:12" ht="15.75" customHeight="1" x14ac:dyDescent="0.25">
      <c r="A51" s="434"/>
      <c r="B51" s="443"/>
      <c r="C51" s="66" t="s">
        <v>56</v>
      </c>
      <c r="D51" s="61"/>
      <c r="E51" s="61"/>
      <c r="F51" s="67"/>
      <c r="G51" s="61"/>
      <c r="H51" s="61"/>
      <c r="I51" s="68"/>
      <c r="J51" s="69"/>
      <c r="K51" s="19"/>
      <c r="L51" s="19"/>
    </row>
    <row r="52" spans="1:12" ht="15.75" x14ac:dyDescent="0.25">
      <c r="A52" s="434"/>
      <c r="B52" s="444"/>
      <c r="C52" s="66" t="s">
        <v>145</v>
      </c>
      <c r="D52" s="61"/>
      <c r="E52" s="61"/>
      <c r="F52" s="67"/>
      <c r="G52" s="61"/>
      <c r="H52" s="61"/>
      <c r="I52" s="68"/>
      <c r="J52" s="69"/>
      <c r="K52" s="19"/>
      <c r="L52" s="19"/>
    </row>
    <row r="53" spans="1:12" ht="15.75" x14ac:dyDescent="0.25">
      <c r="A53" s="434"/>
      <c r="B53" s="445" t="s">
        <v>58</v>
      </c>
      <c r="C53" s="66" t="s">
        <v>59</v>
      </c>
      <c r="D53" s="61"/>
      <c r="E53" s="61"/>
      <c r="F53" s="67"/>
      <c r="G53" s="61"/>
      <c r="H53" s="61"/>
      <c r="I53" s="68"/>
      <c r="J53" s="69"/>
      <c r="K53" s="19"/>
      <c r="L53" s="19"/>
    </row>
    <row r="54" spans="1:12" ht="15.75" x14ac:dyDescent="0.25">
      <c r="A54" s="434"/>
      <c r="B54" s="445"/>
      <c r="C54" s="66" t="s">
        <v>60</v>
      </c>
      <c r="D54" s="61"/>
      <c r="E54" s="61"/>
      <c r="F54" s="67"/>
      <c r="G54" s="61"/>
      <c r="H54" s="61"/>
      <c r="I54" s="68"/>
      <c r="J54" s="69"/>
      <c r="K54" s="19"/>
      <c r="L54" s="19"/>
    </row>
    <row r="55" spans="1:12" ht="15.75" x14ac:dyDescent="0.25">
      <c r="A55" s="434"/>
      <c r="B55" s="445"/>
      <c r="C55" s="73" t="s">
        <v>61</v>
      </c>
      <c r="D55" s="14">
        <v>1</v>
      </c>
      <c r="E55" s="14">
        <v>150</v>
      </c>
      <c r="F55" s="14">
        <v>153</v>
      </c>
      <c r="G55" s="14">
        <v>153</v>
      </c>
      <c r="H55" s="14">
        <v>156</v>
      </c>
      <c r="I55" s="75">
        <f>AVERAGE(F55:H55)</f>
        <v>154</v>
      </c>
      <c r="J55" s="76">
        <f>I55/E55*100</f>
        <v>102.66666666666666</v>
      </c>
      <c r="K55" s="19"/>
      <c r="L55" s="19"/>
    </row>
    <row r="56" spans="1:12" ht="15.75" x14ac:dyDescent="0.25">
      <c r="A56" s="434"/>
      <c r="B56" s="445"/>
      <c r="C56" s="66" t="s">
        <v>62</v>
      </c>
      <c r="D56" s="61"/>
      <c r="E56" s="61"/>
      <c r="F56" s="67"/>
      <c r="G56" s="67"/>
      <c r="H56" s="67"/>
      <c r="I56" s="68"/>
      <c r="J56" s="69"/>
      <c r="K56" s="19"/>
      <c r="L56" s="19"/>
    </row>
    <row r="57" spans="1:12" ht="15.75" x14ac:dyDescent="0.25">
      <c r="A57" s="434"/>
      <c r="B57" s="445"/>
      <c r="C57" s="73" t="s">
        <v>63</v>
      </c>
      <c r="D57" s="14">
        <v>1</v>
      </c>
      <c r="E57" s="14">
        <v>60</v>
      </c>
      <c r="F57" s="14">
        <v>63</v>
      </c>
      <c r="G57" s="14">
        <v>63</v>
      </c>
      <c r="H57" s="14">
        <v>67</v>
      </c>
      <c r="I57" s="75">
        <f>AVERAGE(F57:H57)</f>
        <v>64.333333333333329</v>
      </c>
      <c r="J57" s="76">
        <f>I57/E57*100</f>
        <v>107.22222222222221</v>
      </c>
      <c r="K57" s="19"/>
      <c r="L57" s="19"/>
    </row>
    <row r="58" spans="1:12" ht="15.75" x14ac:dyDescent="0.25">
      <c r="A58" s="434"/>
      <c r="B58" s="445"/>
      <c r="C58" s="66" t="s">
        <v>64</v>
      </c>
      <c r="D58" s="61"/>
      <c r="E58" s="61"/>
      <c r="F58" s="67"/>
      <c r="G58" s="61"/>
      <c r="H58" s="61"/>
      <c r="I58" s="68"/>
      <c r="J58" s="69"/>
      <c r="K58" s="19"/>
      <c r="L58" s="19"/>
    </row>
    <row r="59" spans="1:12" ht="15.75" x14ac:dyDescent="0.25">
      <c r="A59" s="434"/>
      <c r="B59" s="423" t="s">
        <v>65</v>
      </c>
      <c r="C59" s="66" t="s">
        <v>66</v>
      </c>
      <c r="D59" s="61"/>
      <c r="E59" s="61"/>
      <c r="F59" s="67"/>
      <c r="G59" s="61"/>
      <c r="H59" s="61"/>
      <c r="I59" s="68"/>
      <c r="J59" s="69"/>
      <c r="K59" s="19"/>
      <c r="L59" s="19"/>
    </row>
    <row r="60" spans="1:12" ht="15.75" x14ac:dyDescent="0.25">
      <c r="A60" s="434"/>
      <c r="B60" s="423"/>
      <c r="C60" s="66" t="s">
        <v>67</v>
      </c>
      <c r="D60" s="61"/>
      <c r="E60" s="61"/>
      <c r="F60" s="67"/>
      <c r="G60" s="61"/>
      <c r="H60" s="61"/>
      <c r="I60" s="68"/>
      <c r="J60" s="69"/>
      <c r="K60" s="19"/>
      <c r="L60" s="19"/>
    </row>
    <row r="61" spans="1:12" ht="15.75" x14ac:dyDescent="0.25">
      <c r="A61" s="434"/>
      <c r="B61" s="423"/>
      <c r="C61" s="66" t="s">
        <v>68</v>
      </c>
      <c r="D61" s="61"/>
      <c r="E61" s="61"/>
      <c r="F61" s="67"/>
      <c r="G61" s="61"/>
      <c r="H61" s="61"/>
      <c r="I61" s="68"/>
      <c r="J61" s="69"/>
      <c r="K61" s="19"/>
      <c r="L61" s="19"/>
    </row>
    <row r="62" spans="1:12" ht="15.75" x14ac:dyDescent="0.25">
      <c r="A62" s="434"/>
      <c r="B62" s="423"/>
      <c r="C62" s="66" t="s">
        <v>146</v>
      </c>
      <c r="D62" s="61"/>
      <c r="E62" s="61"/>
      <c r="F62" s="67"/>
      <c r="G62" s="61"/>
      <c r="H62" s="61"/>
      <c r="I62" s="68"/>
      <c r="J62" s="69"/>
      <c r="K62" s="19"/>
      <c r="L62" s="19"/>
    </row>
    <row r="63" spans="1:12" ht="15.75" x14ac:dyDescent="0.25">
      <c r="A63" s="434"/>
      <c r="B63" s="79" t="s">
        <v>229</v>
      </c>
      <c r="C63" s="66" t="s">
        <v>71</v>
      </c>
      <c r="D63" s="61"/>
      <c r="E63" s="61"/>
      <c r="F63" s="67"/>
      <c r="G63" s="61"/>
      <c r="H63" s="61"/>
      <c r="I63" s="68"/>
      <c r="J63" s="69"/>
      <c r="K63" s="19"/>
      <c r="L63" s="19"/>
    </row>
    <row r="64" spans="1:12" ht="15.75" x14ac:dyDescent="0.25">
      <c r="A64" s="434"/>
      <c r="B64" s="446" t="s">
        <v>250</v>
      </c>
      <c r="C64" s="66" t="s">
        <v>70</v>
      </c>
      <c r="D64" s="61"/>
      <c r="E64" s="61"/>
      <c r="F64" s="67"/>
      <c r="G64" s="61"/>
      <c r="H64" s="61"/>
      <c r="I64" s="68"/>
      <c r="J64" s="69"/>
      <c r="K64" s="19"/>
      <c r="L64" s="19"/>
    </row>
    <row r="65" spans="1:12" ht="15.75" x14ac:dyDescent="0.25">
      <c r="A65" s="434"/>
      <c r="B65" s="433"/>
      <c r="C65" s="66" t="s">
        <v>149</v>
      </c>
      <c r="D65" s="61"/>
      <c r="E65" s="61"/>
      <c r="F65" s="67"/>
      <c r="G65" s="61"/>
      <c r="H65" s="61"/>
      <c r="I65" s="68"/>
      <c r="J65" s="69"/>
      <c r="K65" s="19"/>
      <c r="L65" s="19"/>
    </row>
    <row r="66" spans="1:12" ht="15.75" x14ac:dyDescent="0.25">
      <c r="A66" s="419" t="s">
        <v>135</v>
      </c>
      <c r="B66" s="420"/>
      <c r="C66" s="421"/>
      <c r="D66" s="77">
        <f t="shared" ref="D66:H66" si="6">SUM(D50:D65)</f>
        <v>2</v>
      </c>
      <c r="E66" s="77">
        <f t="shared" si="6"/>
        <v>210</v>
      </c>
      <c r="F66" s="77">
        <f t="shared" si="6"/>
        <v>216</v>
      </c>
      <c r="G66" s="77">
        <f t="shared" si="6"/>
        <v>216</v>
      </c>
      <c r="H66" s="77">
        <f t="shared" si="6"/>
        <v>223</v>
      </c>
      <c r="I66" s="77">
        <f>AVERAGE(F66:H66)</f>
        <v>218.33333333333334</v>
      </c>
      <c r="J66" s="80">
        <f>I66/E66*100</f>
        <v>103.96825396825398</v>
      </c>
      <c r="K66" s="19"/>
      <c r="L66" s="19"/>
    </row>
    <row r="67" spans="1:12" ht="15.75" x14ac:dyDescent="0.25">
      <c r="A67" s="422" t="s">
        <v>150</v>
      </c>
      <c r="B67" s="58" t="s">
        <v>151</v>
      </c>
      <c r="C67" s="66" t="s">
        <v>152</v>
      </c>
      <c r="D67" s="61"/>
      <c r="E67" s="61"/>
      <c r="F67" s="67"/>
      <c r="G67" s="61"/>
      <c r="H67" s="61"/>
      <c r="I67" s="68"/>
      <c r="J67" s="69"/>
      <c r="K67" s="19"/>
      <c r="L67" s="19"/>
    </row>
    <row r="68" spans="1:12" ht="15.75" x14ac:dyDescent="0.25">
      <c r="A68" s="422"/>
      <c r="B68" s="423" t="s">
        <v>75</v>
      </c>
      <c r="C68" s="66" t="s">
        <v>153</v>
      </c>
      <c r="D68" s="61"/>
      <c r="E68" s="61"/>
      <c r="F68" s="67"/>
      <c r="G68" s="61"/>
      <c r="H68" s="61"/>
      <c r="I68" s="68"/>
      <c r="J68" s="69"/>
      <c r="K68" s="19"/>
      <c r="L68" s="19"/>
    </row>
    <row r="69" spans="1:12" ht="15.75" customHeight="1" x14ac:dyDescent="0.25">
      <c r="A69" s="422"/>
      <c r="B69" s="423"/>
      <c r="C69" s="66" t="s">
        <v>77</v>
      </c>
      <c r="D69" s="61"/>
      <c r="E69" s="61"/>
      <c r="F69" s="67"/>
      <c r="G69" s="61"/>
      <c r="H69" s="61"/>
      <c r="I69" s="68"/>
      <c r="J69" s="69"/>
      <c r="K69" s="19"/>
      <c r="L69" s="19"/>
    </row>
    <row r="70" spans="1:12" ht="15.75" x14ac:dyDescent="0.25">
      <c r="A70" s="422"/>
      <c r="B70" s="423" t="s">
        <v>78</v>
      </c>
      <c r="C70" s="66" t="s">
        <v>79</v>
      </c>
      <c r="D70" s="61"/>
      <c r="E70" s="61"/>
      <c r="F70" s="67"/>
      <c r="G70" s="61"/>
      <c r="H70" s="61"/>
      <c r="I70" s="68"/>
      <c r="J70" s="69"/>
      <c r="K70" s="19"/>
      <c r="L70" s="19"/>
    </row>
    <row r="71" spans="1:12" ht="15.75" x14ac:dyDescent="0.25">
      <c r="A71" s="422"/>
      <c r="B71" s="423"/>
      <c r="C71" s="66" t="s">
        <v>80</v>
      </c>
      <c r="D71" s="61"/>
      <c r="E71" s="61"/>
      <c r="F71" s="67"/>
      <c r="G71" s="61"/>
      <c r="H71" s="61"/>
      <c r="I71" s="68"/>
      <c r="J71" s="69"/>
      <c r="K71" s="19"/>
      <c r="L71" s="19"/>
    </row>
    <row r="72" spans="1:12" ht="15.75" x14ac:dyDescent="0.25">
      <c r="A72" s="422"/>
      <c r="B72" s="423" t="s">
        <v>81</v>
      </c>
      <c r="C72" s="66" t="s">
        <v>82</v>
      </c>
      <c r="D72" s="61"/>
      <c r="E72" s="61"/>
      <c r="F72" s="67"/>
      <c r="G72" s="61"/>
      <c r="H72" s="61"/>
      <c r="I72" s="68"/>
      <c r="J72" s="69"/>
      <c r="K72" s="19"/>
      <c r="L72" s="19"/>
    </row>
    <row r="73" spans="1:12" ht="15.75" x14ac:dyDescent="0.25">
      <c r="A73" s="422"/>
      <c r="B73" s="423"/>
      <c r="C73" s="66" t="s">
        <v>83</v>
      </c>
      <c r="D73" s="61"/>
      <c r="E73" s="61"/>
      <c r="F73" s="67"/>
      <c r="G73" s="61"/>
      <c r="H73" s="61"/>
      <c r="I73" s="68"/>
      <c r="J73" s="69"/>
      <c r="K73" s="19"/>
      <c r="L73" s="19"/>
    </row>
    <row r="74" spans="1:12" ht="15.75" x14ac:dyDescent="0.25">
      <c r="A74" s="422"/>
      <c r="B74" s="423" t="s">
        <v>84</v>
      </c>
      <c r="C74" s="66" t="s">
        <v>85</v>
      </c>
      <c r="D74" s="61"/>
      <c r="E74" s="61"/>
      <c r="F74" s="67"/>
      <c r="G74" s="61"/>
      <c r="H74" s="61"/>
      <c r="I74" s="68"/>
      <c r="J74" s="69"/>
      <c r="K74" s="19"/>
      <c r="L74" s="19"/>
    </row>
    <row r="75" spans="1:12" ht="15.75" x14ac:dyDescent="0.25">
      <c r="A75" s="422"/>
      <c r="B75" s="423"/>
      <c r="C75" s="66" t="s">
        <v>86</v>
      </c>
      <c r="D75" s="61"/>
      <c r="E75" s="61"/>
      <c r="F75" s="67"/>
      <c r="G75" s="61"/>
      <c r="H75" s="61"/>
      <c r="I75" s="68"/>
      <c r="J75" s="69"/>
      <c r="K75" s="19"/>
      <c r="L75" s="19"/>
    </row>
    <row r="76" spans="1:12" ht="15.75" x14ac:dyDescent="0.25">
      <c r="A76" s="422"/>
      <c r="B76" s="423"/>
      <c r="C76" s="66" t="s">
        <v>87</v>
      </c>
      <c r="D76" s="61"/>
      <c r="E76" s="61"/>
      <c r="F76" s="67"/>
      <c r="G76" s="61"/>
      <c r="H76" s="61"/>
      <c r="I76" s="68"/>
      <c r="J76" s="69"/>
      <c r="K76" s="19"/>
      <c r="L76" s="19"/>
    </row>
    <row r="77" spans="1:12" ht="15.75" x14ac:dyDescent="0.25">
      <c r="A77" s="422"/>
      <c r="B77" s="423"/>
      <c r="C77" s="66" t="s">
        <v>154</v>
      </c>
      <c r="D77" s="61"/>
      <c r="E77" s="61"/>
      <c r="F77" s="67"/>
      <c r="G77" s="61"/>
      <c r="H77" s="61"/>
      <c r="I77" s="68"/>
      <c r="J77" s="69"/>
      <c r="K77" s="19"/>
      <c r="L77" s="19"/>
    </row>
    <row r="78" spans="1:12" ht="15.75" x14ac:dyDescent="0.25">
      <c r="A78" s="422"/>
      <c r="B78" s="423" t="s">
        <v>155</v>
      </c>
      <c r="C78" s="66" t="s">
        <v>90</v>
      </c>
      <c r="D78" s="61"/>
      <c r="E78" s="61"/>
      <c r="F78" s="67"/>
      <c r="G78" s="61"/>
      <c r="H78" s="61"/>
      <c r="I78" s="68"/>
      <c r="J78" s="69"/>
      <c r="K78" s="19"/>
      <c r="L78" s="19"/>
    </row>
    <row r="79" spans="1:12" ht="15.75" x14ac:dyDescent="0.25">
      <c r="A79" s="422"/>
      <c r="B79" s="423"/>
      <c r="C79" s="66" t="s">
        <v>156</v>
      </c>
      <c r="D79" s="61"/>
      <c r="E79" s="61"/>
      <c r="F79" s="67"/>
      <c r="G79" s="61"/>
      <c r="H79" s="61"/>
      <c r="I79" s="68"/>
      <c r="J79" s="69"/>
      <c r="K79" s="19"/>
      <c r="L79" s="19"/>
    </row>
    <row r="80" spans="1:12" ht="15.75" x14ac:dyDescent="0.25">
      <c r="A80" s="422"/>
      <c r="B80" s="423"/>
      <c r="C80" s="66" t="s">
        <v>157</v>
      </c>
      <c r="D80" s="61"/>
      <c r="E80" s="61"/>
      <c r="F80" s="67"/>
      <c r="G80" s="61"/>
      <c r="H80" s="61"/>
      <c r="I80" s="68"/>
      <c r="J80" s="69"/>
      <c r="K80" s="19"/>
      <c r="L80" s="19"/>
    </row>
    <row r="81" spans="1:12" ht="15.75" x14ac:dyDescent="0.25">
      <c r="A81" s="422"/>
      <c r="B81" s="423" t="s">
        <v>158</v>
      </c>
      <c r="C81" s="66" t="s">
        <v>159</v>
      </c>
      <c r="D81" s="61"/>
      <c r="E81" s="61"/>
      <c r="F81" s="67"/>
      <c r="G81" s="61"/>
      <c r="H81" s="61"/>
      <c r="I81" s="68"/>
      <c r="J81" s="69"/>
      <c r="K81" s="19"/>
      <c r="L81" s="19"/>
    </row>
    <row r="82" spans="1:12" ht="15.75" x14ac:dyDescent="0.25">
      <c r="A82" s="422"/>
      <c r="B82" s="423"/>
      <c r="C82" s="66" t="s">
        <v>160</v>
      </c>
      <c r="D82" s="61"/>
      <c r="E82" s="61"/>
      <c r="F82" s="67"/>
      <c r="G82" s="61"/>
      <c r="H82" s="61"/>
      <c r="I82" s="68"/>
      <c r="J82" s="69"/>
      <c r="K82" s="19"/>
      <c r="L82" s="19"/>
    </row>
    <row r="83" spans="1:12" ht="15.75" x14ac:dyDescent="0.25">
      <c r="A83" s="422"/>
      <c r="B83" s="423"/>
      <c r="C83" s="66" t="s">
        <v>161</v>
      </c>
      <c r="D83" s="61"/>
      <c r="E83" s="61"/>
      <c r="F83" s="67"/>
      <c r="G83" s="61"/>
      <c r="H83" s="61"/>
      <c r="I83" s="68"/>
      <c r="J83" s="69"/>
      <c r="K83" s="19"/>
      <c r="L83" s="19"/>
    </row>
    <row r="84" spans="1:12" ht="15.75" x14ac:dyDescent="0.25">
      <c r="A84" s="419" t="s">
        <v>135</v>
      </c>
      <c r="B84" s="420"/>
      <c r="C84" s="421"/>
      <c r="D84" s="81">
        <v>0</v>
      </c>
      <c r="E84" s="81">
        <v>0</v>
      </c>
      <c r="F84" s="81">
        <f t="shared" ref="F84" si="7">SUM(F67:F83)</f>
        <v>0</v>
      </c>
      <c r="G84" s="81">
        <v>0</v>
      </c>
      <c r="H84" s="77">
        <v>0</v>
      </c>
      <c r="I84" s="81">
        <v>0</v>
      </c>
      <c r="J84" s="82">
        <v>0</v>
      </c>
      <c r="K84" s="19"/>
      <c r="L84" s="19"/>
    </row>
    <row r="85" spans="1:12" ht="15.75" x14ac:dyDescent="0.25">
      <c r="A85" s="422" t="s">
        <v>162</v>
      </c>
      <c r="B85" s="423" t="s">
        <v>97</v>
      </c>
      <c r="C85" s="66" t="s">
        <v>98</v>
      </c>
      <c r="D85" s="61"/>
      <c r="E85" s="61"/>
      <c r="F85" s="67"/>
      <c r="G85" s="61"/>
      <c r="H85" s="61"/>
      <c r="I85" s="68"/>
      <c r="J85" s="69"/>
      <c r="K85" s="19"/>
      <c r="L85" s="19"/>
    </row>
    <row r="86" spans="1:12" ht="15.75" x14ac:dyDescent="0.25">
      <c r="A86" s="422"/>
      <c r="B86" s="423"/>
      <c r="C86" s="66" t="s">
        <v>99</v>
      </c>
      <c r="D86" s="61"/>
      <c r="E86" s="61"/>
      <c r="F86" s="67"/>
      <c r="G86" s="61"/>
      <c r="H86" s="61"/>
      <c r="I86" s="68"/>
      <c r="J86" s="69"/>
      <c r="K86" s="19"/>
      <c r="L86" s="19"/>
    </row>
    <row r="87" spans="1:12" ht="15.75" x14ac:dyDescent="0.25">
      <c r="A87" s="422"/>
      <c r="B87" s="423"/>
      <c r="C87" s="66" t="s">
        <v>100</v>
      </c>
      <c r="D87" s="61"/>
      <c r="E87" s="61"/>
      <c r="F87" s="67"/>
      <c r="G87" s="61"/>
      <c r="H87" s="61"/>
      <c r="I87" s="68"/>
      <c r="J87" s="69"/>
      <c r="K87" s="19"/>
      <c r="L87" s="19"/>
    </row>
    <row r="88" spans="1:12" ht="15.75" x14ac:dyDescent="0.25">
      <c r="A88" s="422"/>
      <c r="B88" s="58" t="s">
        <v>101</v>
      </c>
      <c r="C88" s="66" t="s">
        <v>102</v>
      </c>
      <c r="D88" s="61"/>
      <c r="E88" s="61"/>
      <c r="F88" s="67"/>
      <c r="G88" s="61"/>
      <c r="H88" s="61"/>
      <c r="I88" s="68"/>
      <c r="J88" s="69"/>
      <c r="K88" s="19"/>
      <c r="L88" s="19"/>
    </row>
    <row r="89" spans="1:12" ht="15.75" x14ac:dyDescent="0.25">
      <c r="A89" s="422"/>
      <c r="B89" s="423" t="s">
        <v>163</v>
      </c>
      <c r="C89" s="66" t="s">
        <v>104</v>
      </c>
      <c r="D89" s="61"/>
      <c r="E89" s="61"/>
      <c r="F89" s="67"/>
      <c r="G89" s="61"/>
      <c r="H89" s="61"/>
      <c r="I89" s="68"/>
      <c r="J89" s="69"/>
      <c r="K89" s="19"/>
      <c r="L89" s="19"/>
    </row>
    <row r="90" spans="1:12" ht="15.75" x14ac:dyDescent="0.25">
      <c r="A90" s="422"/>
      <c r="B90" s="423"/>
      <c r="C90" s="66" t="s">
        <v>105</v>
      </c>
      <c r="D90" s="61"/>
      <c r="E90" s="61"/>
      <c r="F90" s="67"/>
      <c r="G90" s="61"/>
      <c r="H90" s="61"/>
      <c r="I90" s="68"/>
      <c r="J90" s="69"/>
      <c r="K90" s="19"/>
      <c r="L90" s="19"/>
    </row>
    <row r="91" spans="1:12" ht="15.75" x14ac:dyDescent="0.25">
      <c r="A91" s="422"/>
      <c r="B91" s="423"/>
      <c r="C91" s="66" t="s">
        <v>164</v>
      </c>
      <c r="D91" s="61"/>
      <c r="E91" s="61"/>
      <c r="F91" s="67"/>
      <c r="G91" s="61"/>
      <c r="H91" s="61"/>
      <c r="I91" s="68"/>
      <c r="J91" s="69"/>
      <c r="K91" s="19"/>
      <c r="L91" s="19"/>
    </row>
    <row r="92" spans="1:12" ht="15.75" x14ac:dyDescent="0.25">
      <c r="A92" s="419" t="s">
        <v>135</v>
      </c>
      <c r="B92" s="420"/>
      <c r="C92" s="421"/>
      <c r="D92" s="81">
        <v>0</v>
      </c>
      <c r="E92" s="81">
        <v>0</v>
      </c>
      <c r="F92" s="81">
        <f t="shared" ref="F92" si="8">SUM(F85:F91)</f>
        <v>0</v>
      </c>
      <c r="G92" s="81">
        <v>0</v>
      </c>
      <c r="H92" s="77">
        <v>0</v>
      </c>
      <c r="I92" s="81">
        <v>0</v>
      </c>
      <c r="J92" s="82">
        <v>0</v>
      </c>
      <c r="K92" s="19"/>
      <c r="L92" s="19"/>
    </row>
    <row r="93" spans="1:12" ht="15.75" x14ac:dyDescent="0.25">
      <c r="A93" s="434" t="s">
        <v>165</v>
      </c>
      <c r="B93" s="423" t="s">
        <v>107</v>
      </c>
      <c r="C93" s="66" t="s">
        <v>108</v>
      </c>
      <c r="D93" s="61"/>
      <c r="E93" s="61"/>
      <c r="F93" s="67"/>
      <c r="G93" s="61"/>
      <c r="H93" s="61"/>
      <c r="I93" s="68"/>
      <c r="J93" s="69"/>
      <c r="K93" s="19"/>
      <c r="L93" s="19"/>
    </row>
    <row r="94" spans="1:12" ht="15.75" x14ac:dyDescent="0.25">
      <c r="A94" s="434"/>
      <c r="B94" s="423"/>
      <c r="C94" s="66" t="s">
        <v>109</v>
      </c>
      <c r="D94" s="61"/>
      <c r="E94" s="61"/>
      <c r="F94" s="67"/>
      <c r="G94" s="61"/>
      <c r="H94" s="61"/>
      <c r="I94" s="68"/>
      <c r="J94" s="69"/>
      <c r="K94" s="19"/>
      <c r="L94" s="19"/>
    </row>
    <row r="95" spans="1:12" ht="15.75" x14ac:dyDescent="0.25">
      <c r="A95" s="434"/>
      <c r="B95" s="423"/>
      <c r="C95" s="66" t="s">
        <v>166</v>
      </c>
      <c r="D95" s="61"/>
      <c r="E95" s="61"/>
      <c r="F95" s="67"/>
      <c r="G95" s="61"/>
      <c r="H95" s="61"/>
      <c r="I95" s="68"/>
      <c r="J95" s="69"/>
      <c r="K95" s="19"/>
      <c r="L95" s="19"/>
    </row>
    <row r="96" spans="1:12" ht="15.75" x14ac:dyDescent="0.25">
      <c r="A96" s="434"/>
      <c r="B96" s="423" t="s">
        <v>111</v>
      </c>
      <c r="C96" s="66" t="s">
        <v>167</v>
      </c>
      <c r="D96" s="61"/>
      <c r="E96" s="61"/>
      <c r="F96" s="67"/>
      <c r="G96" s="61"/>
      <c r="H96" s="61"/>
      <c r="I96" s="68"/>
      <c r="J96" s="69"/>
      <c r="K96" s="19"/>
      <c r="L96" s="19"/>
    </row>
    <row r="97" spans="1:110" ht="15.75" x14ac:dyDescent="0.25">
      <c r="A97" s="434"/>
      <c r="B97" s="423"/>
      <c r="C97" s="66" t="s">
        <v>113</v>
      </c>
      <c r="D97" s="61"/>
      <c r="E97" s="61"/>
      <c r="F97" s="67"/>
      <c r="G97" s="61"/>
      <c r="H97" s="61"/>
      <c r="I97" s="68"/>
      <c r="J97" s="69"/>
      <c r="K97" s="19"/>
      <c r="L97" s="19"/>
    </row>
    <row r="98" spans="1:110" ht="15.75" x14ac:dyDescent="0.25">
      <c r="A98" s="434"/>
      <c r="B98" s="423"/>
      <c r="C98" s="66" t="s">
        <v>114</v>
      </c>
      <c r="D98" s="61"/>
      <c r="E98" s="61"/>
      <c r="F98" s="67"/>
      <c r="G98" s="61"/>
      <c r="H98" s="61"/>
      <c r="I98" s="68"/>
      <c r="J98" s="69"/>
      <c r="K98" s="19"/>
      <c r="L98" s="19"/>
    </row>
    <row r="99" spans="1:110" ht="15.75" x14ac:dyDescent="0.25">
      <c r="A99" s="434"/>
      <c r="B99" s="445" t="s">
        <v>168</v>
      </c>
      <c r="C99" s="73" t="s">
        <v>169</v>
      </c>
      <c r="D99" s="14">
        <v>1</v>
      </c>
      <c r="E99" s="14">
        <v>62</v>
      </c>
      <c r="F99" s="14">
        <v>62</v>
      </c>
      <c r="G99" s="14">
        <v>61</v>
      </c>
      <c r="H99" s="9">
        <v>64</v>
      </c>
      <c r="I99" s="75">
        <f>AVERAGE(F99:H99)</f>
        <v>62.333333333333336</v>
      </c>
      <c r="J99" s="76">
        <f>I99/E99*100</f>
        <v>100.53763440860214</v>
      </c>
      <c r="K99" s="19"/>
      <c r="L99" s="19"/>
    </row>
    <row r="100" spans="1:110" ht="15.75" x14ac:dyDescent="0.25">
      <c r="A100" s="434"/>
      <c r="B100" s="445"/>
      <c r="C100" s="66" t="s">
        <v>117</v>
      </c>
      <c r="D100" s="61"/>
      <c r="E100" s="61"/>
      <c r="F100" s="67"/>
      <c r="G100" s="61"/>
      <c r="H100" s="61"/>
      <c r="I100" s="68"/>
      <c r="J100" s="69"/>
      <c r="K100" s="19"/>
      <c r="L100" s="19"/>
    </row>
    <row r="101" spans="1:110" ht="15.75" x14ac:dyDescent="0.25">
      <c r="A101" s="434"/>
      <c r="B101" s="423" t="s">
        <v>118</v>
      </c>
      <c r="C101" s="66" t="s">
        <v>170</v>
      </c>
      <c r="D101" s="61"/>
      <c r="E101" s="61"/>
      <c r="F101" s="67"/>
      <c r="G101" s="61"/>
      <c r="H101" s="61"/>
      <c r="I101" s="68"/>
      <c r="J101" s="69"/>
      <c r="K101" s="19"/>
      <c r="L101" s="19"/>
    </row>
    <row r="102" spans="1:110" ht="15.75" x14ac:dyDescent="0.25">
      <c r="A102" s="434"/>
      <c r="B102" s="423"/>
      <c r="C102" s="66" t="s">
        <v>171</v>
      </c>
      <c r="D102" s="61"/>
      <c r="E102" s="61"/>
      <c r="F102" s="67"/>
      <c r="G102" s="61"/>
      <c r="H102" s="61"/>
      <c r="I102" s="68"/>
      <c r="J102" s="69"/>
      <c r="K102" s="19"/>
      <c r="L102" s="19"/>
    </row>
    <row r="103" spans="1:110" ht="15.75" x14ac:dyDescent="0.25">
      <c r="A103" s="434"/>
      <c r="B103" s="423" t="s">
        <v>121</v>
      </c>
      <c r="C103" s="66" t="s">
        <v>122</v>
      </c>
      <c r="D103" s="61"/>
      <c r="E103" s="61"/>
      <c r="F103" s="67"/>
      <c r="G103" s="61"/>
      <c r="H103" s="61"/>
      <c r="I103" s="68"/>
      <c r="J103" s="69"/>
      <c r="K103" s="19"/>
      <c r="L103" s="19"/>
    </row>
    <row r="104" spans="1:110" ht="15.75" x14ac:dyDescent="0.25">
      <c r="A104" s="434"/>
      <c r="B104" s="423"/>
      <c r="C104" s="66" t="s">
        <v>123</v>
      </c>
      <c r="D104" s="61"/>
      <c r="E104" s="61"/>
      <c r="F104" s="67"/>
      <c r="G104" s="61"/>
      <c r="H104" s="61"/>
      <c r="I104" s="68"/>
      <c r="J104" s="69"/>
      <c r="K104" s="19"/>
      <c r="L104" s="19"/>
    </row>
    <row r="105" spans="1:110" ht="15.75" x14ac:dyDescent="0.25">
      <c r="A105" s="434"/>
      <c r="B105" s="423" t="s">
        <v>124</v>
      </c>
      <c r="C105" s="66" t="s">
        <v>125</v>
      </c>
      <c r="D105" s="61"/>
      <c r="E105" s="61"/>
      <c r="F105" s="67"/>
      <c r="G105" s="61"/>
      <c r="H105" s="61"/>
      <c r="I105" s="68"/>
      <c r="J105" s="69"/>
      <c r="K105" s="19"/>
      <c r="L105" s="19"/>
    </row>
    <row r="106" spans="1:110" ht="15.75" x14ac:dyDescent="0.25">
      <c r="A106" s="434"/>
      <c r="B106" s="423"/>
      <c r="C106" s="66" t="s">
        <v>126</v>
      </c>
      <c r="D106" s="61"/>
      <c r="E106" s="61"/>
      <c r="F106" s="67"/>
      <c r="G106" s="61"/>
      <c r="H106" s="61"/>
      <c r="I106" s="68"/>
      <c r="J106" s="69"/>
      <c r="K106" s="19"/>
      <c r="L106" s="19"/>
    </row>
    <row r="107" spans="1:110" ht="15.75" x14ac:dyDescent="0.25">
      <c r="A107" s="434"/>
      <c r="B107" s="423"/>
      <c r="C107" s="66" t="s">
        <v>172</v>
      </c>
      <c r="D107" s="61"/>
      <c r="E107" s="61"/>
      <c r="F107" s="67"/>
      <c r="G107" s="61"/>
      <c r="H107" s="61"/>
      <c r="I107" s="68"/>
      <c r="J107" s="69"/>
      <c r="K107" s="19"/>
      <c r="L107" s="19"/>
    </row>
    <row r="108" spans="1:110" ht="15.75" x14ac:dyDescent="0.25">
      <c r="A108" s="419" t="s">
        <v>135</v>
      </c>
      <c r="B108" s="420"/>
      <c r="C108" s="421"/>
      <c r="D108" s="77">
        <f t="shared" ref="D108:H108" si="9">SUM(D93:D107)</f>
        <v>1</v>
      </c>
      <c r="E108" s="77">
        <f t="shared" si="9"/>
        <v>62</v>
      </c>
      <c r="F108" s="77">
        <f t="shared" si="9"/>
        <v>62</v>
      </c>
      <c r="G108" s="77">
        <f t="shared" si="9"/>
        <v>61</v>
      </c>
      <c r="H108" s="77">
        <f t="shared" si="9"/>
        <v>64</v>
      </c>
      <c r="I108" s="77">
        <f>AVERAGE(F108:H108)</f>
        <v>62.333333333333336</v>
      </c>
      <c r="J108" s="80">
        <f>I108/E108*100</f>
        <v>100.53763440860214</v>
      </c>
      <c r="K108" s="19"/>
      <c r="L108" s="19"/>
    </row>
    <row r="109" spans="1:110" ht="15.75" x14ac:dyDescent="0.25">
      <c r="A109" s="416" t="s">
        <v>173</v>
      </c>
      <c r="B109" s="417"/>
      <c r="C109" s="418"/>
      <c r="D109" s="83">
        <f t="shared" ref="D109:E109" si="10">D108+D92+D84+D66+D49+D40+D24+D13</f>
        <v>7</v>
      </c>
      <c r="E109" s="83">
        <f t="shared" si="10"/>
        <v>852</v>
      </c>
      <c r="F109" s="83">
        <f>F108+F92+F84+F66+F49+F40+F24+F13</f>
        <v>845</v>
      </c>
      <c r="G109" s="83">
        <f>G108+G92+G84+G66+G49+G40+G24+G13</f>
        <v>861</v>
      </c>
      <c r="H109" s="83">
        <f t="shared" ref="H109" si="11">H13+H24+H40+H49+H66+H84+H92+H108</f>
        <v>920</v>
      </c>
      <c r="I109" s="77">
        <f>AVERAGE(F109:H109)</f>
        <v>875.33333333333337</v>
      </c>
      <c r="J109" s="80">
        <f>I109/E109*100</f>
        <v>102.73865414710485</v>
      </c>
      <c r="K109" s="19"/>
      <c r="L109" s="19"/>
    </row>
    <row r="110" spans="1:110" x14ac:dyDescent="0.25">
      <c r="A110" s="84" t="s">
        <v>174</v>
      </c>
      <c r="B110" s="424" t="s">
        <v>255</v>
      </c>
      <c r="C110" s="424"/>
      <c r="D110" s="424"/>
      <c r="E110" s="424"/>
      <c r="F110" s="424"/>
      <c r="G110" s="424"/>
      <c r="H110" s="424"/>
      <c r="I110" s="424"/>
      <c r="J110" s="425"/>
      <c r="K110" s="20"/>
      <c r="L110" s="19"/>
    </row>
    <row r="111" spans="1:110" s="2" customFormat="1" x14ac:dyDescent="0.25">
      <c r="A111" s="85" t="s">
        <v>251</v>
      </c>
      <c r="B111" s="447" t="s">
        <v>232</v>
      </c>
      <c r="C111" s="447"/>
      <c r="D111" s="447"/>
      <c r="E111" s="447"/>
      <c r="F111" s="447"/>
      <c r="G111" s="447"/>
      <c r="H111" s="447"/>
      <c r="I111" s="447"/>
      <c r="J111" s="448"/>
      <c r="K111" s="19"/>
      <c r="L111" s="19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</row>
    <row r="112" spans="1:110" s="30" customFormat="1" x14ac:dyDescent="0.25">
      <c r="A112" s="86" t="s">
        <v>252</v>
      </c>
      <c r="B112" s="449" t="s">
        <v>253</v>
      </c>
      <c r="C112" s="449"/>
      <c r="D112" s="449"/>
      <c r="E112" s="449"/>
      <c r="F112" s="449"/>
      <c r="G112" s="449"/>
      <c r="H112" s="449"/>
      <c r="I112" s="449"/>
      <c r="J112" s="450"/>
      <c r="K112" s="26"/>
      <c r="L112" s="19"/>
    </row>
    <row r="113" spans="1:12" x14ac:dyDescent="0.25">
      <c r="A113" s="40"/>
      <c r="B113" s="415"/>
      <c r="C113" s="415"/>
      <c r="D113" s="415"/>
      <c r="E113" s="415"/>
      <c r="F113" s="415"/>
      <c r="G113" s="415"/>
      <c r="H113" s="415"/>
      <c r="I113" s="415"/>
      <c r="J113" s="415"/>
      <c r="K113" s="20"/>
      <c r="L113" s="20"/>
    </row>
    <row r="114" spans="1:12" x14ac:dyDescent="0.25">
      <c r="A114" s="20"/>
      <c r="B114" s="20"/>
      <c r="C114" s="20"/>
      <c r="D114" s="20"/>
      <c r="E114" s="20"/>
      <c r="F114" s="20"/>
      <c r="G114" s="20"/>
      <c r="H114" s="49"/>
      <c r="I114" s="49"/>
      <c r="J114" s="49"/>
      <c r="K114" s="20"/>
      <c r="L114" s="20"/>
    </row>
    <row r="115" spans="1:12" x14ac:dyDescent="0.25">
      <c r="A115" s="20"/>
      <c r="B115" s="20"/>
      <c r="C115" s="20"/>
      <c r="D115" s="20"/>
      <c r="E115" s="20"/>
      <c r="F115" s="20"/>
      <c r="G115" s="20"/>
      <c r="H115" s="49"/>
      <c r="I115" s="49"/>
      <c r="J115" s="49"/>
      <c r="K115" s="20"/>
      <c r="L115" s="20"/>
    </row>
    <row r="116" spans="1:12" x14ac:dyDescent="0.25">
      <c r="A116" s="20"/>
      <c r="B116" s="20"/>
      <c r="C116" s="20"/>
      <c r="D116" s="20"/>
      <c r="E116" s="20"/>
      <c r="F116" s="20"/>
      <c r="G116" s="20"/>
      <c r="H116" s="49"/>
      <c r="I116" s="49"/>
      <c r="J116" s="49"/>
      <c r="K116" s="20"/>
      <c r="L116" s="20"/>
    </row>
  </sheetData>
  <mergeCells count="59">
    <mergeCell ref="B111:J111"/>
    <mergeCell ref="B112:J112"/>
    <mergeCell ref="A92:C92"/>
    <mergeCell ref="A93:A107"/>
    <mergeCell ref="B93:B95"/>
    <mergeCell ref="B96:B98"/>
    <mergeCell ref="B99:B100"/>
    <mergeCell ref="B101:B102"/>
    <mergeCell ref="B103:B104"/>
    <mergeCell ref="B105:B107"/>
    <mergeCell ref="A40:C40"/>
    <mergeCell ref="A41:A48"/>
    <mergeCell ref="B41:B48"/>
    <mergeCell ref="A49:C49"/>
    <mergeCell ref="A50:A65"/>
    <mergeCell ref="B50:B52"/>
    <mergeCell ref="B53:B58"/>
    <mergeCell ref="B59:B62"/>
    <mergeCell ref="B64:B65"/>
    <mergeCell ref="A24:C24"/>
    <mergeCell ref="A25:A39"/>
    <mergeCell ref="B25:B29"/>
    <mergeCell ref="B30:B35"/>
    <mergeCell ref="B36:B39"/>
    <mergeCell ref="B5:B6"/>
    <mergeCell ref="B7:B9"/>
    <mergeCell ref="B10:B12"/>
    <mergeCell ref="A13:C13"/>
    <mergeCell ref="A14:A23"/>
    <mergeCell ref="B14:B16"/>
    <mergeCell ref="B17:B18"/>
    <mergeCell ref="B19:B20"/>
    <mergeCell ref="B21:B23"/>
    <mergeCell ref="A5:A12"/>
    <mergeCell ref="A1:J1"/>
    <mergeCell ref="A2:J2"/>
    <mergeCell ref="A3:A4"/>
    <mergeCell ref="B3:B4"/>
    <mergeCell ref="C3:C4"/>
    <mergeCell ref="D3:D4"/>
    <mergeCell ref="E3:E4"/>
    <mergeCell ref="I3:I4"/>
    <mergeCell ref="J3:J4"/>
    <mergeCell ref="B113:J113"/>
    <mergeCell ref="A109:C109"/>
    <mergeCell ref="A66:C66"/>
    <mergeCell ref="A67:A83"/>
    <mergeCell ref="B68:B69"/>
    <mergeCell ref="B70:B71"/>
    <mergeCell ref="B72:B73"/>
    <mergeCell ref="B74:B77"/>
    <mergeCell ref="B78:B80"/>
    <mergeCell ref="B81:B83"/>
    <mergeCell ref="A84:C84"/>
    <mergeCell ref="A85:A91"/>
    <mergeCell ref="B85:B87"/>
    <mergeCell ref="B89:B91"/>
    <mergeCell ref="A108:C108"/>
    <mergeCell ref="B110:J110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DF116"/>
  <sheetViews>
    <sheetView showGridLines="0" topLeftCell="A4" zoomScale="75" zoomScaleNormal="75" workbookViewId="0">
      <pane xSplit="2" ySplit="4" topLeftCell="C8" activePane="bottomRight" state="frozen"/>
      <selection activeCell="B214" sqref="B214"/>
      <selection pane="topRight" activeCell="B214" sqref="B214"/>
      <selection pane="bottomLeft" activeCell="B214" sqref="B214"/>
      <selection pane="bottomRight" activeCell="L140" sqref="L140"/>
    </sheetView>
  </sheetViews>
  <sheetFormatPr defaultRowHeight="15" x14ac:dyDescent="0.25"/>
  <cols>
    <col min="1" max="1" width="18.5703125" customWidth="1"/>
    <col min="2" max="2" width="23.5703125" customWidth="1"/>
    <col min="3" max="3" width="32.85546875" customWidth="1"/>
    <col min="4" max="4" width="13.5703125" style="7" customWidth="1"/>
    <col min="5" max="5" width="11.42578125" style="7" customWidth="1"/>
    <col min="6" max="6" width="12.85546875" style="7" customWidth="1"/>
    <col min="7" max="7" width="19.5703125" style="7" customWidth="1"/>
    <col min="8" max="8" width="19.140625" style="151" customWidth="1"/>
    <col min="9" max="9" width="25.28515625" style="151" customWidth="1"/>
    <col min="10" max="10" width="21.140625" style="151" customWidth="1"/>
  </cols>
  <sheetData>
    <row r="1" spans="1:13" s="30" customFormat="1" ht="27.75" customHeight="1" x14ac:dyDescent="0.25">
      <c r="A1" s="451" t="s">
        <v>231</v>
      </c>
      <c r="B1" s="451"/>
      <c r="C1" s="451"/>
      <c r="D1" s="451"/>
      <c r="E1" s="451"/>
      <c r="F1" s="451"/>
      <c r="G1" s="451"/>
      <c r="H1" s="451"/>
      <c r="I1" s="451"/>
      <c r="J1" s="452"/>
    </row>
    <row r="2" spans="1:13" ht="31.5" customHeight="1" x14ac:dyDescent="0.25">
      <c r="A2" s="428" t="s">
        <v>221</v>
      </c>
      <c r="B2" s="428"/>
      <c r="C2" s="428"/>
      <c r="D2" s="428"/>
      <c r="E2" s="428"/>
      <c r="F2" s="428"/>
      <c r="G2" s="428"/>
      <c r="H2" s="428"/>
      <c r="I2" s="428"/>
      <c r="J2" s="428"/>
    </row>
    <row r="3" spans="1:13" ht="39" customHeight="1" x14ac:dyDescent="0.25">
      <c r="A3" s="25"/>
      <c r="B3" s="25"/>
      <c r="C3" s="25"/>
      <c r="D3" s="142"/>
      <c r="E3" s="143"/>
      <c r="F3" s="142"/>
      <c r="G3" s="144"/>
      <c r="H3" s="144"/>
      <c r="I3" s="144"/>
      <c r="J3" s="144" t="s">
        <v>225</v>
      </c>
    </row>
    <row r="4" spans="1:13" s="30" customFormat="1" ht="27.75" customHeight="1" x14ac:dyDescent="0.25">
      <c r="A4" s="373" t="s">
        <v>275</v>
      </c>
      <c r="B4" s="373"/>
      <c r="C4" s="373"/>
      <c r="D4" s="373"/>
      <c r="E4" s="373"/>
      <c r="F4" s="373"/>
      <c r="G4" s="373"/>
      <c r="H4" s="373"/>
      <c r="I4" s="373"/>
      <c r="J4" s="373"/>
      <c r="K4" s="19"/>
      <c r="L4" s="19"/>
      <c r="M4" s="19"/>
    </row>
    <row r="5" spans="1:13" ht="20.100000000000001" customHeight="1" x14ac:dyDescent="0.25">
      <c r="A5" s="379" t="s">
        <v>276</v>
      </c>
      <c r="B5" s="379"/>
      <c r="C5" s="379"/>
      <c r="D5" s="379"/>
      <c r="E5" s="379"/>
      <c r="F5" s="379"/>
      <c r="G5" s="379"/>
      <c r="H5" s="379"/>
      <c r="I5" s="379"/>
      <c r="J5" s="379"/>
      <c r="K5" s="19"/>
      <c r="L5" s="19"/>
      <c r="M5" s="19"/>
    </row>
    <row r="6" spans="1:13" ht="48" customHeight="1" x14ac:dyDescent="0.25">
      <c r="A6" s="376" t="s">
        <v>223</v>
      </c>
      <c r="B6" s="376" t="s">
        <v>277</v>
      </c>
      <c r="C6" s="377" t="s">
        <v>278</v>
      </c>
      <c r="D6" s="378" t="s">
        <v>188</v>
      </c>
      <c r="E6" s="378" t="s">
        <v>129</v>
      </c>
      <c r="F6" s="380" t="s">
        <v>249</v>
      </c>
      <c r="G6" s="381"/>
      <c r="H6" s="382"/>
      <c r="I6" s="374" t="s">
        <v>260</v>
      </c>
      <c r="J6" s="375" t="s">
        <v>185</v>
      </c>
      <c r="K6" s="19"/>
      <c r="L6" s="19"/>
      <c r="M6" s="19"/>
    </row>
    <row r="7" spans="1:13" ht="69" customHeight="1" x14ac:dyDescent="0.25">
      <c r="A7" s="376"/>
      <c r="B7" s="376"/>
      <c r="C7" s="377"/>
      <c r="D7" s="378"/>
      <c r="E7" s="378"/>
      <c r="F7" s="113" t="s">
        <v>245</v>
      </c>
      <c r="G7" s="113" t="s">
        <v>246</v>
      </c>
      <c r="H7" s="113" t="s">
        <v>247</v>
      </c>
      <c r="I7" s="374"/>
      <c r="J7" s="375"/>
      <c r="K7" s="19"/>
      <c r="L7" s="19"/>
      <c r="M7" s="19"/>
    </row>
    <row r="8" spans="1:13" ht="15.75" hidden="1" customHeight="1" x14ac:dyDescent="0.25">
      <c r="A8" s="330" t="s">
        <v>131</v>
      </c>
      <c r="B8" s="330" t="s">
        <v>279</v>
      </c>
      <c r="C8" s="37" t="s">
        <v>3</v>
      </c>
      <c r="D8" s="114"/>
      <c r="E8" s="114"/>
      <c r="F8" s="114"/>
      <c r="G8" s="114"/>
      <c r="H8" s="114"/>
      <c r="I8" s="10"/>
      <c r="J8" s="93"/>
      <c r="K8" s="19"/>
      <c r="L8" s="19"/>
      <c r="M8" s="19"/>
    </row>
    <row r="9" spans="1:13" ht="15.75" hidden="1" customHeight="1" x14ac:dyDescent="0.25">
      <c r="A9" s="330"/>
      <c r="B9" s="330"/>
      <c r="C9" s="37" t="s">
        <v>4</v>
      </c>
      <c r="D9" s="114"/>
      <c r="E9" s="114"/>
      <c r="F9" s="114"/>
      <c r="G9" s="114"/>
      <c r="H9" s="114"/>
      <c r="I9" s="10"/>
      <c r="J9" s="93"/>
      <c r="K9" s="19"/>
      <c r="L9" s="19"/>
      <c r="M9" s="19"/>
    </row>
    <row r="10" spans="1:13" ht="15.75" hidden="1" customHeight="1" x14ac:dyDescent="0.25">
      <c r="A10" s="330"/>
      <c r="B10" s="330" t="s">
        <v>280</v>
      </c>
      <c r="C10" s="37" t="s">
        <v>6</v>
      </c>
      <c r="D10" s="114"/>
      <c r="E10" s="114"/>
      <c r="F10" s="114"/>
      <c r="G10" s="114"/>
      <c r="H10" s="114"/>
      <c r="I10" s="10"/>
      <c r="J10" s="93"/>
      <c r="K10" s="19"/>
      <c r="L10" s="19"/>
      <c r="M10" s="19"/>
    </row>
    <row r="11" spans="1:13" ht="15.75" hidden="1" customHeight="1" x14ac:dyDescent="0.25">
      <c r="A11" s="330"/>
      <c r="B11" s="330"/>
      <c r="C11" s="37" t="s">
        <v>7</v>
      </c>
      <c r="D11" s="116"/>
      <c r="E11" s="116"/>
      <c r="F11" s="116"/>
      <c r="G11" s="116"/>
      <c r="H11" s="116"/>
      <c r="I11" s="10"/>
      <c r="J11" s="93"/>
      <c r="K11" s="19"/>
      <c r="L11" s="19"/>
      <c r="M11" s="19"/>
    </row>
    <row r="12" spans="1:13" ht="15.75" hidden="1" customHeight="1" x14ac:dyDescent="0.25">
      <c r="A12" s="330"/>
      <c r="B12" s="330"/>
      <c r="C12" s="37" t="s">
        <v>8</v>
      </c>
      <c r="D12" s="114"/>
      <c r="E12" s="114"/>
      <c r="F12" s="114"/>
      <c r="G12" s="114"/>
      <c r="H12" s="114"/>
      <c r="I12" s="10"/>
      <c r="J12" s="93"/>
      <c r="K12" s="19"/>
      <c r="L12" s="19"/>
      <c r="M12" s="19"/>
    </row>
    <row r="13" spans="1:13" ht="15.75" hidden="1" customHeight="1" x14ac:dyDescent="0.25">
      <c r="A13" s="330"/>
      <c r="B13" s="330" t="s">
        <v>281</v>
      </c>
      <c r="C13" s="37" t="s">
        <v>10</v>
      </c>
      <c r="D13" s="114"/>
      <c r="E13" s="114"/>
      <c r="F13" s="114"/>
      <c r="G13" s="114"/>
      <c r="H13" s="114"/>
      <c r="I13" s="10"/>
      <c r="J13" s="93"/>
      <c r="K13" s="19"/>
      <c r="L13" s="19"/>
      <c r="M13" s="19"/>
    </row>
    <row r="14" spans="1:13" ht="15.75" hidden="1" customHeight="1" x14ac:dyDescent="0.25">
      <c r="A14" s="330"/>
      <c r="B14" s="330"/>
      <c r="C14" s="37" t="s">
        <v>11</v>
      </c>
      <c r="D14" s="114"/>
      <c r="E14" s="114"/>
      <c r="F14" s="114"/>
      <c r="G14" s="114"/>
      <c r="H14" s="114"/>
      <c r="I14" s="10"/>
      <c r="J14" s="93"/>
      <c r="K14" s="19"/>
      <c r="L14" s="19"/>
      <c r="M14" s="19"/>
    </row>
    <row r="15" spans="1:13" ht="15.75" hidden="1" customHeight="1" x14ac:dyDescent="0.25">
      <c r="A15" s="330"/>
      <c r="B15" s="330"/>
      <c r="C15" s="37" t="s">
        <v>12</v>
      </c>
      <c r="D15" s="117"/>
      <c r="E15" s="117"/>
      <c r="F15" s="117"/>
      <c r="G15" s="117"/>
      <c r="H15" s="117"/>
      <c r="I15" s="10"/>
      <c r="J15" s="93"/>
      <c r="K15" s="19"/>
      <c r="L15" s="19"/>
      <c r="M15" s="19"/>
    </row>
    <row r="16" spans="1:13" ht="15.75" hidden="1" customHeight="1" x14ac:dyDescent="0.25">
      <c r="A16" s="372" t="s">
        <v>135</v>
      </c>
      <c r="B16" s="372"/>
      <c r="C16" s="372"/>
      <c r="D16" s="118">
        <f t="shared" ref="D16:I16" si="0">SUM(D8:D15)</f>
        <v>0</v>
      </c>
      <c r="E16" s="118">
        <f t="shared" si="0"/>
        <v>0</v>
      </c>
      <c r="F16" s="118">
        <f t="shared" si="0"/>
        <v>0</v>
      </c>
      <c r="G16" s="118">
        <f t="shared" si="0"/>
        <v>0</v>
      </c>
      <c r="H16" s="118">
        <f t="shared" si="0"/>
        <v>0</v>
      </c>
      <c r="I16" s="119">
        <f t="shared" si="0"/>
        <v>0</v>
      </c>
      <c r="J16" s="145" t="e">
        <f>I16/E16</f>
        <v>#DIV/0!</v>
      </c>
      <c r="K16" s="19"/>
      <c r="L16" s="19"/>
      <c r="M16" s="19"/>
    </row>
    <row r="17" spans="1:14" ht="15.75" hidden="1" customHeight="1" x14ac:dyDescent="0.25">
      <c r="A17" s="330" t="s">
        <v>136</v>
      </c>
      <c r="B17" s="330" t="s">
        <v>282</v>
      </c>
      <c r="C17" s="37" t="s">
        <v>14</v>
      </c>
      <c r="D17" s="121"/>
      <c r="E17" s="121"/>
      <c r="F17" s="121"/>
      <c r="G17" s="121"/>
      <c r="H17" s="121"/>
      <c r="I17" s="10"/>
      <c r="J17" s="93"/>
      <c r="K17" s="20"/>
      <c r="L17" s="20"/>
      <c r="M17" s="20"/>
    </row>
    <row r="18" spans="1:14" ht="15.75" hidden="1" customHeight="1" x14ac:dyDescent="0.25">
      <c r="A18" s="330"/>
      <c r="B18" s="330"/>
      <c r="C18" s="37" t="s">
        <v>15</v>
      </c>
      <c r="D18" s="121"/>
      <c r="E18" s="121"/>
      <c r="F18" s="121"/>
      <c r="G18" s="121"/>
      <c r="H18" s="121"/>
      <c r="I18" s="10"/>
      <c r="J18" s="93"/>
      <c r="K18" s="20"/>
      <c r="L18" s="20"/>
      <c r="M18" s="20"/>
    </row>
    <row r="19" spans="1:14" ht="15.75" hidden="1" customHeight="1" x14ac:dyDescent="0.25">
      <c r="A19" s="330"/>
      <c r="B19" s="330"/>
      <c r="C19" s="37" t="s">
        <v>16</v>
      </c>
      <c r="D19" s="122"/>
      <c r="E19" s="122"/>
      <c r="F19" s="122"/>
      <c r="G19" s="122"/>
      <c r="H19" s="122"/>
      <c r="I19" s="10"/>
      <c r="J19" s="93"/>
      <c r="K19" s="20"/>
      <c r="L19" s="20"/>
      <c r="M19" s="20"/>
    </row>
    <row r="20" spans="1:14" ht="15.75" hidden="1" customHeight="1" x14ac:dyDescent="0.25">
      <c r="A20" s="330"/>
      <c r="B20" s="330" t="s">
        <v>283</v>
      </c>
      <c r="C20" s="37" t="s">
        <v>18</v>
      </c>
      <c r="D20" s="123"/>
      <c r="E20" s="123"/>
      <c r="F20" s="123"/>
      <c r="G20" s="123"/>
      <c r="H20" s="123"/>
      <c r="I20" s="10"/>
      <c r="J20" s="93"/>
      <c r="K20" s="20"/>
      <c r="L20" s="20"/>
      <c r="M20" s="19"/>
    </row>
    <row r="21" spans="1:14" ht="15.75" hidden="1" customHeight="1" x14ac:dyDescent="0.25">
      <c r="A21" s="330"/>
      <c r="B21" s="330"/>
      <c r="C21" s="37" t="s">
        <v>19</v>
      </c>
      <c r="D21" s="121"/>
      <c r="E21" s="121"/>
      <c r="F21" s="121"/>
      <c r="G21" s="121"/>
      <c r="H21" s="121"/>
      <c r="I21" s="10"/>
      <c r="J21" s="93"/>
      <c r="K21" s="39"/>
      <c r="L21" s="39"/>
      <c r="M21" s="39"/>
      <c r="N21" s="3"/>
    </row>
    <row r="22" spans="1:14" ht="15.75" hidden="1" customHeight="1" x14ac:dyDescent="0.25">
      <c r="A22" s="330"/>
      <c r="B22" s="330" t="s">
        <v>20</v>
      </c>
      <c r="C22" s="37" t="s">
        <v>21</v>
      </c>
      <c r="D22" s="121"/>
      <c r="E22" s="121"/>
      <c r="F22" s="121"/>
      <c r="G22" s="121"/>
      <c r="H22" s="121"/>
      <c r="I22" s="10"/>
      <c r="J22" s="93"/>
      <c r="K22" s="19"/>
      <c r="L22" s="19"/>
      <c r="M22" s="19"/>
    </row>
    <row r="23" spans="1:14" ht="15.75" hidden="1" customHeight="1" x14ac:dyDescent="0.25">
      <c r="A23" s="330"/>
      <c r="B23" s="330"/>
      <c r="C23" s="37" t="s">
        <v>22</v>
      </c>
      <c r="D23" s="121"/>
      <c r="E23" s="121"/>
      <c r="F23" s="121"/>
      <c r="G23" s="121"/>
      <c r="H23" s="121"/>
      <c r="I23" s="10"/>
      <c r="J23" s="93"/>
      <c r="K23" s="20"/>
      <c r="L23" s="20"/>
      <c r="M23" s="20"/>
    </row>
    <row r="24" spans="1:14" ht="15.75" hidden="1" customHeight="1" x14ac:dyDescent="0.25">
      <c r="A24" s="330"/>
      <c r="B24" s="330" t="s">
        <v>23</v>
      </c>
      <c r="C24" s="37" t="s">
        <v>24</v>
      </c>
      <c r="D24" s="121"/>
      <c r="E24" s="121"/>
      <c r="F24" s="121"/>
      <c r="G24" s="121"/>
      <c r="H24" s="121"/>
      <c r="I24" s="10"/>
      <c r="J24" s="93"/>
      <c r="K24" s="20"/>
      <c r="L24" s="20"/>
      <c r="M24" s="20"/>
    </row>
    <row r="25" spans="1:14" ht="15.75" hidden="1" customHeight="1" x14ac:dyDescent="0.25">
      <c r="A25" s="330"/>
      <c r="B25" s="330"/>
      <c r="C25" s="37" t="s">
        <v>25</v>
      </c>
      <c r="D25" s="121"/>
      <c r="E25" s="121"/>
      <c r="F25" s="121"/>
      <c r="G25" s="121"/>
      <c r="H25" s="121"/>
      <c r="I25" s="10"/>
      <c r="J25" s="93"/>
      <c r="K25" s="20"/>
      <c r="L25" s="20"/>
      <c r="M25" s="20"/>
    </row>
    <row r="26" spans="1:14" ht="15.75" hidden="1" customHeight="1" x14ac:dyDescent="0.25">
      <c r="A26" s="330"/>
      <c r="B26" s="330"/>
      <c r="C26" s="37" t="s">
        <v>26</v>
      </c>
      <c r="D26" s="121"/>
      <c r="E26" s="121"/>
      <c r="F26" s="121"/>
      <c r="G26" s="121"/>
      <c r="H26" s="121"/>
      <c r="I26" s="10"/>
      <c r="J26" s="93"/>
      <c r="K26" s="29"/>
      <c r="L26" s="29"/>
      <c r="M26" s="29"/>
    </row>
    <row r="27" spans="1:14" ht="15.75" hidden="1" customHeight="1" x14ac:dyDescent="0.25">
      <c r="A27" s="372" t="s">
        <v>135</v>
      </c>
      <c r="B27" s="372"/>
      <c r="C27" s="372"/>
      <c r="D27" s="124">
        <f t="shared" ref="D27:I27" si="1">SUM(D17:D26)</f>
        <v>0</v>
      </c>
      <c r="E27" s="124">
        <f t="shared" si="1"/>
        <v>0</v>
      </c>
      <c r="F27" s="124">
        <f t="shared" si="1"/>
        <v>0</v>
      </c>
      <c r="G27" s="124">
        <f t="shared" si="1"/>
        <v>0</v>
      </c>
      <c r="H27" s="124">
        <f t="shared" si="1"/>
        <v>0</v>
      </c>
      <c r="I27" s="125">
        <f t="shared" si="1"/>
        <v>0</v>
      </c>
      <c r="J27" s="146" t="e">
        <f>I27/E27</f>
        <v>#DIV/0!</v>
      </c>
      <c r="K27" s="19"/>
      <c r="L27" s="19"/>
      <c r="M27" s="19"/>
    </row>
    <row r="28" spans="1:14" ht="15.75" hidden="1" customHeight="1" x14ac:dyDescent="0.25">
      <c r="A28" s="330" t="s">
        <v>138</v>
      </c>
      <c r="B28" s="330" t="s">
        <v>27</v>
      </c>
      <c r="C28" s="37" t="s">
        <v>28</v>
      </c>
      <c r="D28" s="126"/>
      <c r="E28" s="126"/>
      <c r="F28" s="126"/>
      <c r="G28" s="126"/>
      <c r="H28" s="126"/>
      <c r="I28" s="10"/>
      <c r="J28" s="93"/>
      <c r="K28" s="19"/>
      <c r="L28" s="19"/>
      <c r="M28" s="19"/>
    </row>
    <row r="29" spans="1:14" ht="15.75" hidden="1" customHeight="1" x14ac:dyDescent="0.25">
      <c r="A29" s="330"/>
      <c r="B29" s="330"/>
      <c r="C29" s="37" t="s">
        <v>29</v>
      </c>
      <c r="D29" s="127"/>
      <c r="E29" s="127"/>
      <c r="F29" s="127"/>
      <c r="G29" s="127"/>
      <c r="H29" s="127"/>
      <c r="I29" s="10"/>
      <c r="J29" s="93"/>
      <c r="K29" s="19"/>
      <c r="L29" s="19"/>
      <c r="M29" s="19"/>
    </row>
    <row r="30" spans="1:14" ht="15.75" hidden="1" customHeight="1" x14ac:dyDescent="0.25">
      <c r="A30" s="330"/>
      <c r="B30" s="330"/>
      <c r="C30" s="37" t="s">
        <v>30</v>
      </c>
      <c r="D30" s="127"/>
      <c r="E30" s="127"/>
      <c r="F30" s="127"/>
      <c r="G30" s="127"/>
      <c r="H30" s="127"/>
      <c r="I30" s="10"/>
      <c r="J30" s="93"/>
      <c r="K30" s="19"/>
      <c r="L30" s="19"/>
      <c r="M30" s="19"/>
    </row>
    <row r="31" spans="1:14" ht="15.75" hidden="1" customHeight="1" x14ac:dyDescent="0.25">
      <c r="A31" s="330"/>
      <c r="B31" s="330"/>
      <c r="C31" s="37" t="s">
        <v>31</v>
      </c>
      <c r="D31" s="128"/>
      <c r="E31" s="128"/>
      <c r="F31" s="128"/>
      <c r="G31" s="128"/>
      <c r="H31" s="128"/>
      <c r="I31" s="10"/>
      <c r="J31" s="93"/>
      <c r="K31" s="19"/>
      <c r="L31" s="19"/>
      <c r="M31" s="19"/>
    </row>
    <row r="32" spans="1:14" ht="15.75" hidden="1" customHeight="1" x14ac:dyDescent="0.25">
      <c r="A32" s="330"/>
      <c r="B32" s="330"/>
      <c r="C32" s="37" t="s">
        <v>32</v>
      </c>
      <c r="D32" s="128"/>
      <c r="E32" s="128"/>
      <c r="F32" s="128"/>
      <c r="G32" s="128"/>
      <c r="H32" s="128"/>
      <c r="I32" s="10"/>
      <c r="J32" s="93"/>
      <c r="K32" s="19"/>
      <c r="L32" s="19"/>
      <c r="M32" s="19"/>
    </row>
    <row r="33" spans="1:13" ht="15.75" hidden="1" customHeight="1" x14ac:dyDescent="0.25">
      <c r="A33" s="330"/>
      <c r="B33" s="330" t="s">
        <v>33</v>
      </c>
      <c r="C33" s="37" t="s">
        <v>34</v>
      </c>
      <c r="D33" s="128"/>
      <c r="E33" s="128"/>
      <c r="F33" s="128"/>
      <c r="G33" s="128"/>
      <c r="H33" s="128"/>
      <c r="I33" s="10"/>
      <c r="J33" s="93"/>
      <c r="K33" s="19"/>
      <c r="L33" s="19"/>
      <c r="M33" s="19"/>
    </row>
    <row r="34" spans="1:13" ht="15.75" hidden="1" customHeight="1" x14ac:dyDescent="0.25">
      <c r="A34" s="330"/>
      <c r="B34" s="330"/>
      <c r="C34" s="37" t="s">
        <v>35</v>
      </c>
      <c r="D34" s="128"/>
      <c r="E34" s="128"/>
      <c r="F34" s="128"/>
      <c r="G34" s="128"/>
      <c r="H34" s="128"/>
      <c r="I34" s="10"/>
      <c r="J34" s="93"/>
      <c r="K34" s="19"/>
      <c r="L34" s="19"/>
      <c r="M34" s="19"/>
    </row>
    <row r="35" spans="1:13" ht="15.75" hidden="1" customHeight="1" x14ac:dyDescent="0.25">
      <c r="A35" s="330"/>
      <c r="B35" s="330"/>
      <c r="C35" s="37" t="s">
        <v>36</v>
      </c>
      <c r="D35" s="128"/>
      <c r="E35" s="128"/>
      <c r="F35" s="128"/>
      <c r="G35" s="128"/>
      <c r="H35" s="128"/>
      <c r="I35" s="10"/>
      <c r="J35" s="93"/>
      <c r="K35" s="19"/>
      <c r="L35" s="19"/>
      <c r="M35" s="19"/>
    </row>
    <row r="36" spans="1:13" ht="15.75" hidden="1" customHeight="1" x14ac:dyDescent="0.25">
      <c r="A36" s="330"/>
      <c r="B36" s="330"/>
      <c r="C36" s="37" t="s">
        <v>37</v>
      </c>
      <c r="D36" s="128"/>
      <c r="E36" s="128"/>
      <c r="F36" s="128"/>
      <c r="G36" s="128"/>
      <c r="H36" s="128"/>
      <c r="I36" s="10"/>
      <c r="J36" s="93"/>
      <c r="K36" s="19"/>
      <c r="L36" s="19"/>
      <c r="M36" s="19"/>
    </row>
    <row r="37" spans="1:13" ht="15.75" hidden="1" customHeight="1" x14ac:dyDescent="0.25">
      <c r="A37" s="330"/>
      <c r="B37" s="330"/>
      <c r="C37" s="37" t="s">
        <v>38</v>
      </c>
      <c r="D37" s="128"/>
      <c r="E37" s="128"/>
      <c r="F37" s="128"/>
      <c r="G37" s="128"/>
      <c r="H37" s="128"/>
      <c r="I37" s="10"/>
      <c r="J37" s="93"/>
      <c r="K37" s="19"/>
      <c r="L37" s="19"/>
      <c r="M37" s="19"/>
    </row>
    <row r="38" spans="1:13" ht="15.75" hidden="1" customHeight="1" x14ac:dyDescent="0.25">
      <c r="A38" s="330"/>
      <c r="B38" s="330"/>
      <c r="C38" s="37" t="s">
        <v>39</v>
      </c>
      <c r="D38" s="128"/>
      <c r="E38" s="128"/>
      <c r="F38" s="128"/>
      <c r="G38" s="128"/>
      <c r="H38" s="128"/>
      <c r="I38" s="10"/>
      <c r="J38" s="93"/>
      <c r="K38" s="19"/>
      <c r="L38" s="19"/>
      <c r="M38" s="19"/>
    </row>
    <row r="39" spans="1:13" ht="15.75" hidden="1" customHeight="1" x14ac:dyDescent="0.25">
      <c r="A39" s="330"/>
      <c r="B39" s="330" t="s">
        <v>40</v>
      </c>
      <c r="C39" s="37" t="s">
        <v>41</v>
      </c>
      <c r="D39" s="128"/>
      <c r="E39" s="128"/>
      <c r="F39" s="128"/>
      <c r="G39" s="128"/>
      <c r="H39" s="128"/>
      <c r="I39" s="10"/>
      <c r="J39" s="93"/>
      <c r="K39" s="19"/>
      <c r="L39" s="19"/>
      <c r="M39" s="19"/>
    </row>
    <row r="40" spans="1:13" ht="15.75" hidden="1" customHeight="1" x14ac:dyDescent="0.25">
      <c r="A40" s="330"/>
      <c r="B40" s="330"/>
      <c r="C40" s="37" t="s">
        <v>42</v>
      </c>
      <c r="D40" s="128"/>
      <c r="E40" s="128"/>
      <c r="F40" s="128"/>
      <c r="G40" s="128"/>
      <c r="H40" s="128"/>
      <c r="I40" s="10"/>
      <c r="J40" s="93"/>
      <c r="K40" s="19"/>
      <c r="L40" s="19"/>
      <c r="M40" s="19"/>
    </row>
    <row r="41" spans="1:13" ht="15.75" hidden="1" customHeight="1" x14ac:dyDescent="0.25">
      <c r="A41" s="330"/>
      <c r="B41" s="330"/>
      <c r="C41" s="37" t="s">
        <v>43</v>
      </c>
      <c r="D41" s="128"/>
      <c r="E41" s="128"/>
      <c r="F41" s="128"/>
      <c r="G41" s="128"/>
      <c r="H41" s="128"/>
      <c r="I41" s="10"/>
      <c r="J41" s="93"/>
      <c r="K41" s="19"/>
      <c r="L41" s="19"/>
      <c r="M41" s="19"/>
    </row>
    <row r="42" spans="1:13" ht="15.75" hidden="1" customHeight="1" x14ac:dyDescent="0.25">
      <c r="A42" s="330"/>
      <c r="B42" s="330"/>
      <c r="C42" s="37" t="s">
        <v>44</v>
      </c>
      <c r="D42" s="128"/>
      <c r="E42" s="128"/>
      <c r="F42" s="128"/>
      <c r="G42" s="128"/>
      <c r="H42" s="128"/>
      <c r="I42" s="10"/>
      <c r="J42" s="93"/>
      <c r="K42" s="19"/>
      <c r="L42" s="19"/>
      <c r="M42" s="19"/>
    </row>
    <row r="43" spans="1:13" ht="15.75" hidden="1" customHeight="1" x14ac:dyDescent="0.25">
      <c r="A43" s="372" t="s">
        <v>135</v>
      </c>
      <c r="B43" s="372"/>
      <c r="C43" s="372"/>
      <c r="D43" s="129">
        <f t="shared" ref="D43:I43" si="2">SUM(D28:D42)</f>
        <v>0</v>
      </c>
      <c r="E43" s="129">
        <f t="shared" si="2"/>
        <v>0</v>
      </c>
      <c r="F43" s="129">
        <f t="shared" si="2"/>
        <v>0</v>
      </c>
      <c r="G43" s="129">
        <f t="shared" si="2"/>
        <v>0</v>
      </c>
      <c r="H43" s="129">
        <f t="shared" si="2"/>
        <v>0</v>
      </c>
      <c r="I43" s="11">
        <f t="shared" si="2"/>
        <v>0</v>
      </c>
      <c r="J43" s="98" t="e">
        <f>I43/E43</f>
        <v>#DIV/0!</v>
      </c>
      <c r="K43" s="19"/>
      <c r="L43" s="19"/>
      <c r="M43" s="19"/>
    </row>
    <row r="44" spans="1:13" x14ac:dyDescent="0.25">
      <c r="A44" s="330" t="s">
        <v>142</v>
      </c>
      <c r="B44" s="371" t="s">
        <v>45</v>
      </c>
      <c r="C44" s="131" t="s">
        <v>46</v>
      </c>
      <c r="D44" s="135">
        <v>1</v>
      </c>
      <c r="E44" s="135">
        <v>13</v>
      </c>
      <c r="F44" s="135">
        <v>15</v>
      </c>
      <c r="G44" s="135">
        <v>15</v>
      </c>
      <c r="H44" s="135">
        <v>15</v>
      </c>
      <c r="I44" s="136">
        <f>SUM(F44:H44)/3</f>
        <v>15</v>
      </c>
      <c r="J44" s="147">
        <f>I44/E44</f>
        <v>1.1538461538461537</v>
      </c>
      <c r="K44" s="19"/>
      <c r="L44" s="19"/>
      <c r="M44" s="19"/>
    </row>
    <row r="45" spans="1:13" x14ac:dyDescent="0.25">
      <c r="A45" s="330"/>
      <c r="B45" s="371"/>
      <c r="C45" s="37" t="s">
        <v>47</v>
      </c>
      <c r="D45" s="137"/>
      <c r="E45" s="137"/>
      <c r="F45" s="137"/>
      <c r="G45" s="137"/>
      <c r="H45" s="137"/>
      <c r="I45" s="138"/>
      <c r="J45" s="148"/>
      <c r="K45" s="19"/>
      <c r="L45" s="19"/>
      <c r="M45" s="19"/>
    </row>
    <row r="46" spans="1:13" x14ac:dyDescent="0.25">
      <c r="A46" s="330"/>
      <c r="B46" s="371"/>
      <c r="C46" s="37" t="s">
        <v>48</v>
      </c>
      <c r="D46" s="137"/>
      <c r="E46" s="137"/>
      <c r="F46" s="137"/>
      <c r="G46" s="137"/>
      <c r="H46" s="137"/>
      <c r="I46" s="138"/>
      <c r="J46" s="148"/>
      <c r="K46" s="19"/>
      <c r="L46" s="19"/>
      <c r="M46" s="19"/>
    </row>
    <row r="47" spans="1:13" x14ac:dyDescent="0.25">
      <c r="A47" s="330"/>
      <c r="B47" s="371"/>
      <c r="C47" s="37" t="s">
        <v>49</v>
      </c>
      <c r="D47" s="137"/>
      <c r="E47" s="137"/>
      <c r="F47" s="137"/>
      <c r="G47" s="137"/>
      <c r="H47" s="137"/>
      <c r="I47" s="138"/>
      <c r="J47" s="148"/>
      <c r="K47" s="19"/>
      <c r="L47" s="19"/>
      <c r="M47" s="19"/>
    </row>
    <row r="48" spans="1:13" x14ac:dyDescent="0.25">
      <c r="A48" s="330"/>
      <c r="B48" s="371"/>
      <c r="C48" s="37" t="s">
        <v>50</v>
      </c>
      <c r="D48" s="137"/>
      <c r="E48" s="137"/>
      <c r="F48" s="137"/>
      <c r="G48" s="137"/>
      <c r="H48" s="137"/>
      <c r="I48" s="138"/>
      <c r="J48" s="148"/>
      <c r="K48" s="19"/>
      <c r="L48" s="19"/>
      <c r="M48" s="19"/>
    </row>
    <row r="49" spans="1:13" x14ac:dyDescent="0.25">
      <c r="A49" s="330"/>
      <c r="B49" s="371"/>
      <c r="C49" s="37" t="s">
        <v>51</v>
      </c>
      <c r="D49" s="137"/>
      <c r="E49" s="137"/>
      <c r="F49" s="137"/>
      <c r="G49" s="137"/>
      <c r="H49" s="137"/>
      <c r="I49" s="138"/>
      <c r="J49" s="148"/>
      <c r="K49" s="19"/>
      <c r="L49" s="19"/>
      <c r="M49" s="19"/>
    </row>
    <row r="50" spans="1:13" x14ac:dyDescent="0.25">
      <c r="A50" s="330"/>
      <c r="B50" s="371"/>
      <c r="C50" s="37" t="s">
        <v>52</v>
      </c>
      <c r="D50" s="137"/>
      <c r="E50" s="137"/>
      <c r="F50" s="137"/>
      <c r="G50" s="137"/>
      <c r="H50" s="137"/>
      <c r="I50" s="138"/>
      <c r="J50" s="148"/>
      <c r="K50" s="19"/>
      <c r="L50" s="19"/>
      <c r="M50" s="19"/>
    </row>
    <row r="51" spans="1:13" x14ac:dyDescent="0.25">
      <c r="A51" s="330"/>
      <c r="B51" s="371"/>
      <c r="C51" s="131" t="s">
        <v>53</v>
      </c>
      <c r="D51" s="135">
        <v>1</v>
      </c>
      <c r="E51" s="135">
        <v>80</v>
      </c>
      <c r="F51" s="135">
        <v>71</v>
      </c>
      <c r="G51" s="135">
        <v>72</v>
      </c>
      <c r="H51" s="135">
        <v>76</v>
      </c>
      <c r="I51" s="136">
        <f>SUM(F51:H51)/3</f>
        <v>73</v>
      </c>
      <c r="J51" s="147">
        <f>I51/E51</f>
        <v>0.91249999999999998</v>
      </c>
      <c r="K51" s="19"/>
      <c r="L51" s="19"/>
      <c r="M51" s="19"/>
    </row>
    <row r="52" spans="1:13" x14ac:dyDescent="0.25">
      <c r="A52" s="372" t="s">
        <v>135</v>
      </c>
      <c r="B52" s="372"/>
      <c r="C52" s="372"/>
      <c r="D52" s="110">
        <v>2</v>
      </c>
      <c r="E52" s="110">
        <v>93</v>
      </c>
      <c r="F52" s="110">
        <f>SUM(F44:F51)</f>
        <v>86</v>
      </c>
      <c r="G52" s="110">
        <f>SUM(G44:G51)</f>
        <v>87</v>
      </c>
      <c r="H52" s="110">
        <f>SUM(H44:H51)</f>
        <v>91</v>
      </c>
      <c r="I52" s="139">
        <f>SUM(I44:I51)</f>
        <v>88</v>
      </c>
      <c r="J52" s="149">
        <f>I52/E52</f>
        <v>0.94623655913978499</v>
      </c>
      <c r="K52" s="19"/>
      <c r="L52" s="19"/>
      <c r="M52" s="19"/>
    </row>
    <row r="53" spans="1:13" ht="15.75" hidden="1" customHeight="1" x14ac:dyDescent="0.25">
      <c r="A53" s="330" t="s">
        <v>144</v>
      </c>
      <c r="B53" s="330" t="s">
        <v>227</v>
      </c>
      <c r="C53" s="37" t="s">
        <v>55</v>
      </c>
      <c r="D53" s="112"/>
      <c r="E53" s="112"/>
      <c r="F53" s="112"/>
      <c r="G53" s="112"/>
      <c r="H53" s="112"/>
      <c r="I53" s="138"/>
      <c r="J53" s="148"/>
      <c r="K53" s="19"/>
      <c r="L53" s="19"/>
      <c r="M53" s="19"/>
    </row>
    <row r="54" spans="1:13" ht="15.75" hidden="1" customHeight="1" x14ac:dyDescent="0.25">
      <c r="A54" s="330"/>
      <c r="B54" s="330"/>
      <c r="C54" s="37" t="s">
        <v>56</v>
      </c>
      <c r="D54" s="112"/>
      <c r="E54" s="112"/>
      <c r="F54" s="112"/>
      <c r="G54" s="112"/>
      <c r="H54" s="112"/>
      <c r="I54" s="138"/>
      <c r="J54" s="148"/>
      <c r="K54" s="19"/>
      <c r="L54" s="19"/>
      <c r="M54" s="19"/>
    </row>
    <row r="55" spans="1:13" ht="15.75" hidden="1" customHeight="1" x14ac:dyDescent="0.25">
      <c r="A55" s="330"/>
      <c r="B55" s="330"/>
      <c r="C55" s="37" t="s">
        <v>57</v>
      </c>
      <c r="D55" s="112"/>
      <c r="E55" s="112"/>
      <c r="F55" s="112"/>
      <c r="G55" s="112"/>
      <c r="H55" s="112"/>
      <c r="I55" s="138"/>
      <c r="J55" s="148"/>
      <c r="K55" s="19"/>
      <c r="L55" s="19"/>
      <c r="M55" s="19"/>
    </row>
    <row r="56" spans="1:13" ht="15.75" hidden="1" customHeight="1" x14ac:dyDescent="0.25">
      <c r="A56" s="330"/>
      <c r="B56" s="330" t="s">
        <v>58</v>
      </c>
      <c r="C56" s="37" t="s">
        <v>59</v>
      </c>
      <c r="D56" s="112"/>
      <c r="E56" s="112"/>
      <c r="F56" s="112"/>
      <c r="G56" s="112"/>
      <c r="H56" s="112"/>
      <c r="I56" s="138"/>
      <c r="J56" s="148"/>
      <c r="K56" s="19"/>
      <c r="L56" s="19"/>
      <c r="M56" s="19"/>
    </row>
    <row r="57" spans="1:13" ht="15.75" hidden="1" customHeight="1" x14ac:dyDescent="0.25">
      <c r="A57" s="330"/>
      <c r="B57" s="330"/>
      <c r="C57" s="37" t="s">
        <v>60</v>
      </c>
      <c r="D57" s="112"/>
      <c r="E57" s="112"/>
      <c r="F57" s="112"/>
      <c r="G57" s="138"/>
      <c r="H57" s="112"/>
      <c r="I57" s="140"/>
      <c r="J57" s="148"/>
      <c r="K57" s="19"/>
      <c r="L57" s="19"/>
      <c r="M57" s="19"/>
    </row>
    <row r="58" spans="1:13" ht="15.75" hidden="1" customHeight="1" x14ac:dyDescent="0.25">
      <c r="A58" s="330"/>
      <c r="B58" s="330"/>
      <c r="C58" s="37" t="s">
        <v>61</v>
      </c>
      <c r="D58" s="112"/>
      <c r="E58" s="112"/>
      <c r="F58" s="112"/>
      <c r="G58" s="138"/>
      <c r="H58" s="112"/>
      <c r="I58" s="138"/>
      <c r="J58" s="148"/>
      <c r="K58" s="19"/>
      <c r="L58" s="19"/>
      <c r="M58" s="19"/>
    </row>
    <row r="59" spans="1:13" ht="15.75" hidden="1" customHeight="1" x14ac:dyDescent="0.25">
      <c r="A59" s="330"/>
      <c r="B59" s="330"/>
      <c r="C59" s="37" t="s">
        <v>62</v>
      </c>
      <c r="D59" s="112"/>
      <c r="E59" s="112"/>
      <c r="F59" s="112"/>
      <c r="G59" s="138"/>
      <c r="H59" s="112"/>
      <c r="I59" s="138"/>
      <c r="J59" s="148"/>
      <c r="K59" s="19"/>
      <c r="L59" s="19"/>
      <c r="M59" s="19"/>
    </row>
    <row r="60" spans="1:13" ht="15.75" hidden="1" customHeight="1" x14ac:dyDescent="0.25">
      <c r="A60" s="330"/>
      <c r="B60" s="330"/>
      <c r="C60" s="37" t="s">
        <v>63</v>
      </c>
      <c r="D60" s="112"/>
      <c r="E60" s="112"/>
      <c r="F60" s="112"/>
      <c r="G60" s="138"/>
      <c r="H60" s="112"/>
      <c r="I60" s="140"/>
      <c r="J60" s="148"/>
      <c r="K60" s="19"/>
      <c r="L60" s="19"/>
      <c r="M60" s="19"/>
    </row>
    <row r="61" spans="1:13" ht="15.75" hidden="1" customHeight="1" x14ac:dyDescent="0.25">
      <c r="A61" s="330"/>
      <c r="B61" s="330"/>
      <c r="C61" s="37" t="s">
        <v>64</v>
      </c>
      <c r="D61" s="112"/>
      <c r="E61" s="112"/>
      <c r="F61" s="112"/>
      <c r="G61" s="112"/>
      <c r="H61" s="112"/>
      <c r="I61" s="138"/>
      <c r="J61" s="148"/>
      <c r="K61" s="19"/>
      <c r="L61" s="19"/>
      <c r="M61" s="19"/>
    </row>
    <row r="62" spans="1:13" ht="15.75" hidden="1" customHeight="1" x14ac:dyDescent="0.25">
      <c r="A62" s="330"/>
      <c r="B62" s="330" t="s">
        <v>65</v>
      </c>
      <c r="C62" s="37" t="s">
        <v>66</v>
      </c>
      <c r="D62" s="112"/>
      <c r="E62" s="112"/>
      <c r="F62" s="112"/>
      <c r="G62" s="112"/>
      <c r="H62" s="112"/>
      <c r="I62" s="138"/>
      <c r="J62" s="148"/>
      <c r="K62" s="19"/>
      <c r="L62" s="19"/>
      <c r="M62" s="19"/>
    </row>
    <row r="63" spans="1:13" ht="15.75" hidden="1" customHeight="1" x14ac:dyDescent="0.25">
      <c r="A63" s="330"/>
      <c r="B63" s="330"/>
      <c r="C63" s="37" t="s">
        <v>67</v>
      </c>
      <c r="D63" s="112"/>
      <c r="E63" s="112"/>
      <c r="F63" s="112"/>
      <c r="G63" s="112"/>
      <c r="H63" s="112"/>
      <c r="I63" s="138"/>
      <c r="J63" s="148"/>
      <c r="K63" s="19"/>
      <c r="L63" s="19"/>
      <c r="M63" s="19"/>
    </row>
    <row r="64" spans="1:13" ht="15.75" hidden="1" customHeight="1" x14ac:dyDescent="0.25">
      <c r="A64" s="330"/>
      <c r="B64" s="330"/>
      <c r="C64" s="37" t="s">
        <v>68</v>
      </c>
      <c r="D64" s="112"/>
      <c r="E64" s="112"/>
      <c r="F64" s="112"/>
      <c r="G64" s="138"/>
      <c r="H64" s="112"/>
      <c r="I64" s="140"/>
      <c r="J64" s="148"/>
      <c r="K64" s="19"/>
      <c r="L64" s="19"/>
      <c r="M64" s="19"/>
    </row>
    <row r="65" spans="1:13" ht="15.75" hidden="1" customHeight="1" x14ac:dyDescent="0.25">
      <c r="A65" s="330"/>
      <c r="B65" s="330"/>
      <c r="C65" s="37" t="s">
        <v>69</v>
      </c>
      <c r="D65" s="112"/>
      <c r="E65" s="112"/>
      <c r="F65" s="112"/>
      <c r="G65" s="112"/>
      <c r="H65" s="112"/>
      <c r="I65" s="138"/>
      <c r="J65" s="148"/>
      <c r="K65" s="19"/>
      <c r="L65" s="19"/>
      <c r="M65" s="19"/>
    </row>
    <row r="66" spans="1:13" ht="15.75" hidden="1" customHeight="1" x14ac:dyDescent="0.25">
      <c r="A66" s="330"/>
      <c r="B66" s="112" t="s">
        <v>284</v>
      </c>
      <c r="C66" s="37" t="s">
        <v>71</v>
      </c>
      <c r="D66" s="112"/>
      <c r="E66" s="112"/>
      <c r="F66" s="112"/>
      <c r="G66" s="112"/>
      <c r="H66" s="112"/>
      <c r="I66" s="138"/>
      <c r="J66" s="148"/>
      <c r="K66" s="19"/>
      <c r="L66" s="19"/>
      <c r="M66" s="19"/>
    </row>
    <row r="67" spans="1:13" ht="15.75" hidden="1" customHeight="1" x14ac:dyDescent="0.25">
      <c r="A67" s="330"/>
      <c r="B67" s="330" t="s">
        <v>230</v>
      </c>
      <c r="C67" s="37" t="s">
        <v>70</v>
      </c>
      <c r="D67" s="112"/>
      <c r="E67" s="112"/>
      <c r="F67" s="112"/>
      <c r="G67" s="112"/>
      <c r="H67" s="112"/>
      <c r="I67" s="138"/>
      <c r="J67" s="148"/>
      <c r="K67" s="19"/>
      <c r="L67" s="19"/>
      <c r="M67" s="19"/>
    </row>
    <row r="68" spans="1:13" ht="15.75" hidden="1" customHeight="1" x14ac:dyDescent="0.25">
      <c r="A68" s="330"/>
      <c r="B68" s="330"/>
      <c r="C68" s="37" t="s">
        <v>72</v>
      </c>
      <c r="D68" s="112"/>
      <c r="E68" s="112"/>
      <c r="F68" s="112"/>
      <c r="G68" s="138"/>
      <c r="H68" s="112"/>
      <c r="I68" s="140"/>
      <c r="J68" s="148"/>
      <c r="K68" s="19"/>
      <c r="L68" s="19"/>
      <c r="M68" s="19"/>
    </row>
    <row r="69" spans="1:13" ht="15.75" hidden="1" customHeight="1" x14ac:dyDescent="0.25">
      <c r="A69" s="372" t="s">
        <v>135</v>
      </c>
      <c r="B69" s="372"/>
      <c r="C69" s="372"/>
      <c r="D69" s="110">
        <v>0</v>
      </c>
      <c r="E69" s="110">
        <v>0</v>
      </c>
      <c r="F69" s="110">
        <f>SUM(F53:F68)</f>
        <v>0</v>
      </c>
      <c r="G69" s="110">
        <f>SUM(G53:G68)</f>
        <v>0</v>
      </c>
      <c r="H69" s="110">
        <f>SUM(H53:H68)</f>
        <v>0</v>
      </c>
      <c r="I69" s="139">
        <f>SUM(I53:I68)</f>
        <v>0</v>
      </c>
      <c r="J69" s="149" t="e">
        <f>I69/E69</f>
        <v>#DIV/0!</v>
      </c>
      <c r="K69" s="19"/>
      <c r="L69" s="19"/>
      <c r="M69" s="19"/>
    </row>
    <row r="70" spans="1:13" ht="15.75" hidden="1" customHeight="1" x14ac:dyDescent="0.25">
      <c r="A70" s="330" t="s">
        <v>150</v>
      </c>
      <c r="B70" s="112" t="s">
        <v>73</v>
      </c>
      <c r="C70" s="37" t="s">
        <v>74</v>
      </c>
      <c r="D70" s="137"/>
      <c r="E70" s="137"/>
      <c r="F70" s="137"/>
      <c r="G70" s="137"/>
      <c r="H70" s="137"/>
      <c r="I70" s="138"/>
      <c r="J70" s="148"/>
      <c r="K70" s="19"/>
      <c r="L70" s="19"/>
      <c r="M70" s="19"/>
    </row>
    <row r="71" spans="1:13" ht="15.75" hidden="1" customHeight="1" x14ac:dyDescent="0.25">
      <c r="A71" s="330"/>
      <c r="B71" s="330" t="s">
        <v>75</v>
      </c>
      <c r="C71" s="37" t="s">
        <v>76</v>
      </c>
      <c r="D71" s="112"/>
      <c r="E71" s="112"/>
      <c r="F71" s="112"/>
      <c r="G71" s="112"/>
      <c r="H71" s="112"/>
      <c r="I71" s="140"/>
      <c r="J71" s="148"/>
      <c r="K71" s="19"/>
      <c r="L71" s="19"/>
      <c r="M71" s="19"/>
    </row>
    <row r="72" spans="1:13" ht="15.75" hidden="1" customHeight="1" x14ac:dyDescent="0.25">
      <c r="A72" s="330"/>
      <c r="B72" s="330"/>
      <c r="C72" s="37" t="s">
        <v>77</v>
      </c>
      <c r="D72" s="112"/>
      <c r="E72" s="112"/>
      <c r="F72" s="112"/>
      <c r="G72" s="112"/>
      <c r="H72" s="112"/>
      <c r="I72" s="138"/>
      <c r="J72" s="148"/>
      <c r="K72" s="19"/>
      <c r="L72" s="19"/>
      <c r="M72" s="19"/>
    </row>
    <row r="73" spans="1:13" ht="15.75" hidden="1" customHeight="1" x14ac:dyDescent="0.25">
      <c r="A73" s="330"/>
      <c r="B73" s="330" t="s">
        <v>78</v>
      </c>
      <c r="C73" s="37" t="s">
        <v>79</v>
      </c>
      <c r="D73" s="112"/>
      <c r="E73" s="112"/>
      <c r="F73" s="112"/>
      <c r="G73" s="112"/>
      <c r="H73" s="112"/>
      <c r="I73" s="138"/>
      <c r="J73" s="148"/>
      <c r="K73" s="19"/>
      <c r="L73" s="19"/>
      <c r="M73" s="19"/>
    </row>
    <row r="74" spans="1:13" ht="15.75" hidden="1" customHeight="1" x14ac:dyDescent="0.25">
      <c r="A74" s="330"/>
      <c r="B74" s="330"/>
      <c r="C74" s="37" t="s">
        <v>80</v>
      </c>
      <c r="D74" s="112"/>
      <c r="E74" s="112"/>
      <c r="F74" s="112"/>
      <c r="G74" s="112"/>
      <c r="H74" s="112"/>
      <c r="I74" s="138"/>
      <c r="J74" s="148"/>
      <c r="K74" s="19"/>
      <c r="L74" s="19"/>
      <c r="M74" s="19"/>
    </row>
    <row r="75" spans="1:13" ht="15.75" hidden="1" customHeight="1" x14ac:dyDescent="0.25">
      <c r="A75" s="330"/>
      <c r="B75" s="330" t="s">
        <v>81</v>
      </c>
      <c r="C75" s="37" t="s">
        <v>82</v>
      </c>
      <c r="D75" s="112"/>
      <c r="E75" s="112"/>
      <c r="F75" s="112"/>
      <c r="G75" s="112"/>
      <c r="H75" s="112"/>
      <c r="I75" s="138"/>
      <c r="J75" s="148"/>
      <c r="K75" s="19"/>
      <c r="L75" s="19"/>
      <c r="M75" s="19"/>
    </row>
    <row r="76" spans="1:13" ht="15.75" hidden="1" customHeight="1" x14ac:dyDescent="0.25">
      <c r="A76" s="330"/>
      <c r="B76" s="330"/>
      <c r="C76" s="37" t="s">
        <v>187</v>
      </c>
      <c r="D76" s="112"/>
      <c r="E76" s="112"/>
      <c r="F76" s="112"/>
      <c r="G76" s="112"/>
      <c r="H76" s="112"/>
      <c r="I76" s="138"/>
      <c r="J76" s="148"/>
      <c r="K76" s="19"/>
      <c r="L76" s="19"/>
      <c r="M76" s="19"/>
    </row>
    <row r="77" spans="1:13" ht="15.75" hidden="1" customHeight="1" x14ac:dyDescent="0.25">
      <c r="A77" s="330"/>
      <c r="B77" s="330" t="s">
        <v>84</v>
      </c>
      <c r="C77" s="37" t="s">
        <v>285</v>
      </c>
      <c r="D77" s="112"/>
      <c r="E77" s="112"/>
      <c r="F77" s="112"/>
      <c r="G77" s="112"/>
      <c r="H77" s="112"/>
      <c r="I77" s="138"/>
      <c r="J77" s="148"/>
      <c r="K77" s="19"/>
      <c r="L77" s="19"/>
      <c r="M77" s="19"/>
    </row>
    <row r="78" spans="1:13" ht="15.75" hidden="1" customHeight="1" x14ac:dyDescent="0.25">
      <c r="A78" s="330"/>
      <c r="B78" s="330"/>
      <c r="C78" s="37" t="s">
        <v>86</v>
      </c>
      <c r="D78" s="112"/>
      <c r="E78" s="112"/>
      <c r="F78" s="112"/>
      <c r="G78" s="112"/>
      <c r="H78" s="112"/>
      <c r="I78" s="138"/>
      <c r="J78" s="148"/>
      <c r="K78" s="19"/>
      <c r="L78" s="19"/>
      <c r="M78" s="19"/>
    </row>
    <row r="79" spans="1:13" ht="15.75" hidden="1" customHeight="1" x14ac:dyDescent="0.25">
      <c r="A79" s="330"/>
      <c r="B79" s="330"/>
      <c r="C79" s="37" t="s">
        <v>87</v>
      </c>
      <c r="D79" s="112"/>
      <c r="E79" s="112"/>
      <c r="F79" s="112"/>
      <c r="G79" s="112"/>
      <c r="H79" s="112"/>
      <c r="I79" s="138"/>
      <c r="J79" s="148"/>
      <c r="K79" s="19"/>
      <c r="L79" s="19"/>
      <c r="M79" s="19"/>
    </row>
    <row r="80" spans="1:13" ht="15.75" hidden="1" customHeight="1" x14ac:dyDescent="0.25">
      <c r="A80" s="330"/>
      <c r="B80" s="330"/>
      <c r="C80" s="37" t="s">
        <v>88</v>
      </c>
      <c r="D80" s="112"/>
      <c r="E80" s="112"/>
      <c r="F80" s="112"/>
      <c r="G80" s="112"/>
      <c r="H80" s="112"/>
      <c r="I80" s="138"/>
      <c r="J80" s="148"/>
      <c r="K80" s="19"/>
      <c r="L80" s="19"/>
      <c r="M80" s="19"/>
    </row>
    <row r="81" spans="1:13" ht="15.75" hidden="1" customHeight="1" x14ac:dyDescent="0.25">
      <c r="A81" s="330"/>
      <c r="B81" s="330" t="s">
        <v>89</v>
      </c>
      <c r="C81" s="37" t="s">
        <v>90</v>
      </c>
      <c r="D81" s="112"/>
      <c r="E81" s="112"/>
      <c r="F81" s="112"/>
      <c r="G81" s="112"/>
      <c r="H81" s="112"/>
      <c r="I81" s="138"/>
      <c r="J81" s="148"/>
      <c r="K81" s="19"/>
      <c r="L81" s="19"/>
      <c r="M81" s="19"/>
    </row>
    <row r="82" spans="1:13" ht="15.75" hidden="1" customHeight="1" x14ac:dyDescent="0.25">
      <c r="A82" s="330"/>
      <c r="B82" s="330"/>
      <c r="C82" s="37" t="s">
        <v>91</v>
      </c>
      <c r="D82" s="112"/>
      <c r="E82" s="112"/>
      <c r="F82" s="112"/>
      <c r="G82" s="112"/>
      <c r="H82" s="112"/>
      <c r="I82" s="138"/>
      <c r="J82" s="148"/>
      <c r="K82" s="19"/>
      <c r="L82" s="19"/>
      <c r="M82" s="19"/>
    </row>
    <row r="83" spans="1:13" ht="15.75" hidden="1" customHeight="1" x14ac:dyDescent="0.25">
      <c r="A83" s="330"/>
      <c r="B83" s="330"/>
      <c r="C83" s="37" t="s">
        <v>92</v>
      </c>
      <c r="D83" s="112"/>
      <c r="E83" s="112"/>
      <c r="F83" s="112"/>
      <c r="G83" s="112"/>
      <c r="H83" s="112"/>
      <c r="I83" s="138"/>
      <c r="J83" s="148"/>
      <c r="K83" s="19"/>
      <c r="L83" s="19"/>
      <c r="M83" s="19"/>
    </row>
    <row r="84" spans="1:13" ht="15.75" hidden="1" customHeight="1" x14ac:dyDescent="0.25">
      <c r="A84" s="330"/>
      <c r="B84" s="330" t="s">
        <v>93</v>
      </c>
      <c r="C84" s="37" t="s">
        <v>94</v>
      </c>
      <c r="D84" s="112"/>
      <c r="E84" s="112"/>
      <c r="F84" s="112"/>
      <c r="G84" s="112"/>
      <c r="H84" s="112"/>
      <c r="I84" s="138"/>
      <c r="J84" s="148"/>
      <c r="K84" s="19"/>
      <c r="L84" s="19"/>
      <c r="M84" s="19"/>
    </row>
    <row r="85" spans="1:13" ht="15.75" hidden="1" customHeight="1" x14ac:dyDescent="0.25">
      <c r="A85" s="330"/>
      <c r="B85" s="330"/>
      <c r="C85" s="37" t="s">
        <v>95</v>
      </c>
      <c r="D85" s="112"/>
      <c r="E85" s="112"/>
      <c r="F85" s="112"/>
      <c r="G85" s="112"/>
      <c r="H85" s="112"/>
      <c r="I85" s="140"/>
      <c r="J85" s="148"/>
      <c r="K85" s="19"/>
      <c r="L85" s="19"/>
      <c r="M85" s="19"/>
    </row>
    <row r="86" spans="1:13" ht="15.75" hidden="1" customHeight="1" x14ac:dyDescent="0.25">
      <c r="A86" s="330"/>
      <c r="B86" s="330"/>
      <c r="C86" s="37" t="s">
        <v>96</v>
      </c>
      <c r="D86" s="112"/>
      <c r="E86" s="112"/>
      <c r="F86" s="112"/>
      <c r="G86" s="112"/>
      <c r="H86" s="112"/>
      <c r="I86" s="138"/>
      <c r="J86" s="148"/>
      <c r="K86" s="19"/>
      <c r="L86" s="19"/>
      <c r="M86" s="19"/>
    </row>
    <row r="87" spans="1:13" ht="15.75" hidden="1" customHeight="1" x14ac:dyDescent="0.25">
      <c r="A87" s="372" t="s">
        <v>135</v>
      </c>
      <c r="B87" s="372"/>
      <c r="C87" s="372"/>
      <c r="D87" s="110">
        <v>0</v>
      </c>
      <c r="E87" s="110">
        <v>0</v>
      </c>
      <c r="F87" s="110">
        <f>SUM(F70:F86)</f>
        <v>0</v>
      </c>
      <c r="G87" s="110">
        <f>SUM(G70:G86)</f>
        <v>0</v>
      </c>
      <c r="H87" s="110">
        <f>SUM(H70:H86)</f>
        <v>0</v>
      </c>
      <c r="I87" s="139">
        <f>SUM(I70:I86)</f>
        <v>0</v>
      </c>
      <c r="J87" s="149" t="e">
        <f>I87/E87</f>
        <v>#DIV/0!</v>
      </c>
      <c r="K87" s="19"/>
      <c r="L87" s="19"/>
      <c r="M87" s="19"/>
    </row>
    <row r="88" spans="1:13" ht="15.75" hidden="1" customHeight="1" x14ac:dyDescent="0.25">
      <c r="A88" s="330" t="s">
        <v>162</v>
      </c>
      <c r="B88" s="330" t="s">
        <v>97</v>
      </c>
      <c r="C88" s="37" t="s">
        <v>98</v>
      </c>
      <c r="D88" s="137"/>
      <c r="E88" s="137"/>
      <c r="F88" s="137"/>
      <c r="G88" s="137"/>
      <c r="H88" s="137"/>
      <c r="I88" s="138"/>
      <c r="J88" s="148"/>
      <c r="K88" s="19"/>
      <c r="L88" s="19"/>
      <c r="M88" s="19"/>
    </row>
    <row r="89" spans="1:13" ht="15.75" hidden="1" customHeight="1" x14ac:dyDescent="0.25">
      <c r="A89" s="330"/>
      <c r="B89" s="330"/>
      <c r="C89" s="37" t="s">
        <v>99</v>
      </c>
      <c r="D89" s="137"/>
      <c r="E89" s="137"/>
      <c r="F89" s="137"/>
      <c r="G89" s="137"/>
      <c r="H89" s="137"/>
      <c r="I89" s="138"/>
      <c r="J89" s="148"/>
      <c r="K89" s="19"/>
      <c r="L89" s="19"/>
      <c r="M89" s="19"/>
    </row>
    <row r="90" spans="1:13" ht="15.75" hidden="1" customHeight="1" x14ac:dyDescent="0.25">
      <c r="A90" s="330"/>
      <c r="B90" s="330"/>
      <c r="C90" s="37" t="s">
        <v>100</v>
      </c>
      <c r="D90" s="137"/>
      <c r="E90" s="137"/>
      <c r="F90" s="137"/>
      <c r="G90" s="137"/>
      <c r="H90" s="137"/>
      <c r="I90" s="138"/>
      <c r="J90" s="148"/>
      <c r="K90" s="19"/>
      <c r="L90" s="19"/>
      <c r="M90" s="19"/>
    </row>
    <row r="91" spans="1:13" ht="15.75" hidden="1" customHeight="1" x14ac:dyDescent="0.25">
      <c r="A91" s="330"/>
      <c r="B91" s="112" t="s">
        <v>101</v>
      </c>
      <c r="C91" s="37" t="s">
        <v>102</v>
      </c>
      <c r="D91" s="137"/>
      <c r="E91" s="137"/>
      <c r="F91" s="137"/>
      <c r="G91" s="137"/>
      <c r="H91" s="137"/>
      <c r="I91" s="138"/>
      <c r="J91" s="148"/>
      <c r="K91" s="19"/>
      <c r="L91" s="19"/>
      <c r="M91" s="19"/>
    </row>
    <row r="92" spans="1:13" ht="15.75" hidden="1" customHeight="1" x14ac:dyDescent="0.25">
      <c r="A92" s="330"/>
      <c r="B92" s="330" t="s">
        <v>103</v>
      </c>
      <c r="C92" s="37" t="s">
        <v>104</v>
      </c>
      <c r="D92" s="137"/>
      <c r="E92" s="137"/>
      <c r="F92" s="137"/>
      <c r="G92" s="137"/>
      <c r="H92" s="137"/>
      <c r="I92" s="138"/>
      <c r="J92" s="148"/>
      <c r="K92" s="19"/>
      <c r="L92" s="19"/>
      <c r="M92" s="19"/>
    </row>
    <row r="93" spans="1:13" ht="15.75" hidden="1" customHeight="1" x14ac:dyDescent="0.25">
      <c r="A93" s="330"/>
      <c r="B93" s="330"/>
      <c r="C93" s="37" t="s">
        <v>105</v>
      </c>
      <c r="D93" s="137"/>
      <c r="E93" s="137"/>
      <c r="F93" s="137"/>
      <c r="G93" s="137"/>
      <c r="H93" s="137"/>
      <c r="I93" s="138"/>
      <c r="J93" s="148"/>
      <c r="K93" s="19"/>
      <c r="L93" s="19"/>
      <c r="M93" s="19"/>
    </row>
    <row r="94" spans="1:13" ht="15.75" hidden="1" customHeight="1" x14ac:dyDescent="0.25">
      <c r="A94" s="330"/>
      <c r="B94" s="330"/>
      <c r="C94" s="37" t="s">
        <v>106</v>
      </c>
      <c r="D94" s="137"/>
      <c r="E94" s="137"/>
      <c r="F94" s="137"/>
      <c r="G94" s="137"/>
      <c r="H94" s="137"/>
      <c r="I94" s="138"/>
      <c r="J94" s="148"/>
      <c r="K94" s="19"/>
      <c r="L94" s="19"/>
      <c r="M94" s="19"/>
    </row>
    <row r="95" spans="1:13" ht="15.75" hidden="1" customHeight="1" x14ac:dyDescent="0.25">
      <c r="A95" s="372" t="s">
        <v>135</v>
      </c>
      <c r="B95" s="372"/>
      <c r="C95" s="372"/>
      <c r="D95" s="110">
        <v>0</v>
      </c>
      <c r="E95" s="110">
        <v>0</v>
      </c>
      <c r="F95" s="110">
        <f>SUM(F88:F94)</f>
        <v>0</v>
      </c>
      <c r="G95" s="110">
        <f>SUM(G88:G94)</f>
        <v>0</v>
      </c>
      <c r="H95" s="110">
        <f>SUM(H88:H94)</f>
        <v>0</v>
      </c>
      <c r="I95" s="139">
        <f>SUM(I88:I94)</f>
        <v>0</v>
      </c>
      <c r="J95" s="149" t="e">
        <f>I95/E95</f>
        <v>#DIV/0!</v>
      </c>
      <c r="K95" s="19"/>
      <c r="L95" s="19"/>
      <c r="M95" s="19"/>
    </row>
    <row r="96" spans="1:13" ht="15.75" hidden="1" customHeight="1" x14ac:dyDescent="0.25">
      <c r="A96" s="330" t="s">
        <v>165</v>
      </c>
      <c r="B96" s="330" t="s">
        <v>107</v>
      </c>
      <c r="C96" s="37" t="s">
        <v>108</v>
      </c>
      <c r="D96" s="137"/>
      <c r="E96" s="137"/>
      <c r="F96" s="137"/>
      <c r="G96" s="137"/>
      <c r="H96" s="137"/>
      <c r="I96" s="138"/>
      <c r="J96" s="148"/>
      <c r="K96" s="19"/>
      <c r="L96" s="19"/>
      <c r="M96" s="19"/>
    </row>
    <row r="97" spans="1:13" ht="15.75" hidden="1" customHeight="1" x14ac:dyDescent="0.25">
      <c r="A97" s="330"/>
      <c r="B97" s="330"/>
      <c r="C97" s="37" t="s">
        <v>109</v>
      </c>
      <c r="D97" s="137"/>
      <c r="E97" s="137"/>
      <c r="F97" s="137"/>
      <c r="G97" s="137"/>
      <c r="H97" s="137"/>
      <c r="I97" s="138"/>
      <c r="J97" s="148"/>
      <c r="K97" s="19"/>
      <c r="L97" s="19"/>
      <c r="M97" s="19"/>
    </row>
    <row r="98" spans="1:13" ht="15.75" hidden="1" customHeight="1" x14ac:dyDescent="0.25">
      <c r="A98" s="330"/>
      <c r="B98" s="330"/>
      <c r="C98" s="37" t="s">
        <v>110</v>
      </c>
      <c r="D98" s="137"/>
      <c r="E98" s="137"/>
      <c r="F98" s="137"/>
      <c r="G98" s="137"/>
      <c r="H98" s="137"/>
      <c r="I98" s="138"/>
      <c r="J98" s="148"/>
      <c r="K98" s="19"/>
      <c r="L98" s="19"/>
      <c r="M98" s="19"/>
    </row>
    <row r="99" spans="1:13" ht="15.75" hidden="1" customHeight="1" x14ac:dyDescent="0.25">
      <c r="A99" s="330"/>
      <c r="B99" s="330" t="s">
        <v>111</v>
      </c>
      <c r="C99" s="37" t="s">
        <v>112</v>
      </c>
      <c r="D99" s="137"/>
      <c r="E99" s="137"/>
      <c r="F99" s="137"/>
      <c r="G99" s="137"/>
      <c r="H99" s="137"/>
      <c r="I99" s="138"/>
      <c r="J99" s="148"/>
      <c r="K99" s="19"/>
      <c r="L99" s="19"/>
      <c r="M99" s="19"/>
    </row>
    <row r="100" spans="1:13" ht="15.75" hidden="1" customHeight="1" x14ac:dyDescent="0.25">
      <c r="A100" s="330"/>
      <c r="B100" s="330"/>
      <c r="C100" s="37" t="s">
        <v>113</v>
      </c>
      <c r="D100" s="137"/>
      <c r="E100" s="137"/>
      <c r="F100" s="137"/>
      <c r="G100" s="137"/>
      <c r="H100" s="137"/>
      <c r="I100" s="138"/>
      <c r="J100" s="148"/>
      <c r="K100" s="19"/>
      <c r="L100" s="19"/>
      <c r="M100" s="19"/>
    </row>
    <row r="101" spans="1:13" ht="15.75" hidden="1" customHeight="1" x14ac:dyDescent="0.25">
      <c r="A101" s="330"/>
      <c r="B101" s="330"/>
      <c r="C101" s="37" t="s">
        <v>114</v>
      </c>
      <c r="D101" s="137"/>
      <c r="E101" s="137"/>
      <c r="F101" s="137"/>
      <c r="G101" s="137"/>
      <c r="H101" s="137"/>
      <c r="I101" s="138"/>
      <c r="J101" s="148"/>
      <c r="K101" s="19"/>
      <c r="L101" s="19"/>
      <c r="M101" s="19"/>
    </row>
    <row r="102" spans="1:13" ht="15.75" hidden="1" customHeight="1" x14ac:dyDescent="0.25">
      <c r="A102" s="330"/>
      <c r="B102" s="330" t="s">
        <v>115</v>
      </c>
      <c r="C102" s="37" t="s">
        <v>116</v>
      </c>
      <c r="D102" s="137"/>
      <c r="E102" s="137"/>
      <c r="F102" s="137"/>
      <c r="G102" s="137"/>
      <c r="H102" s="137"/>
      <c r="I102" s="138"/>
      <c r="J102" s="148"/>
      <c r="K102" s="19"/>
      <c r="L102" s="19"/>
      <c r="M102" s="19"/>
    </row>
    <row r="103" spans="1:13" ht="15.75" hidden="1" customHeight="1" x14ac:dyDescent="0.25">
      <c r="A103" s="330"/>
      <c r="B103" s="330"/>
      <c r="C103" s="37" t="s">
        <v>117</v>
      </c>
      <c r="D103" s="137"/>
      <c r="E103" s="137"/>
      <c r="F103" s="137"/>
      <c r="G103" s="137"/>
      <c r="H103" s="137"/>
      <c r="I103" s="138"/>
      <c r="J103" s="148"/>
      <c r="K103" s="19"/>
      <c r="L103" s="19"/>
      <c r="M103" s="19"/>
    </row>
    <row r="104" spans="1:13" ht="15.75" hidden="1" customHeight="1" x14ac:dyDescent="0.25">
      <c r="A104" s="330"/>
      <c r="B104" s="330" t="s">
        <v>118</v>
      </c>
      <c r="C104" s="37" t="s">
        <v>119</v>
      </c>
      <c r="D104" s="137"/>
      <c r="E104" s="137"/>
      <c r="F104" s="137"/>
      <c r="G104" s="137"/>
      <c r="H104" s="137"/>
      <c r="I104" s="138"/>
      <c r="J104" s="148"/>
      <c r="K104" s="19"/>
      <c r="L104" s="19"/>
      <c r="M104" s="19"/>
    </row>
    <row r="105" spans="1:13" ht="15.75" hidden="1" customHeight="1" x14ac:dyDescent="0.25">
      <c r="A105" s="330"/>
      <c r="B105" s="330"/>
      <c r="C105" s="37" t="s">
        <v>120</v>
      </c>
      <c r="D105" s="137"/>
      <c r="E105" s="137"/>
      <c r="F105" s="137"/>
      <c r="G105" s="137"/>
      <c r="H105" s="137"/>
      <c r="I105" s="138"/>
      <c r="J105" s="148"/>
      <c r="K105" s="19"/>
      <c r="L105" s="19"/>
      <c r="M105" s="19"/>
    </row>
    <row r="106" spans="1:13" ht="15.75" hidden="1" customHeight="1" x14ac:dyDescent="0.25">
      <c r="A106" s="330"/>
      <c r="B106" s="330" t="s">
        <v>121</v>
      </c>
      <c r="C106" s="37" t="s">
        <v>122</v>
      </c>
      <c r="D106" s="137"/>
      <c r="E106" s="137"/>
      <c r="F106" s="137"/>
      <c r="G106" s="137"/>
      <c r="H106" s="137"/>
      <c r="I106" s="138"/>
      <c r="J106" s="148"/>
      <c r="K106" s="19"/>
      <c r="L106" s="19"/>
      <c r="M106" s="19"/>
    </row>
    <row r="107" spans="1:13" ht="15.75" hidden="1" customHeight="1" x14ac:dyDescent="0.25">
      <c r="A107" s="330"/>
      <c r="B107" s="330"/>
      <c r="C107" s="37" t="s">
        <v>123</v>
      </c>
      <c r="D107" s="137"/>
      <c r="E107" s="137"/>
      <c r="F107" s="137"/>
      <c r="G107" s="137"/>
      <c r="H107" s="137"/>
      <c r="I107" s="138"/>
      <c r="J107" s="148"/>
      <c r="K107" s="19"/>
      <c r="L107" s="19"/>
      <c r="M107" s="19"/>
    </row>
    <row r="108" spans="1:13" ht="15.75" hidden="1" customHeight="1" x14ac:dyDescent="0.25">
      <c r="A108" s="330"/>
      <c r="B108" s="330" t="s">
        <v>124</v>
      </c>
      <c r="C108" s="37" t="s">
        <v>125</v>
      </c>
      <c r="D108" s="112"/>
      <c r="E108" s="112"/>
      <c r="F108" s="112"/>
      <c r="G108" s="112"/>
      <c r="H108" s="112"/>
      <c r="I108" s="138"/>
      <c r="J108" s="148"/>
      <c r="K108" s="19"/>
      <c r="L108" s="19"/>
      <c r="M108" s="19"/>
    </row>
    <row r="109" spans="1:13" ht="15.75" hidden="1" customHeight="1" x14ac:dyDescent="0.25">
      <c r="A109" s="330"/>
      <c r="B109" s="330"/>
      <c r="C109" s="37" t="s">
        <v>126</v>
      </c>
      <c r="D109" s="112"/>
      <c r="E109" s="112"/>
      <c r="F109" s="112"/>
      <c r="G109" s="112"/>
      <c r="H109" s="112"/>
      <c r="I109" s="138"/>
      <c r="J109" s="148"/>
      <c r="K109" s="19"/>
      <c r="L109" s="19"/>
      <c r="M109" s="19"/>
    </row>
    <row r="110" spans="1:13" ht="15.75" hidden="1" customHeight="1" x14ac:dyDescent="0.25">
      <c r="A110" s="330"/>
      <c r="B110" s="330"/>
      <c r="C110" s="37" t="s">
        <v>127</v>
      </c>
      <c r="D110" s="112"/>
      <c r="E110" s="112"/>
      <c r="F110" s="112"/>
      <c r="G110" s="112"/>
      <c r="H110" s="112"/>
      <c r="I110" s="140"/>
      <c r="J110" s="148"/>
      <c r="K110" s="19"/>
      <c r="L110" s="19"/>
      <c r="M110" s="19"/>
    </row>
    <row r="111" spans="1:13" ht="15.75" hidden="1" customHeight="1" x14ac:dyDescent="0.25">
      <c r="A111" s="372" t="s">
        <v>135</v>
      </c>
      <c r="B111" s="372"/>
      <c r="C111" s="372"/>
      <c r="D111" s="110">
        <v>0</v>
      </c>
      <c r="E111" s="110">
        <v>0</v>
      </c>
      <c r="F111" s="110">
        <f>SUM(F96:F110)</f>
        <v>0</v>
      </c>
      <c r="G111" s="110">
        <f>SUM(G96:G110)</f>
        <v>0</v>
      </c>
      <c r="H111" s="110">
        <f>SUM(H96:H110)</f>
        <v>0</v>
      </c>
      <c r="I111" s="139">
        <f>SUM(I96:I110)</f>
        <v>0</v>
      </c>
      <c r="J111" s="149" t="e">
        <f>I111/E111</f>
        <v>#DIV/0!</v>
      </c>
      <c r="K111" s="19"/>
      <c r="L111" s="19"/>
      <c r="M111" s="19"/>
    </row>
    <row r="112" spans="1:13" x14ac:dyDescent="0.25">
      <c r="A112" s="372" t="s">
        <v>173</v>
      </c>
      <c r="B112" s="372"/>
      <c r="C112" s="372"/>
      <c r="D112" s="141">
        <v>2</v>
      </c>
      <c r="E112" s="141">
        <v>93</v>
      </c>
      <c r="F112" s="141">
        <f>SUM(F16,F27,F43,F52,F69,F87,F95,F111)</f>
        <v>86</v>
      </c>
      <c r="G112" s="141">
        <f>SUM(G16,G27,G43,G52,G69,G87,G95,G111)</f>
        <v>87</v>
      </c>
      <c r="H112" s="141">
        <f>SUM(H16,H27,H43,H52,H69,H87,H95,H111)</f>
        <v>91</v>
      </c>
      <c r="I112" s="139">
        <f>SUM(I16,I27,I43,I52,I69,I87,I95,I111)</f>
        <v>88</v>
      </c>
      <c r="J112" s="149">
        <f>I112/E112</f>
        <v>0.94623655913978499</v>
      </c>
      <c r="K112" s="20"/>
      <c r="L112" s="19"/>
      <c r="M112" s="19"/>
    </row>
    <row r="113" spans="1:110" s="2" customFormat="1" x14ac:dyDescent="0.25">
      <c r="A113" s="104" t="s">
        <v>272</v>
      </c>
      <c r="B113" s="105" t="s">
        <v>286</v>
      </c>
      <c r="C113" s="106"/>
      <c r="D113" s="107"/>
      <c r="E113" s="107"/>
      <c r="F113" s="108"/>
      <c r="G113" s="108"/>
      <c r="H113" s="108"/>
      <c r="I113" s="108"/>
      <c r="J113" s="56"/>
      <c r="K113" s="19"/>
      <c r="L113" s="19"/>
      <c r="M113" s="19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</row>
    <row r="114" spans="1:110" s="30" customFormat="1" x14ac:dyDescent="0.25">
      <c r="A114" s="109" t="s">
        <v>274</v>
      </c>
      <c r="B114" s="105" t="s">
        <v>232</v>
      </c>
      <c r="C114" s="106"/>
      <c r="D114" s="107"/>
      <c r="E114" s="107"/>
      <c r="F114" s="108"/>
      <c r="G114" s="108"/>
      <c r="H114" s="108"/>
      <c r="I114" s="108"/>
      <c r="J114" s="56"/>
      <c r="K114" s="26"/>
      <c r="L114" s="19"/>
      <c r="M114" s="19"/>
    </row>
    <row r="115" spans="1:110" x14ac:dyDescent="0.25">
      <c r="A115" s="19"/>
      <c r="B115" s="19"/>
      <c r="C115" s="19"/>
      <c r="D115" s="6"/>
      <c r="E115" s="6"/>
      <c r="F115" s="6"/>
      <c r="G115" s="150"/>
      <c r="H115" s="150"/>
      <c r="I115" s="150"/>
      <c r="J115" s="150"/>
      <c r="K115" s="19"/>
      <c r="L115" s="19"/>
      <c r="M115" s="19"/>
    </row>
    <row r="116" spans="1:110" x14ac:dyDescent="0.25">
      <c r="A116" s="46"/>
      <c r="B116" s="19"/>
      <c r="C116" s="19"/>
      <c r="D116" s="150"/>
      <c r="E116" s="6"/>
      <c r="F116" s="6"/>
      <c r="G116" s="6"/>
      <c r="H116" s="150"/>
      <c r="I116" s="150"/>
      <c r="J116" s="150"/>
      <c r="K116" s="19"/>
      <c r="L116" s="19"/>
      <c r="M116" s="19"/>
    </row>
  </sheetData>
  <mergeCells count="58">
    <mergeCell ref="E6:E7"/>
    <mergeCell ref="A4:J4"/>
    <mergeCell ref="A5:J5"/>
    <mergeCell ref="A1:J1"/>
    <mergeCell ref="A2:J2"/>
    <mergeCell ref="J6:J7"/>
    <mergeCell ref="I6:I7"/>
    <mergeCell ref="C6:C7"/>
    <mergeCell ref="D6:D7"/>
    <mergeCell ref="F6:H6"/>
    <mergeCell ref="A8:A15"/>
    <mergeCell ref="B8:B9"/>
    <mergeCell ref="B10:B12"/>
    <mergeCell ref="B13:B15"/>
    <mergeCell ref="A6:A7"/>
    <mergeCell ref="B6:B7"/>
    <mergeCell ref="A43:C43"/>
    <mergeCell ref="A16:C16"/>
    <mergeCell ref="A17:A26"/>
    <mergeCell ref="B17:B19"/>
    <mergeCell ref="B20:B21"/>
    <mergeCell ref="B22:B23"/>
    <mergeCell ref="B24:B26"/>
    <mergeCell ref="A27:C27"/>
    <mergeCell ref="A28:A42"/>
    <mergeCell ref="B28:B32"/>
    <mergeCell ref="B33:B38"/>
    <mergeCell ref="B39:B42"/>
    <mergeCell ref="A44:A51"/>
    <mergeCell ref="B44:B51"/>
    <mergeCell ref="A52:C52"/>
    <mergeCell ref="A53:A68"/>
    <mergeCell ref="B53:B55"/>
    <mergeCell ref="B56:B61"/>
    <mergeCell ref="B62:B65"/>
    <mergeCell ref="B67:B68"/>
    <mergeCell ref="A69:C69"/>
    <mergeCell ref="A70:A86"/>
    <mergeCell ref="B71:B72"/>
    <mergeCell ref="B73:B74"/>
    <mergeCell ref="B75:B76"/>
    <mergeCell ref="B77:B80"/>
    <mergeCell ref="B81:B83"/>
    <mergeCell ref="B84:B86"/>
    <mergeCell ref="A111:C111"/>
    <mergeCell ref="A112:C112"/>
    <mergeCell ref="A87:C87"/>
    <mergeCell ref="A88:A94"/>
    <mergeCell ref="B88:B90"/>
    <mergeCell ref="B92:B94"/>
    <mergeCell ref="A95:C95"/>
    <mergeCell ref="A96:A110"/>
    <mergeCell ref="B96:B98"/>
    <mergeCell ref="B99:B101"/>
    <mergeCell ref="B102:B103"/>
    <mergeCell ref="B104:B105"/>
    <mergeCell ref="B106:B107"/>
    <mergeCell ref="B108:B1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BC609-D91D-4E32-9EC1-AA8E2F597AC2}">
  <sheetPr>
    <tabColor rgb="FF00B050"/>
  </sheetPr>
  <dimension ref="A1:E40"/>
  <sheetViews>
    <sheetView showGridLines="0" zoomScaleNormal="100" workbookViewId="0">
      <selection activeCell="H19" sqref="H19"/>
    </sheetView>
  </sheetViews>
  <sheetFormatPr defaultRowHeight="15" x14ac:dyDescent="0.25"/>
  <cols>
    <col min="1" max="1" width="41" style="55" customWidth="1"/>
    <col min="2" max="2" width="21.85546875" style="30" customWidth="1"/>
    <col min="3" max="3" width="17.28515625" style="30" bestFit="1" customWidth="1"/>
    <col min="4" max="4" width="20.42578125" style="56" customWidth="1"/>
    <col min="5" max="5" width="27" style="30" customWidth="1"/>
    <col min="6" max="16384" width="9.140625" style="30"/>
  </cols>
  <sheetData>
    <row r="1" spans="1:5" ht="15.75" x14ac:dyDescent="0.25">
      <c r="A1" s="454" t="s">
        <v>235</v>
      </c>
      <c r="B1" s="454"/>
      <c r="C1" s="454"/>
      <c r="D1" s="454"/>
      <c r="E1" s="454"/>
    </row>
    <row r="2" spans="1:5" ht="15.75" x14ac:dyDescent="0.25">
      <c r="A2" s="455" t="s">
        <v>190</v>
      </c>
      <c r="B2" s="455"/>
      <c r="C2" s="455"/>
      <c r="D2" s="455"/>
      <c r="E2" s="455"/>
    </row>
    <row r="3" spans="1:5" ht="41.25" customHeight="1" x14ac:dyDescent="0.25">
      <c r="A3" s="456" t="s">
        <v>0</v>
      </c>
      <c r="B3" s="457" t="s">
        <v>188</v>
      </c>
      <c r="C3" s="457" t="s">
        <v>189</v>
      </c>
      <c r="D3" s="459" t="s">
        <v>228</v>
      </c>
      <c r="E3" s="453" t="s">
        <v>191</v>
      </c>
    </row>
    <row r="4" spans="1:5" ht="43.5" customHeight="1" x14ac:dyDescent="0.25">
      <c r="A4" s="456"/>
      <c r="B4" s="458"/>
      <c r="C4" s="458"/>
      <c r="D4" s="460"/>
      <c r="E4" s="453"/>
    </row>
    <row r="5" spans="1:5" ht="15.75" x14ac:dyDescent="0.25">
      <c r="A5" s="51" t="s">
        <v>227</v>
      </c>
      <c r="B5" s="15">
        <v>1</v>
      </c>
      <c r="C5" s="15">
        <v>200</v>
      </c>
      <c r="D5" s="17">
        <v>0.83815217391304353</v>
      </c>
      <c r="E5" s="17">
        <v>0.73979170792896287</v>
      </c>
    </row>
    <row r="6" spans="1:5" ht="15.75" x14ac:dyDescent="0.25">
      <c r="A6" s="51" t="s">
        <v>27</v>
      </c>
      <c r="B6" s="15">
        <v>1</v>
      </c>
      <c r="C6" s="15">
        <v>188</v>
      </c>
      <c r="D6" s="17">
        <v>0.65389378095762296</v>
      </c>
      <c r="E6" s="17">
        <v>0.65342511894236033</v>
      </c>
    </row>
    <row r="7" spans="1:5" ht="15.75" x14ac:dyDescent="0.25">
      <c r="A7" s="51" t="s">
        <v>107</v>
      </c>
      <c r="B7" s="21"/>
      <c r="C7" s="21"/>
      <c r="D7" s="21"/>
      <c r="E7" s="21"/>
    </row>
    <row r="8" spans="1:5" ht="15.75" x14ac:dyDescent="0.25">
      <c r="A8" s="51" t="s">
        <v>111</v>
      </c>
      <c r="B8" s="15">
        <v>1</v>
      </c>
      <c r="C8" s="15">
        <v>50</v>
      </c>
      <c r="D8" s="17">
        <v>0.96434782608695657</v>
      </c>
      <c r="E8" s="17">
        <v>0.98475874595277568</v>
      </c>
    </row>
    <row r="9" spans="1:5" ht="15.75" x14ac:dyDescent="0.25">
      <c r="A9" s="51" t="s">
        <v>236</v>
      </c>
      <c r="B9" s="15">
        <v>1</v>
      </c>
      <c r="C9" s="15">
        <v>100</v>
      </c>
      <c r="D9" s="17">
        <v>0.96826086956521751</v>
      </c>
      <c r="E9" s="17">
        <v>0.51338199513381999</v>
      </c>
    </row>
    <row r="10" spans="1:5" ht="15.75" x14ac:dyDescent="0.25">
      <c r="A10" s="51" t="s">
        <v>115</v>
      </c>
      <c r="B10" s="15">
        <v>1</v>
      </c>
      <c r="C10" s="15">
        <v>100</v>
      </c>
      <c r="D10" s="17">
        <v>0.60086956521739132</v>
      </c>
      <c r="E10" s="17">
        <v>0.26028806584362146</v>
      </c>
    </row>
    <row r="11" spans="1:5" ht="15.75" x14ac:dyDescent="0.25">
      <c r="A11" s="51" t="s">
        <v>73</v>
      </c>
      <c r="B11" s="21"/>
      <c r="C11" s="21"/>
      <c r="D11" s="21"/>
      <c r="E11" s="21"/>
    </row>
    <row r="12" spans="1:5" ht="15.75" x14ac:dyDescent="0.25">
      <c r="A12" s="51" t="s">
        <v>75</v>
      </c>
      <c r="B12" s="15">
        <v>1</v>
      </c>
      <c r="C12" s="15">
        <v>80</v>
      </c>
      <c r="D12" s="17">
        <v>0.98451086956521738</v>
      </c>
      <c r="E12" s="17">
        <v>0.82132981397687266</v>
      </c>
    </row>
    <row r="13" spans="1:5" ht="15.75" x14ac:dyDescent="0.25">
      <c r="A13" s="51" t="s">
        <v>237</v>
      </c>
      <c r="B13" s="21"/>
      <c r="C13" s="21"/>
      <c r="D13" s="21"/>
      <c r="E13" s="21"/>
    </row>
    <row r="14" spans="1:5" ht="15.75" x14ac:dyDescent="0.25">
      <c r="A14" s="51" t="s">
        <v>78</v>
      </c>
      <c r="B14" s="15">
        <v>3</v>
      </c>
      <c r="C14" s="15">
        <v>216</v>
      </c>
      <c r="D14" s="17">
        <v>0.98453177257525082</v>
      </c>
      <c r="E14" s="17">
        <v>0.95480256965576471</v>
      </c>
    </row>
    <row r="15" spans="1:5" ht="15.75" x14ac:dyDescent="0.25">
      <c r="A15" s="51" t="s">
        <v>97</v>
      </c>
      <c r="B15" s="15">
        <v>2</v>
      </c>
      <c r="C15" s="15">
        <v>200</v>
      </c>
      <c r="D15" s="17">
        <v>0.62121696504688839</v>
      </c>
      <c r="E15" s="17">
        <v>0.59666317260656887</v>
      </c>
    </row>
    <row r="16" spans="1:5" ht="15.75" x14ac:dyDescent="0.25">
      <c r="A16" s="51" t="s">
        <v>81</v>
      </c>
      <c r="B16" s="21"/>
      <c r="C16" s="21"/>
      <c r="D16" s="21"/>
      <c r="E16" s="21"/>
    </row>
    <row r="17" spans="1:5" ht="15.75" x14ac:dyDescent="0.25">
      <c r="A17" s="51" t="s">
        <v>84</v>
      </c>
      <c r="B17" s="15">
        <v>2</v>
      </c>
      <c r="C17" s="15">
        <v>195</v>
      </c>
      <c r="D17" s="17">
        <v>0.83389074693422527</v>
      </c>
      <c r="E17" s="17">
        <v>0.77312752705642851</v>
      </c>
    </row>
    <row r="18" spans="1:5" ht="15.75" x14ac:dyDescent="0.25">
      <c r="A18" s="51" t="s">
        <v>101</v>
      </c>
      <c r="B18" s="15">
        <v>1</v>
      </c>
      <c r="C18" s="15">
        <v>150</v>
      </c>
      <c r="D18" s="17">
        <v>1.0024637681159421</v>
      </c>
      <c r="E18" s="17">
        <v>0.73814401699673715</v>
      </c>
    </row>
    <row r="19" spans="1:5" ht="15.75" x14ac:dyDescent="0.25">
      <c r="A19" s="51" t="s">
        <v>33</v>
      </c>
      <c r="B19" s="15">
        <v>3</v>
      </c>
      <c r="C19" s="15">
        <v>418</v>
      </c>
      <c r="D19" s="17">
        <v>0.7427605376700962</v>
      </c>
      <c r="E19" s="17">
        <v>0.59759825861520766</v>
      </c>
    </row>
    <row r="20" spans="1:5" ht="15.75" x14ac:dyDescent="0.25">
      <c r="A20" s="51" t="s">
        <v>238</v>
      </c>
      <c r="B20" s="21"/>
      <c r="C20" s="21"/>
      <c r="D20" s="21"/>
      <c r="E20" s="21"/>
    </row>
    <row r="21" spans="1:5" ht="15.75" x14ac:dyDescent="0.25">
      <c r="A21" s="51" t="s">
        <v>58</v>
      </c>
      <c r="B21" s="302">
        <v>12</v>
      </c>
      <c r="C21" s="15">
        <v>3373</v>
      </c>
      <c r="D21" s="17">
        <v>0.74130497001070161</v>
      </c>
      <c r="E21" s="17">
        <v>0.9237918879485566</v>
      </c>
    </row>
    <row r="22" spans="1:5" ht="15.75" x14ac:dyDescent="0.25">
      <c r="A22" s="51" t="s">
        <v>121</v>
      </c>
      <c r="B22" s="21"/>
      <c r="C22" s="21"/>
      <c r="D22" s="21"/>
      <c r="E22" s="21"/>
    </row>
    <row r="23" spans="1:5" ht="15.75" x14ac:dyDescent="0.25">
      <c r="A23" s="51" t="s">
        <v>65</v>
      </c>
      <c r="B23" s="15">
        <v>2</v>
      </c>
      <c r="C23" s="15">
        <v>180</v>
      </c>
      <c r="D23" s="17">
        <v>0.77077294685990339</v>
      </c>
      <c r="E23" s="17">
        <v>0.60496401092082397</v>
      </c>
    </row>
    <row r="24" spans="1:5" ht="15.75" x14ac:dyDescent="0.25">
      <c r="A24" s="51" t="s">
        <v>20</v>
      </c>
      <c r="B24" s="21"/>
      <c r="C24" s="21"/>
      <c r="D24" s="21"/>
      <c r="E24" s="21"/>
    </row>
    <row r="25" spans="1:5" ht="15.75" x14ac:dyDescent="0.25">
      <c r="A25" s="51" t="s">
        <v>40</v>
      </c>
      <c r="B25" s="15">
        <v>1</v>
      </c>
      <c r="C25" s="15">
        <v>110</v>
      </c>
      <c r="D25" s="17">
        <v>0.86768774703557305</v>
      </c>
      <c r="E25" s="17">
        <v>0.60197306014039087</v>
      </c>
    </row>
    <row r="26" spans="1:5" ht="15.75" x14ac:dyDescent="0.25">
      <c r="A26" s="51" t="s">
        <v>23</v>
      </c>
      <c r="B26" s="21"/>
      <c r="C26" s="21"/>
      <c r="D26" s="21"/>
      <c r="E26" s="21"/>
    </row>
    <row r="27" spans="1:5" ht="15.75" x14ac:dyDescent="0.25">
      <c r="A27" s="51" t="s">
        <v>239</v>
      </c>
      <c r="B27" s="15">
        <v>4</v>
      </c>
      <c r="C27" s="15">
        <v>488</v>
      </c>
      <c r="D27" s="17">
        <v>0.83608824286081818</v>
      </c>
      <c r="E27" s="17">
        <v>0.6367641560981222</v>
      </c>
    </row>
    <row r="28" spans="1:5" ht="15.75" x14ac:dyDescent="0.25">
      <c r="A28" s="51" t="s">
        <v>124</v>
      </c>
      <c r="B28" s="15">
        <v>4</v>
      </c>
      <c r="C28" s="15">
        <v>414</v>
      </c>
      <c r="D28" s="17">
        <v>0.98705629069523204</v>
      </c>
      <c r="E28" s="17">
        <v>0.50152905198776765</v>
      </c>
    </row>
    <row r="29" spans="1:5" ht="15.75" x14ac:dyDescent="0.25">
      <c r="A29" s="51" t="s">
        <v>240</v>
      </c>
      <c r="B29" s="15">
        <v>2</v>
      </c>
      <c r="C29" s="15">
        <v>282</v>
      </c>
      <c r="D29" s="17">
        <v>0.97196951795841202</v>
      </c>
      <c r="E29" s="17">
        <v>0.72014064822634083</v>
      </c>
    </row>
    <row r="30" spans="1:5" ht="15.75" x14ac:dyDescent="0.25">
      <c r="A30" s="51" t="s">
        <v>241</v>
      </c>
      <c r="B30" s="15">
        <v>1</v>
      </c>
      <c r="C30" s="15">
        <v>80</v>
      </c>
      <c r="D30" s="17">
        <v>0.87595108695652169</v>
      </c>
      <c r="E30" s="17">
        <v>0.45736918907650614</v>
      </c>
    </row>
    <row r="31" spans="1:5" ht="15.75" x14ac:dyDescent="0.25">
      <c r="A31" s="51" t="s">
        <v>229</v>
      </c>
      <c r="B31" s="21"/>
      <c r="C31" s="21"/>
      <c r="D31" s="21"/>
      <c r="E31" s="21"/>
    </row>
    <row r="32" spans="1:5" ht="15.75" x14ac:dyDescent="0.25">
      <c r="A32" s="51" t="s">
        <v>242</v>
      </c>
      <c r="B32" s="15">
        <v>20</v>
      </c>
      <c r="C32" s="15">
        <v>3470</v>
      </c>
      <c r="D32" s="17">
        <v>0.86646051974012994</v>
      </c>
      <c r="E32" s="17">
        <v>0.70192016354721787</v>
      </c>
    </row>
    <row r="33" spans="1:5" ht="15.75" x14ac:dyDescent="0.25">
      <c r="A33" s="51" t="s">
        <v>243</v>
      </c>
      <c r="B33" s="15">
        <v>1</v>
      </c>
      <c r="C33" s="15">
        <v>100</v>
      </c>
      <c r="D33" s="17">
        <v>0.9986956521739131</v>
      </c>
      <c r="E33" s="17">
        <v>0.91791432107637638</v>
      </c>
    </row>
    <row r="34" spans="1:5" ht="15.75" x14ac:dyDescent="0.25">
      <c r="A34" s="51" t="s">
        <v>244</v>
      </c>
      <c r="B34" s="15">
        <v>2</v>
      </c>
      <c r="C34" s="15">
        <v>770</v>
      </c>
      <c r="D34" s="17">
        <v>0.8802230378317335</v>
      </c>
      <c r="E34" s="17">
        <v>0.82817249911629542</v>
      </c>
    </row>
    <row r="35" spans="1:5" ht="15.75" x14ac:dyDescent="0.25">
      <c r="A35" s="51" t="s">
        <v>103</v>
      </c>
      <c r="B35" s="15">
        <v>1</v>
      </c>
      <c r="C35" s="15">
        <v>120</v>
      </c>
      <c r="D35" s="17">
        <v>0.86628152740594633</v>
      </c>
      <c r="E35" s="17">
        <v>0.47451756556160313</v>
      </c>
    </row>
    <row r="36" spans="1:5" ht="15.75" x14ac:dyDescent="0.25">
      <c r="A36" s="51" t="s">
        <v>230</v>
      </c>
      <c r="B36" s="15">
        <v>1</v>
      </c>
      <c r="C36" s="15">
        <v>100</v>
      </c>
      <c r="D36" s="17">
        <v>0.95499999999999996</v>
      </c>
      <c r="E36" s="17">
        <v>0.68442244224422444</v>
      </c>
    </row>
    <row r="37" spans="1:5" ht="15.75" x14ac:dyDescent="0.25">
      <c r="A37" s="52" t="s">
        <v>128</v>
      </c>
      <c r="B37" s="53">
        <f>SUM(B5:B36)</f>
        <v>68</v>
      </c>
      <c r="C37" s="53">
        <f>SUM(C5:C36)</f>
        <v>11384</v>
      </c>
      <c r="D37" s="54">
        <f>AVERAGE(D5:D36)</f>
        <v>0.86140827892072747</v>
      </c>
      <c r="E37" s="54">
        <f>AVERAGE(E5:E36)</f>
        <v>0.68203434733275425</v>
      </c>
    </row>
    <row r="38" spans="1:5" x14ac:dyDescent="0.25">
      <c r="A38" s="89" t="s">
        <v>174</v>
      </c>
      <c r="B38" s="424" t="s">
        <v>255</v>
      </c>
      <c r="C38" s="424"/>
      <c r="D38" s="424"/>
      <c r="E38" s="424"/>
    </row>
    <row r="39" spans="1:5" x14ac:dyDescent="0.25">
      <c r="A39" s="90" t="s">
        <v>251</v>
      </c>
      <c r="B39" s="447" t="s">
        <v>232</v>
      </c>
      <c r="C39" s="447"/>
      <c r="D39" s="447"/>
      <c r="E39" s="447"/>
    </row>
    <row r="40" spans="1:5" x14ac:dyDescent="0.25">
      <c r="A40" s="91" t="s">
        <v>256</v>
      </c>
      <c r="B40" s="449" t="s">
        <v>253</v>
      </c>
      <c r="C40" s="449"/>
      <c r="D40" s="449"/>
      <c r="E40" s="449"/>
    </row>
  </sheetData>
  <autoFilter ref="A3:E4" xr:uid="{D3FBADAD-FB3B-453B-BAA0-89401217A1E2}"/>
  <mergeCells count="10">
    <mergeCell ref="B38:E38"/>
    <mergeCell ref="B39:E39"/>
    <mergeCell ref="B40:E40"/>
    <mergeCell ref="E3:E4"/>
    <mergeCell ref="A1:E1"/>
    <mergeCell ref="A2:E2"/>
    <mergeCell ref="A3:A4"/>
    <mergeCell ref="B3:B4"/>
    <mergeCell ref="C3:C4"/>
    <mergeCell ref="D3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3</vt:i4>
      </vt:variant>
    </vt:vector>
  </HeadingPairs>
  <TitlesOfParts>
    <vt:vector size="15" baseType="lpstr">
      <vt:lpstr>Abordagem_Cças Adol </vt:lpstr>
      <vt:lpstr>Abordagem Adultos</vt:lpstr>
      <vt:lpstr>SAICA</vt:lpstr>
      <vt:lpstr>Casa Lar</vt:lpstr>
      <vt:lpstr>CA Mulheres Pop Rua_Trans_Imigr</vt:lpstr>
      <vt:lpstr>CA Famílias</vt:lpstr>
      <vt:lpstr>CA Idoso</vt:lpstr>
      <vt:lpstr>CA_Convalescente</vt:lpstr>
      <vt:lpstr>CA 24h</vt:lpstr>
      <vt:lpstr>CAMVV</vt:lpstr>
      <vt:lpstr>ILPI</vt:lpstr>
      <vt:lpstr>República Jovem</vt:lpstr>
      <vt:lpstr>'Abordagem Adultos'!Area_de_impressao</vt:lpstr>
      <vt:lpstr>'Abordagem_Cças Adol '!Area_de_impressao</vt:lpstr>
      <vt:lpstr>'CA 24h'!Area_de_impressao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d516723</dc:creator>
  <cp:lastModifiedBy>d544574</cp:lastModifiedBy>
  <cp:lastPrinted>2014-10-01T21:39:31Z</cp:lastPrinted>
  <dcterms:created xsi:type="dcterms:W3CDTF">2014-09-08T15:44:55Z</dcterms:created>
  <dcterms:modified xsi:type="dcterms:W3CDTF">2022-10-14T15:40:32Z</dcterms:modified>
</cp:coreProperties>
</file>