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90" windowWidth="21585" windowHeight="4935" activeTab="5"/>
  </bookViews>
  <sheets>
    <sheet name="Atendimentos anual" sheetId="1" r:id="rId1"/>
    <sheet name="Protocolos anual" sheetId="2" r:id="rId2"/>
    <sheet name="Secretarias Geral Anual" sheetId="3" r:id="rId3"/>
    <sheet name="Sec e Un Geral Anual" sheetId="4" r:id="rId4"/>
    <sheet name="Prefeituras Regionais Anual" sheetId="5" r:id="rId5"/>
    <sheet name="Nat Geral Anual" sheetId="6" r:id="rId6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<sst xmlns="http://schemas.openxmlformats.org/spreadsheetml/2006/main" count="153" uniqueCount="108">
  <si>
    <t>Controladoria Geral do Município - Ouvidoria Geral</t>
  </si>
  <si>
    <t>ATENDIMENTOS**</t>
  </si>
  <si>
    <t>variação***</t>
  </si>
  <si>
    <t>Telefone</t>
  </si>
  <si>
    <t>Formulário eletrônico</t>
  </si>
  <si>
    <t>Carta</t>
  </si>
  <si>
    <t>E-mail</t>
  </si>
  <si>
    <t>Pessoalmente</t>
  </si>
  <si>
    <t>Ofício</t>
  </si>
  <si>
    <t>Fax</t>
  </si>
  <si>
    <t>Outro</t>
  </si>
  <si>
    <t>TOTAL</t>
  </si>
  <si>
    <t>* Sistema de Informação e Documentação da Ouvidoria Geral do Município</t>
  </si>
  <si>
    <t>*** variação entre os anos</t>
  </si>
  <si>
    <t>meses</t>
  </si>
  <si>
    <t>protocolos</t>
  </si>
  <si>
    <t>variação**</t>
  </si>
  <si>
    <t>** variação percentual em relação ao mês imediatamente anterior</t>
  </si>
  <si>
    <t>SECRETARIA</t>
  </si>
  <si>
    <t>Gabinete do Prefeito</t>
  </si>
  <si>
    <t>Secretaria do Governo Municipal</t>
  </si>
  <si>
    <t>Secretaria Executiva de Comunicação</t>
  </si>
  <si>
    <t>Secretaria Municipal da Saúde</t>
  </si>
  <si>
    <t>Secretaria Municipal de Assistência e Desenvolvimento Social</t>
  </si>
  <si>
    <t>Secretaria Municipal de Cultura</t>
  </si>
  <si>
    <t>Secretaria Municipal de Educação</t>
  </si>
  <si>
    <t>Secretaria Municipal de Habitação</t>
  </si>
  <si>
    <t>Secretaria Municipal de Segurança Urbana</t>
  </si>
  <si>
    <t>Secretaria Municipal do Verde e do Meio Ambiente</t>
  </si>
  <si>
    <t>** variação entre os anos</t>
  </si>
  <si>
    <t>SUBPREFEITURA</t>
  </si>
  <si>
    <t>NATUREZA</t>
  </si>
  <si>
    <t>**Apenas atendimentos registrados via Sistema de Informação e Documentação da Ouvidoria Geral do Município</t>
  </si>
  <si>
    <t>Praça de Atendimento ao Munícipe</t>
  </si>
  <si>
    <t>2017***</t>
  </si>
  <si>
    <t>Secretaria Municipal de Gestão</t>
  </si>
  <si>
    <t>* a partir de 2017 houve alteração da denominação da Secretaria Municipal dos Negócios Jurídicos para Secretaria Municipal de Justiça; da Secretaria Municipal do Desenvolvimento, Trabalho e Empreendedorismo para Secretaria Municipal de Trabalho e Empreendedorismo; da Secretaria Municipal de Licenciamento para Secretaria Municipal de Urbanismo e Licenciamento; da Secretaria Municipal de Esportes, Lazer e Recreação para Secretaria Municipal de Esportes e Lazer; da Secretaria Municipal de Serviços para Secretaria Municipal de Inovação e Tecnologia; da Secretaria Municipal de Finanças e Desenvolvimento Econômico para Secretaria Municipal da Fazenda; da Secretaria Municipal de Infraestrutura Urbana e Obras para Secretaria Municipal de Serviços e Obras; da Secretaria Municipal de Desenvolvimento Urbano para Secretaria Municipal de Desenvolvimento Urbanismo e Licenciamento; da Secretaria Municipal da Pessoa com Deficiência e Mobilidade Reduzida para Secretaria Municipal da Pessoa com Deficiência; da Secretaria Municipal de Relações Governamentais para Secretaria Municipal de Desestatização e Parcerias; da Secretaria Municipal de Relações Internacionais e Federativas para Secretaria Municipal de Relações Internacionais; da Secretaria Municipal de Coordenação das Subprefeituras para Secretaria Municipal das Prefeituras Regionais; da Secretaria Municipal de Transportes para Secretaria Municipal de Mobilidade e Transportes; a Secretaria Municipal de Promoção da Igualdade Racial e a Secretaria Municipal de Políticas Para as Mulheres foram incorporadas à Secretaria Municipal de Direitos Humanos e Cidadania; e Controladoria Geral do município foi incorporada à Secretaria Municipal de Justiça.</t>
  </si>
  <si>
    <r>
      <t>Secretaria Municipal da Fazenda</t>
    </r>
    <r>
      <rPr>
        <b/>
        <sz val="11"/>
        <color indexed="8"/>
        <rFont val="Arial"/>
        <family val="2"/>
      </rPr>
      <t>*</t>
    </r>
  </si>
  <si>
    <r>
      <t>Secretaria Municipal da Pessoa com Deficiência</t>
    </r>
    <r>
      <rPr>
        <b/>
        <sz val="11"/>
        <color indexed="8"/>
        <rFont val="Arial"/>
        <family val="2"/>
      </rPr>
      <t>*</t>
    </r>
  </si>
  <si>
    <r>
      <t>Secretaria Municipal das Prefeituras Regionais</t>
    </r>
    <r>
      <rPr>
        <b/>
        <sz val="11"/>
        <color indexed="8"/>
        <rFont val="Arial"/>
        <family val="2"/>
      </rPr>
      <t>*</t>
    </r>
  </si>
  <si>
    <r>
      <t>Secretaria Municipal de Desestatização e Parcerias</t>
    </r>
    <r>
      <rPr>
        <b/>
        <sz val="11"/>
        <color indexed="8"/>
        <rFont val="Arial"/>
        <family val="2"/>
      </rPr>
      <t>*</t>
    </r>
  </si>
  <si>
    <r>
      <t>Secretaria Municipal de Esportes e Lazer</t>
    </r>
    <r>
      <rPr>
        <b/>
        <sz val="11"/>
        <color indexed="8"/>
        <rFont val="Arial"/>
        <family val="2"/>
      </rPr>
      <t>*</t>
    </r>
  </si>
  <si>
    <r>
      <t>Secretaria Municipal de Inovação e Tecnologia</t>
    </r>
    <r>
      <rPr>
        <b/>
        <sz val="11"/>
        <color indexed="8"/>
        <rFont val="Arial"/>
        <family val="2"/>
      </rPr>
      <t>*</t>
    </r>
  </si>
  <si>
    <r>
      <t>Secretaria Municipal de Justiça</t>
    </r>
    <r>
      <rPr>
        <b/>
        <sz val="11"/>
        <color indexed="8"/>
        <rFont val="Arial"/>
        <family val="2"/>
      </rPr>
      <t>*</t>
    </r>
  </si>
  <si>
    <r>
      <t>Secretaria Municipal de Mobilidade e Transportes</t>
    </r>
    <r>
      <rPr>
        <b/>
        <sz val="11"/>
        <color indexed="8"/>
        <rFont val="Arial"/>
        <family val="2"/>
      </rPr>
      <t>*</t>
    </r>
  </si>
  <si>
    <r>
      <t>Secretaria Municipal de Serviços e Obras</t>
    </r>
    <r>
      <rPr>
        <b/>
        <sz val="11"/>
        <color indexed="8"/>
        <rFont val="Arial"/>
        <family val="2"/>
      </rPr>
      <t>*</t>
    </r>
  </si>
  <si>
    <r>
      <t>Secretaria Municipal de Trabalho e Empreendedorismo</t>
    </r>
    <r>
      <rPr>
        <b/>
        <sz val="11"/>
        <color indexed="8"/>
        <rFont val="Arial"/>
        <family val="2"/>
      </rPr>
      <t>*</t>
    </r>
  </si>
  <si>
    <t>Secretaria Municipal de Urbanismo e Licenciamento*</t>
  </si>
  <si>
    <r>
      <t>Secretaria Municipal de Direitos Humanos e Cidadania</t>
    </r>
    <r>
      <rPr>
        <b/>
        <sz val="11"/>
        <color indexed="8"/>
        <rFont val="Arial"/>
        <family val="2"/>
      </rPr>
      <t>*</t>
    </r>
  </si>
  <si>
    <r>
      <t>Secretaria Municipal de Relações Internacionais</t>
    </r>
    <r>
      <rPr>
        <b/>
        <sz val="11"/>
        <color indexed="8"/>
        <rFont val="Arial"/>
        <family val="2"/>
      </rPr>
      <t>*</t>
    </r>
  </si>
  <si>
    <t>Outros Órgãos**</t>
  </si>
  <si>
    <t>** não pertinentes à esfera municipal</t>
  </si>
  <si>
    <t>Prefeitura Regional de Aricanduva</t>
  </si>
  <si>
    <t>Prefeitura Regional de Butantã</t>
  </si>
  <si>
    <t>Prefeitura Regional de Campo Limpo</t>
  </si>
  <si>
    <t>Prefeitura Regional Capela do Socorro</t>
  </si>
  <si>
    <t>Prefeitura Regional Casa Verde</t>
  </si>
  <si>
    <t>Prefeitura Regional Cidade Ademar</t>
  </si>
  <si>
    <t>Prefeitura Regional Cidade Tiradentes</t>
  </si>
  <si>
    <t>Prefeitura Regional Ermelino Matarazzo</t>
  </si>
  <si>
    <t>Prefeitura Regional Freguesia/ Brasilândia</t>
  </si>
  <si>
    <t>Prefeitura Regional Guaianases</t>
  </si>
  <si>
    <t>Prefeitura Regional Ipiranga</t>
  </si>
  <si>
    <t>Prefeitura Regional Itaim Paulista</t>
  </si>
  <si>
    <t>Prefeitura Regional Itaquera</t>
  </si>
  <si>
    <t>Prefeitura Regional Jabaquara</t>
  </si>
  <si>
    <t>Prefeitura Regional Jaçanã/Tremembé</t>
  </si>
  <si>
    <t>Prefeitura Regional Lapa</t>
  </si>
  <si>
    <t>Prefeitura Regional M´Boi Mirim</t>
  </si>
  <si>
    <t>Prefeitura Regional Moóca</t>
  </si>
  <si>
    <t>Prefeitura Regional Parelheiros</t>
  </si>
  <si>
    <t>Prefeitura Regional Penha</t>
  </si>
  <si>
    <t>Prefeitura Regional Perus</t>
  </si>
  <si>
    <t>Prefeitura Regional Pinheiros</t>
  </si>
  <si>
    <t>Prefeitura Regional Pirituba/Jaraguá</t>
  </si>
  <si>
    <t>Prefeitura Regional Santana/Tucuruvi</t>
  </si>
  <si>
    <t>Prefeitura Regional Santo Amaro</t>
  </si>
  <si>
    <t>Prefeitura Regional São Mateus</t>
  </si>
  <si>
    <t>Prefeitura Regional São Miguel Paulista</t>
  </si>
  <si>
    <t>Prefeitura Regional Sapopemba</t>
  </si>
  <si>
    <t>Prefeitura Regional Sé</t>
  </si>
  <si>
    <t>Prefeitura Regional Vila Maria/Vila Guilherme</t>
  </si>
  <si>
    <t>Prefeitura Regional Vila Mariana</t>
  </si>
  <si>
    <t>Prefeitura Regional Vila Prudente</t>
  </si>
  <si>
    <t>Não especificado</t>
  </si>
  <si>
    <t>Árvore</t>
  </si>
  <si>
    <t>Buraco e pavimentação</t>
  </si>
  <si>
    <t>Calçadas, guias e postes</t>
  </si>
  <si>
    <t>Capinação e roçada de áreas verdes</t>
  </si>
  <si>
    <t>Drenagem de água de chuva</t>
  </si>
  <si>
    <t>Poluição sonora - PSIU</t>
  </si>
  <si>
    <t>Ponto viciado, entulho e caçamba de entulho</t>
  </si>
  <si>
    <t>Terrenos e imóveis</t>
  </si>
  <si>
    <t>Varrição e limpeza urbana</t>
  </si>
  <si>
    <t>Veículos abandonados</t>
  </si>
  <si>
    <t>* A partir de Dez/2016 a entrada de demamendas junto à Ouvidoria do Município de São Paulo passou a ser feita através do sistema do Portal 156, ocorrendo mudanças na classificação da natureza das demandas, o que impossibilita a comparação das naturezas atualmente empregadas  com as utilizadas no sistema antigo.</t>
  </si>
  <si>
    <t>SIGRC* - Demonstrativo dos protocolos registrados por Secretarias (exceto Subprefeituras)</t>
  </si>
  <si>
    <t>SIGRC* - Demonstrativo dos protocolos registrados de toda a Prefeitura</t>
  </si>
  <si>
    <t>SIGRC* - Demonstrativo dos canais de atendimentos</t>
  </si>
  <si>
    <t>SIGRC* - Demonstrativo das naturezas mais demandadas</t>
  </si>
  <si>
    <t xml:space="preserve">   </t>
  </si>
  <si>
    <t>*** variação percentual em relação a 2016 (13.280 protocolos)</t>
  </si>
  <si>
    <t>****não calculável</t>
  </si>
  <si>
    <t>0****</t>
  </si>
  <si>
    <t>0*****</t>
  </si>
  <si>
    <t>***Não calculável</t>
  </si>
  <si>
    <t>0***</t>
  </si>
  <si>
    <t>SIGRC* - Demonstrativo dos registros de protocolos por Prefeituras Regionais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</si>
</sst>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dd\,\ d&quot; de &quot;mmmm&quot; de &quot;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lightUp">
        <bgColor theme="0" tint="-0.24997000396251678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14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5" fillId="0" borderId="0" applyNumberFormat="0" applyFont="0" applyBorder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33" borderId="10" xfId="0" applyFont="1" applyFill="1" applyBorder="1" applyAlignment="1">
      <alignment/>
    </xf>
    <xf numFmtId="0" fontId="44" fillId="33" borderId="10" xfId="0" applyFont="1" applyFill="1" applyBorder="1" applyAlignment="1">
      <alignment horizontal="center"/>
    </xf>
    <xf numFmtId="49" fontId="44" fillId="33" borderId="10" xfId="0" applyNumberFormat="1" applyFont="1" applyFill="1" applyBorder="1" applyAlignment="1">
      <alignment horizontal="center"/>
    </xf>
    <xf numFmtId="3" fontId="44" fillId="33" borderId="10" xfId="0" applyNumberFormat="1" applyFont="1" applyFill="1" applyBorder="1" applyAlignment="1">
      <alignment horizontal="center"/>
    </xf>
    <xf numFmtId="0" fontId="45" fillId="0" borderId="10" xfId="0" applyFont="1" applyBorder="1" applyAlignment="1">
      <alignment/>
    </xf>
    <xf numFmtId="3" fontId="45" fillId="0" borderId="10" xfId="0" applyNumberFormat="1" applyFont="1" applyBorder="1" applyAlignment="1">
      <alignment horizontal="center"/>
    </xf>
    <xf numFmtId="4" fontId="45" fillId="0" borderId="10" xfId="0" applyNumberFormat="1" applyFont="1" applyBorder="1" applyAlignment="1">
      <alignment horizontal="center"/>
    </xf>
    <xf numFmtId="3" fontId="45" fillId="34" borderId="10" xfId="0" applyNumberFormat="1" applyFont="1" applyFill="1" applyBorder="1" applyAlignment="1">
      <alignment horizontal="center"/>
    </xf>
    <xf numFmtId="4" fontId="44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Fill="1" applyBorder="1" applyAlignment="1">
      <alignment/>
    </xf>
    <xf numFmtId="17" fontId="44" fillId="33" borderId="10" xfId="0" applyNumberFormat="1" applyFont="1" applyFill="1" applyBorder="1" applyAlignment="1">
      <alignment horizontal="center"/>
    </xf>
    <xf numFmtId="2" fontId="45" fillId="0" borderId="10" xfId="0" applyNumberFormat="1" applyFont="1" applyBorder="1" applyAlignment="1">
      <alignment horizontal="center"/>
    </xf>
    <xf numFmtId="3" fontId="45" fillId="0" borderId="10" xfId="0" applyNumberFormat="1" applyFont="1" applyFill="1" applyBorder="1" applyAlignment="1">
      <alignment horizontal="center"/>
    </xf>
    <xf numFmtId="2" fontId="45" fillId="0" borderId="10" xfId="0" applyNumberFormat="1" applyFont="1" applyFill="1" applyBorder="1" applyAlignment="1">
      <alignment horizontal="center"/>
    </xf>
    <xf numFmtId="2" fontId="44" fillId="33" borderId="10" xfId="0" applyNumberFormat="1" applyFont="1" applyFill="1" applyBorder="1" applyAlignment="1">
      <alignment horizontal="center"/>
    </xf>
    <xf numFmtId="0" fontId="45" fillId="0" borderId="11" xfId="0" applyFont="1" applyFill="1" applyBorder="1" applyAlignment="1">
      <alignment/>
    </xf>
    <xf numFmtId="0" fontId="44" fillId="33" borderId="10" xfId="147" applyNumberFormat="1" applyFont="1" applyFill="1" applyBorder="1" applyAlignment="1">
      <alignment horizontal="center"/>
    </xf>
    <xf numFmtId="0" fontId="46" fillId="0" borderId="12" xfId="0" applyFont="1" applyBorder="1" applyAlignment="1">
      <alignment/>
    </xf>
    <xf numFmtId="3" fontId="46" fillId="0" borderId="12" xfId="0" applyNumberFormat="1" applyFont="1" applyFill="1" applyBorder="1" applyAlignment="1">
      <alignment horizontal="center"/>
    </xf>
    <xf numFmtId="0" fontId="46" fillId="35" borderId="0" xfId="0" applyFont="1" applyFill="1" applyBorder="1" applyAlignment="1">
      <alignment vertical="top"/>
    </xf>
    <xf numFmtId="17" fontId="47" fillId="0" borderId="0" xfId="133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48" fillId="0" borderId="0" xfId="0" applyFont="1" applyAlignment="1">
      <alignment horizontal="justify" vertical="justify" wrapText="1"/>
    </xf>
    <xf numFmtId="0" fontId="43" fillId="0" borderId="0" xfId="0" applyFont="1" applyBorder="1" applyAlignment="1">
      <alignment horizontal="left"/>
    </xf>
    <xf numFmtId="0" fontId="4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9" fontId="44" fillId="33" borderId="13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44" fillId="33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4" fillId="33" borderId="2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48" fillId="0" borderId="0" xfId="0" applyFont="1" applyAlignment="1">
      <alignment horizontal="justify" vertical="justify" wrapText="1"/>
    </xf>
    <xf numFmtId="0" fontId="0" fillId="0" borderId="0" xfId="0" applyAlignment="1">
      <alignment horizontal="justify" vertical="justify" wrapText="1"/>
    </xf>
  </cellXfs>
  <cellStyles count="13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 2" xfId="45"/>
    <cellStyle name="Hyperlink 2 10" xfId="46"/>
    <cellStyle name="Hyperlink 2 11" xfId="47"/>
    <cellStyle name="Hyperlink 2 12" xfId="48"/>
    <cellStyle name="Hyperlink 2 13" xfId="49"/>
    <cellStyle name="Hyperlink 2 14" xfId="50"/>
    <cellStyle name="Hyperlink 2 15" xfId="51"/>
    <cellStyle name="Hyperlink 2 16" xfId="52"/>
    <cellStyle name="Hyperlink 2 17" xfId="53"/>
    <cellStyle name="Hyperlink 2 18" xfId="54"/>
    <cellStyle name="Hyperlink 2 19" xfId="55"/>
    <cellStyle name="Hyperlink 2 2" xfId="56"/>
    <cellStyle name="Hyperlink 2 2 2" xfId="57"/>
    <cellStyle name="Hyperlink 2 2 3" xfId="58"/>
    <cellStyle name="Hyperlink 2 2 4" xfId="59"/>
    <cellStyle name="Hyperlink 2 2 5" xfId="60"/>
    <cellStyle name="Hyperlink 2 2 6" xfId="61"/>
    <cellStyle name="Hyperlink 2 2 7" xfId="62"/>
    <cellStyle name="Hyperlink 2 2 8" xfId="63"/>
    <cellStyle name="Hyperlink 2 2 9" xfId="64"/>
    <cellStyle name="Hyperlink 2 20" xfId="65"/>
    <cellStyle name="Hyperlink 2 21" xfId="66"/>
    <cellStyle name="Hyperlink 2 22" xfId="67"/>
    <cellStyle name="Hyperlink 2 23" xfId="68"/>
    <cellStyle name="Hyperlink 2 24" xfId="69"/>
    <cellStyle name="Hyperlink 2 25" xfId="70"/>
    <cellStyle name="Hyperlink 2 26" xfId="71"/>
    <cellStyle name="Hyperlink 2 27" xfId="72"/>
    <cellStyle name="Hyperlink 2 28" xfId="73"/>
    <cellStyle name="Hyperlink 2 29" xfId="74"/>
    <cellStyle name="Hyperlink 2 3" xfId="75"/>
    <cellStyle name="Hyperlink 2 30" xfId="76"/>
    <cellStyle name="Hyperlink 2 31" xfId="77"/>
    <cellStyle name="Hyperlink 2 32" xfId="78"/>
    <cellStyle name="Hyperlink 2 33" xfId="79"/>
    <cellStyle name="Hyperlink 2 34" xfId="80"/>
    <cellStyle name="Hyperlink 2 35" xfId="81"/>
    <cellStyle name="Hyperlink 2 36" xfId="82"/>
    <cellStyle name="Hyperlink 2 37" xfId="83"/>
    <cellStyle name="Hyperlink 2 38" xfId="84"/>
    <cellStyle name="Hyperlink 2 39" xfId="85"/>
    <cellStyle name="Hyperlink 2 4" xfId="86"/>
    <cellStyle name="Hyperlink 2 40" xfId="87"/>
    <cellStyle name="Hyperlink 2 41" xfId="88"/>
    <cellStyle name="Hyperlink 2 42" xfId="89"/>
    <cellStyle name="Hyperlink 2 43" xfId="90"/>
    <cellStyle name="Hyperlink 2 44" xfId="91"/>
    <cellStyle name="Hyperlink 2 45" xfId="92"/>
    <cellStyle name="Hyperlink 2 46" xfId="93"/>
    <cellStyle name="Hyperlink 2 47" xfId="94"/>
    <cellStyle name="Hyperlink 2 48" xfId="95"/>
    <cellStyle name="Hyperlink 2 49" xfId="96"/>
    <cellStyle name="Hyperlink 2 5" xfId="97"/>
    <cellStyle name="Hyperlink 2 50" xfId="98"/>
    <cellStyle name="Hyperlink 2 51" xfId="99"/>
    <cellStyle name="Hyperlink 2 52" xfId="100"/>
    <cellStyle name="Hyperlink 2 53" xfId="101"/>
    <cellStyle name="Hyperlink 2 54" xfId="102"/>
    <cellStyle name="Hyperlink 2 55" xfId="103"/>
    <cellStyle name="Hyperlink 2 6" xfId="104"/>
    <cellStyle name="Hyperlink 2 7" xfId="105"/>
    <cellStyle name="Hyperlink 2 8" xfId="106"/>
    <cellStyle name="Hyperlink 2 9" xfId="107"/>
    <cellStyle name="Incorreto" xfId="108"/>
    <cellStyle name="Currency" xfId="109"/>
    <cellStyle name="Currency [0]" xfId="110"/>
    <cellStyle name="Neutra" xfId="111"/>
    <cellStyle name="Normal 2" xfId="112"/>
    <cellStyle name="Normal 2 10" xfId="113"/>
    <cellStyle name="Normal 2 11" xfId="114"/>
    <cellStyle name="Normal 2 12" xfId="115"/>
    <cellStyle name="Normal 2 13" xfId="116"/>
    <cellStyle name="Normal 2 14" xfId="117"/>
    <cellStyle name="Normal 2 15" xfId="118"/>
    <cellStyle name="Normal 2 16" xfId="119"/>
    <cellStyle name="Normal 2 17" xfId="120"/>
    <cellStyle name="Normal 2 18" xfId="121"/>
    <cellStyle name="Normal 2 19" xfId="122"/>
    <cellStyle name="Normal 2 2" xfId="123"/>
    <cellStyle name="Normal 2 20" xfId="124"/>
    <cellStyle name="Normal 2 3" xfId="125"/>
    <cellStyle name="Normal 2 4" xfId="126"/>
    <cellStyle name="Normal 2 5" xfId="127"/>
    <cellStyle name="Normal 2 6" xfId="128"/>
    <cellStyle name="Normal 2 7" xfId="129"/>
    <cellStyle name="Normal 2 8" xfId="130"/>
    <cellStyle name="Normal 2 9" xfId="131"/>
    <cellStyle name="Normal 3" xfId="132"/>
    <cellStyle name="Normal 4 2" xfId="133"/>
    <cellStyle name="Nota" xfId="134"/>
    <cellStyle name="Percent" xfId="135"/>
    <cellStyle name="Porcentagem 2" xfId="136"/>
    <cellStyle name="Saída" xfId="137"/>
    <cellStyle name="Comma [0]" xfId="138"/>
    <cellStyle name="Texto de Aviso" xfId="139"/>
    <cellStyle name="Texto Explicativo" xfId="140"/>
    <cellStyle name="Título" xfId="141"/>
    <cellStyle name="Título 1" xfId="142"/>
    <cellStyle name="Título 2" xfId="143"/>
    <cellStyle name="Título 3" xfId="144"/>
    <cellStyle name="Título 4" xfId="145"/>
    <cellStyle name="Total" xfId="146"/>
    <cellStyle name="Comma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D19"/>
  <sheetViews>
    <sheetView showGridLines="0" zoomScalePageLayoutView="0" workbookViewId="0" topLeftCell="A1">
      <selection activeCell="A21" sqref="A21"/>
    </sheetView>
  </sheetViews>
  <sheetFormatPr defaultColWidth="9.140625" defaultRowHeight="15"/>
  <cols>
    <col min="1" max="1" width="49.00390625" style="0" customWidth="1"/>
    <col min="2" max="3" width="8.7109375" style="0" customWidth="1"/>
    <col min="4" max="4" width="12.28125" style="0" customWidth="1"/>
  </cols>
  <sheetData>
    <row r="1" ht="15">
      <c r="A1" s="1" t="s">
        <v>0</v>
      </c>
    </row>
    <row r="2" ht="15">
      <c r="A2" s="1" t="s">
        <v>98</v>
      </c>
    </row>
    <row r="4" spans="1:4" ht="15">
      <c r="A4" s="2" t="s">
        <v>1</v>
      </c>
      <c r="B4" s="3">
        <v>2017</v>
      </c>
      <c r="C4" s="3">
        <v>2016</v>
      </c>
      <c r="D4" s="5" t="s">
        <v>2</v>
      </c>
    </row>
    <row r="5" spans="1:4" ht="15">
      <c r="A5" s="6" t="s">
        <v>3</v>
      </c>
      <c r="B5" s="7">
        <v>21515</v>
      </c>
      <c r="C5" s="7">
        <v>50997</v>
      </c>
      <c r="D5" s="8">
        <f>(B5-C5)*100/C5</f>
        <v>-57.81124379865482</v>
      </c>
    </row>
    <row r="6" spans="1:4" ht="15">
      <c r="A6" s="6" t="s">
        <v>4</v>
      </c>
      <c r="B6" s="7">
        <v>10659</v>
      </c>
      <c r="C6" s="7">
        <v>6416</v>
      </c>
      <c r="D6" s="8">
        <f aca="true" t="shared" si="0" ref="D6:D14">(B6-C6)*100/C6</f>
        <v>66.13154613466334</v>
      </c>
    </row>
    <row r="7" spans="1:4" ht="15">
      <c r="A7" s="21" t="s">
        <v>33</v>
      </c>
      <c r="B7" s="7">
        <v>73</v>
      </c>
      <c r="C7" s="7" t="s">
        <v>103</v>
      </c>
      <c r="D7" s="9"/>
    </row>
    <row r="8" spans="1:4" ht="15">
      <c r="A8" s="6" t="s">
        <v>6</v>
      </c>
      <c r="B8" s="7">
        <v>0</v>
      </c>
      <c r="C8" s="7">
        <v>1330</v>
      </c>
      <c r="D8" s="8">
        <f t="shared" si="0"/>
        <v>-100</v>
      </c>
    </row>
    <row r="9" spans="1:4" ht="15">
      <c r="A9" s="6" t="s">
        <v>5</v>
      </c>
      <c r="B9" s="7">
        <v>0</v>
      </c>
      <c r="C9" s="7">
        <v>748</v>
      </c>
      <c r="D9" s="8">
        <f>(B9-C9)*100/C9</f>
        <v>-100</v>
      </c>
    </row>
    <row r="10" spans="1:4" ht="15">
      <c r="A10" s="6" t="s">
        <v>7</v>
      </c>
      <c r="B10" s="7">
        <v>786</v>
      </c>
      <c r="C10" s="7">
        <v>621</v>
      </c>
      <c r="D10" s="8">
        <f t="shared" si="0"/>
        <v>26.570048309178745</v>
      </c>
    </row>
    <row r="11" spans="1:4" ht="15">
      <c r="A11" s="6" t="s">
        <v>8</v>
      </c>
      <c r="B11" s="7">
        <v>0</v>
      </c>
      <c r="C11" s="7">
        <v>16</v>
      </c>
      <c r="D11" s="8">
        <f t="shared" si="0"/>
        <v>-100</v>
      </c>
    </row>
    <row r="12" spans="1:4" ht="15">
      <c r="A12" s="6" t="s">
        <v>9</v>
      </c>
      <c r="B12" s="7">
        <v>0</v>
      </c>
      <c r="C12" s="7" t="s">
        <v>104</v>
      </c>
      <c r="D12" s="9"/>
    </row>
    <row r="13" spans="1:4" ht="15">
      <c r="A13" s="6" t="s">
        <v>10</v>
      </c>
      <c r="B13" s="7">
        <v>0</v>
      </c>
      <c r="C13" s="7">
        <v>32</v>
      </c>
      <c r="D13" s="8">
        <f t="shared" si="0"/>
        <v>-100</v>
      </c>
    </row>
    <row r="14" spans="1:4" ht="15">
      <c r="A14" s="2" t="s">
        <v>11</v>
      </c>
      <c r="B14" s="5">
        <f>SUM(B5:B13)</f>
        <v>33033</v>
      </c>
      <c r="C14" s="5">
        <f>SUM(C4:C13)</f>
        <v>62176</v>
      </c>
      <c r="D14" s="10">
        <f t="shared" si="0"/>
        <v>-46.87178332475553</v>
      </c>
    </row>
    <row r="16" ht="15">
      <c r="A16" s="11" t="s">
        <v>12</v>
      </c>
    </row>
    <row r="17" ht="15">
      <c r="A17" s="12" t="s">
        <v>32</v>
      </c>
    </row>
    <row r="18" ht="15">
      <c r="A18" s="13" t="s">
        <v>13</v>
      </c>
    </row>
    <row r="19" spans="1:2" ht="15">
      <c r="A19" t="s">
        <v>102</v>
      </c>
      <c r="B19" s="9"/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D21"/>
  <sheetViews>
    <sheetView showGridLines="0" zoomScalePageLayoutView="0" workbookViewId="0" topLeftCell="A1">
      <selection activeCell="A22" sqref="A22"/>
    </sheetView>
  </sheetViews>
  <sheetFormatPr defaultColWidth="9.140625" defaultRowHeight="15"/>
  <cols>
    <col min="1" max="1" width="10.8515625" style="0" customWidth="1"/>
    <col min="2" max="2" width="11.8515625" style="0" bestFit="1" customWidth="1"/>
    <col min="3" max="3" width="12.00390625" style="0" bestFit="1" customWidth="1"/>
  </cols>
  <sheetData>
    <row r="1" ht="15">
      <c r="A1" s="1" t="s">
        <v>0</v>
      </c>
    </row>
    <row r="2" ht="15">
      <c r="A2" s="1" t="s">
        <v>97</v>
      </c>
    </row>
    <row r="4" spans="1:3" ht="15">
      <c r="A4" s="3" t="s">
        <v>14</v>
      </c>
      <c r="B4" s="3" t="s">
        <v>15</v>
      </c>
      <c r="C4" s="3" t="s">
        <v>16</v>
      </c>
    </row>
    <row r="5" spans="1:3" ht="15">
      <c r="A5" s="14">
        <v>42736</v>
      </c>
      <c r="B5" s="16">
        <v>386</v>
      </c>
      <c r="C5" s="17">
        <f>(B5-404)*100/404</f>
        <v>-4.455445544554456</v>
      </c>
    </row>
    <row r="6" spans="1:3" ht="15">
      <c r="A6" s="14">
        <v>42767</v>
      </c>
      <c r="B6" s="16">
        <v>554</v>
      </c>
      <c r="C6" s="17">
        <f>(B6-B5)*100/B5</f>
        <v>43.523316062176164</v>
      </c>
    </row>
    <row r="7" spans="1:3" ht="15">
      <c r="A7" s="14">
        <v>42795</v>
      </c>
      <c r="B7" s="16">
        <v>867</v>
      </c>
      <c r="C7" s="17">
        <f aca="true" t="shared" si="0" ref="C7:C16">(B7-B6)*100/B6</f>
        <v>56.498194945848375</v>
      </c>
    </row>
    <row r="8" spans="1:3" ht="15">
      <c r="A8" s="14">
        <v>42826</v>
      </c>
      <c r="B8" s="16">
        <v>1611</v>
      </c>
      <c r="C8" s="17">
        <f t="shared" si="0"/>
        <v>85.81314878892734</v>
      </c>
    </row>
    <row r="9" spans="1:3" ht="15">
      <c r="A9" s="14">
        <v>42856</v>
      </c>
      <c r="B9" s="16">
        <v>2108</v>
      </c>
      <c r="C9" s="17">
        <f t="shared" si="0"/>
        <v>30.8504034761018</v>
      </c>
    </row>
    <row r="10" spans="1:3" ht="15">
      <c r="A10" s="14">
        <v>42887</v>
      </c>
      <c r="B10" s="16">
        <v>1883</v>
      </c>
      <c r="C10" s="17">
        <f t="shared" si="0"/>
        <v>-10.673624288425048</v>
      </c>
    </row>
    <row r="11" spans="1:3" ht="15">
      <c r="A11" s="14">
        <v>42917</v>
      </c>
      <c r="B11" s="22">
        <v>1473</v>
      </c>
      <c r="C11" s="17">
        <f t="shared" si="0"/>
        <v>-21.77376526818906</v>
      </c>
    </row>
    <row r="12" spans="1:4" ht="15">
      <c r="A12" s="14">
        <v>42948</v>
      </c>
      <c r="B12" s="22">
        <v>1351</v>
      </c>
      <c r="C12" s="17">
        <f t="shared" si="0"/>
        <v>-8.282416836388323</v>
      </c>
      <c r="D12" t="s">
        <v>100</v>
      </c>
    </row>
    <row r="13" spans="1:3" ht="15">
      <c r="A13" s="14">
        <v>42979</v>
      </c>
      <c r="B13" s="22">
        <v>1415</v>
      </c>
      <c r="C13" s="17">
        <f t="shared" si="0"/>
        <v>4.737231680236862</v>
      </c>
    </row>
    <row r="14" spans="1:3" ht="15">
      <c r="A14" s="14">
        <v>43009</v>
      </c>
      <c r="B14" s="16">
        <v>1458</v>
      </c>
      <c r="C14" s="17">
        <f>(B14-B13)*100/B13</f>
        <v>3.03886925795053</v>
      </c>
    </row>
    <row r="15" spans="1:3" ht="15">
      <c r="A15" s="14">
        <v>43040</v>
      </c>
      <c r="B15" s="16">
        <v>1254</v>
      </c>
      <c r="C15" s="17">
        <f t="shared" si="0"/>
        <v>-13.991769547325102</v>
      </c>
    </row>
    <row r="16" spans="1:3" ht="15">
      <c r="A16" s="14">
        <v>43070</v>
      </c>
      <c r="B16" s="16">
        <v>979</v>
      </c>
      <c r="C16" s="17">
        <f t="shared" si="0"/>
        <v>-21.92982456140351</v>
      </c>
    </row>
    <row r="17" spans="1:3" ht="15">
      <c r="A17" s="4" t="s">
        <v>34</v>
      </c>
      <c r="B17" s="5">
        <f>SUM(B5:B16)</f>
        <v>15339</v>
      </c>
      <c r="C17" s="18">
        <f>(B17-13280)*100/13280</f>
        <v>15.504518072289157</v>
      </c>
    </row>
    <row r="19" ht="15">
      <c r="A19" s="11" t="s">
        <v>12</v>
      </c>
    </row>
    <row r="20" ht="15">
      <c r="A20" s="12" t="s">
        <v>17</v>
      </c>
    </row>
    <row r="21" ht="15">
      <c r="A21" s="12" t="s">
        <v>101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F44"/>
  <sheetViews>
    <sheetView showGridLines="0" zoomScalePageLayoutView="0" workbookViewId="0" topLeftCell="A1">
      <selection activeCell="D44" sqref="D44"/>
    </sheetView>
  </sheetViews>
  <sheetFormatPr defaultColWidth="9.140625" defaultRowHeight="15"/>
  <cols>
    <col min="1" max="1" width="62.421875" style="0" customWidth="1"/>
    <col min="2" max="2" width="11.00390625" style="0" customWidth="1"/>
    <col min="3" max="3" width="7.28125" style="0" bestFit="1" customWidth="1"/>
    <col min="4" max="4" width="11.28125" style="0" bestFit="1" customWidth="1"/>
    <col min="5" max="5" width="17.140625" style="0" customWidth="1"/>
    <col min="6" max="6" width="22.421875" style="0" customWidth="1"/>
    <col min="7" max="16" width="0" style="0" hidden="1" customWidth="1"/>
    <col min="17" max="17" width="71.28125" style="0" hidden="1" customWidth="1"/>
    <col min="18" max="19" width="12.421875" style="0" hidden="1" customWidth="1"/>
    <col min="20" max="20" width="12.421875" style="0" customWidth="1"/>
    <col min="21" max="22" width="17.7109375" style="0" customWidth="1"/>
    <col min="23" max="24" width="12.421875" style="0" bestFit="1" customWidth="1"/>
  </cols>
  <sheetData>
    <row r="1" ht="15">
      <c r="A1" s="1" t="s">
        <v>0</v>
      </c>
    </row>
    <row r="2" ht="15">
      <c r="A2" s="1" t="s">
        <v>97</v>
      </c>
    </row>
    <row r="4" spans="1:5" ht="15">
      <c r="A4" s="2" t="s">
        <v>18</v>
      </c>
      <c r="B4" s="20">
        <v>2017</v>
      </c>
      <c r="C4" s="20">
        <v>2016</v>
      </c>
      <c r="D4" s="3" t="s">
        <v>16</v>
      </c>
      <c r="E4" s="24"/>
    </row>
    <row r="5" spans="1:5" ht="15">
      <c r="A5" s="19" t="s">
        <v>19</v>
      </c>
      <c r="B5" s="16">
        <v>9</v>
      </c>
      <c r="C5" s="16">
        <v>31</v>
      </c>
      <c r="D5" s="15">
        <f aca="true" t="shared" si="0" ref="D5:D30">(B5-C5)*100/C5</f>
        <v>-70.96774193548387</v>
      </c>
      <c r="E5" s="23"/>
    </row>
    <row r="6" spans="1:5" ht="15">
      <c r="A6" s="19" t="s">
        <v>20</v>
      </c>
      <c r="B6" s="16">
        <v>0</v>
      </c>
      <c r="C6" s="16">
        <v>142</v>
      </c>
      <c r="D6" s="15">
        <f t="shared" si="0"/>
        <v>-100</v>
      </c>
      <c r="E6" s="23"/>
    </row>
    <row r="7" spans="1:6" ht="15">
      <c r="A7" s="19" t="s">
        <v>21</v>
      </c>
      <c r="B7" s="16">
        <v>0</v>
      </c>
      <c r="C7" s="16">
        <v>82</v>
      </c>
      <c r="D7" s="15">
        <f t="shared" si="0"/>
        <v>-100</v>
      </c>
      <c r="E7" s="23"/>
      <c r="F7" s="25"/>
    </row>
    <row r="8" spans="1:5" ht="15">
      <c r="A8" s="19" t="s">
        <v>37</v>
      </c>
      <c r="B8" s="16">
        <v>19</v>
      </c>
      <c r="C8" s="16">
        <v>627</v>
      </c>
      <c r="D8" s="15">
        <f t="shared" si="0"/>
        <v>-96.96969696969697</v>
      </c>
      <c r="E8" s="23"/>
    </row>
    <row r="9" spans="1:5" ht="15">
      <c r="A9" s="19" t="s">
        <v>38</v>
      </c>
      <c r="B9" s="16">
        <v>1</v>
      </c>
      <c r="C9" s="16">
        <v>4</v>
      </c>
      <c r="D9" s="15">
        <f t="shared" si="0"/>
        <v>-75</v>
      </c>
      <c r="E9" s="23"/>
    </row>
    <row r="10" spans="1:5" ht="15">
      <c r="A10" s="19" t="s">
        <v>22</v>
      </c>
      <c r="B10" s="16">
        <v>418</v>
      </c>
      <c r="C10" s="16">
        <v>712</v>
      </c>
      <c r="D10" s="15">
        <f t="shared" si="0"/>
        <v>-41.29213483146067</v>
      </c>
      <c r="E10" s="23"/>
    </row>
    <row r="11" spans="1:5" ht="15">
      <c r="A11" s="19" t="s">
        <v>39</v>
      </c>
      <c r="B11" s="16">
        <v>12672</v>
      </c>
      <c r="C11" s="16">
        <v>7504</v>
      </c>
      <c r="D11" s="15">
        <f t="shared" si="0"/>
        <v>68.86993603411514</v>
      </c>
      <c r="E11" s="23"/>
    </row>
    <row r="12" spans="1:5" ht="15">
      <c r="A12" s="19" t="s">
        <v>23</v>
      </c>
      <c r="B12" s="16">
        <v>47</v>
      </c>
      <c r="C12" s="16">
        <v>132</v>
      </c>
      <c r="D12" s="15">
        <f t="shared" si="0"/>
        <v>-64.39393939393939</v>
      </c>
      <c r="E12" s="23"/>
    </row>
    <row r="13" spans="1:5" ht="15">
      <c r="A13" s="19" t="s">
        <v>24</v>
      </c>
      <c r="B13" s="16">
        <v>1</v>
      </c>
      <c r="C13" s="16">
        <v>42</v>
      </c>
      <c r="D13" s="15">
        <f t="shared" si="0"/>
        <v>-97.61904761904762</v>
      </c>
      <c r="E13" s="23"/>
    </row>
    <row r="14" spans="1:5" ht="15">
      <c r="A14" s="19" t="s">
        <v>40</v>
      </c>
      <c r="B14" s="16">
        <v>0</v>
      </c>
      <c r="C14" s="16">
        <v>4</v>
      </c>
      <c r="D14" s="15">
        <f t="shared" si="0"/>
        <v>-100</v>
      </c>
      <c r="E14" s="23"/>
    </row>
    <row r="15" spans="1:5" ht="15">
      <c r="A15" s="19" t="s">
        <v>48</v>
      </c>
      <c r="B15" s="16">
        <v>41</v>
      </c>
      <c r="C15" s="16">
        <v>22</v>
      </c>
      <c r="D15" s="15">
        <f t="shared" si="0"/>
        <v>86.36363636363636</v>
      </c>
      <c r="E15" s="23"/>
    </row>
    <row r="16" spans="1:5" ht="15">
      <c r="A16" s="19" t="s">
        <v>25</v>
      </c>
      <c r="B16" s="16">
        <v>180</v>
      </c>
      <c r="C16" s="16">
        <v>390</v>
      </c>
      <c r="D16" s="15">
        <f t="shared" si="0"/>
        <v>-53.84615384615385</v>
      </c>
      <c r="E16" s="23"/>
    </row>
    <row r="17" spans="1:5" ht="15">
      <c r="A17" s="19" t="s">
        <v>41</v>
      </c>
      <c r="B17" s="16">
        <v>5</v>
      </c>
      <c r="C17" s="16">
        <v>42</v>
      </c>
      <c r="D17" s="15">
        <f t="shared" si="0"/>
        <v>-88.0952380952381</v>
      </c>
      <c r="E17" s="23"/>
    </row>
    <row r="18" spans="1:5" ht="15">
      <c r="A18" s="19" t="s">
        <v>35</v>
      </c>
      <c r="B18" s="16">
        <v>7</v>
      </c>
      <c r="C18" s="16">
        <v>134</v>
      </c>
      <c r="D18" s="15">
        <f t="shared" si="0"/>
        <v>-94.77611940298507</v>
      </c>
      <c r="E18" s="23"/>
    </row>
    <row r="19" spans="1:5" ht="15">
      <c r="A19" s="19" t="s">
        <v>26</v>
      </c>
      <c r="B19" s="16">
        <v>5</v>
      </c>
      <c r="C19" s="16">
        <v>117</v>
      </c>
      <c r="D19" s="15">
        <f t="shared" si="0"/>
        <v>-95.72649572649573</v>
      </c>
      <c r="E19" s="23"/>
    </row>
    <row r="20" spans="1:5" ht="15">
      <c r="A20" s="19" t="s">
        <v>42</v>
      </c>
      <c r="B20" s="16">
        <v>35</v>
      </c>
      <c r="C20" s="16">
        <v>587</v>
      </c>
      <c r="D20" s="15">
        <f t="shared" si="0"/>
        <v>-94.03747870528109</v>
      </c>
      <c r="E20" s="23"/>
    </row>
    <row r="21" spans="1:5" ht="15">
      <c r="A21" s="19" t="s">
        <v>43</v>
      </c>
      <c r="B21" s="16">
        <v>692</v>
      </c>
      <c r="C21" s="16">
        <v>65</v>
      </c>
      <c r="D21" s="15">
        <f t="shared" si="0"/>
        <v>964.6153846153846</v>
      </c>
      <c r="E21" s="23"/>
    </row>
    <row r="22" spans="1:5" ht="15">
      <c r="A22" s="19" t="s">
        <v>44</v>
      </c>
      <c r="B22" s="16">
        <v>719</v>
      </c>
      <c r="C22" s="16">
        <v>2109</v>
      </c>
      <c r="D22" s="15">
        <f t="shared" si="0"/>
        <v>-65.90801327643433</v>
      </c>
      <c r="E22" s="23"/>
    </row>
    <row r="23" spans="1:5" ht="15">
      <c r="A23" s="19" t="s">
        <v>49</v>
      </c>
      <c r="B23" s="16">
        <v>1</v>
      </c>
      <c r="C23" s="16" t="s">
        <v>106</v>
      </c>
      <c r="D23" s="9"/>
      <c r="E23" s="23"/>
    </row>
    <row r="24" spans="1:5" ht="15">
      <c r="A24" s="19" t="s">
        <v>27</v>
      </c>
      <c r="B24" s="16">
        <v>56</v>
      </c>
      <c r="C24" s="16">
        <v>45</v>
      </c>
      <c r="D24" s="15">
        <f t="shared" si="0"/>
        <v>24.444444444444443</v>
      </c>
      <c r="E24" s="23"/>
    </row>
    <row r="25" spans="1:5" ht="15">
      <c r="A25" s="19" t="s">
        <v>45</v>
      </c>
      <c r="B25" s="16">
        <v>269</v>
      </c>
      <c r="C25" s="16">
        <v>31</v>
      </c>
      <c r="D25" s="15">
        <f t="shared" si="0"/>
        <v>767.741935483871</v>
      </c>
      <c r="E25" s="23"/>
    </row>
    <row r="26" spans="1:5" ht="15">
      <c r="A26" s="19" t="s">
        <v>46</v>
      </c>
      <c r="B26" s="16">
        <v>4</v>
      </c>
      <c r="C26" s="16">
        <v>26</v>
      </c>
      <c r="D26" s="15">
        <f t="shared" si="0"/>
        <v>-84.61538461538461</v>
      </c>
      <c r="E26" s="23"/>
    </row>
    <row r="27" spans="1:5" ht="15">
      <c r="A27" s="19" t="s">
        <v>47</v>
      </c>
      <c r="B27" s="16">
        <v>32</v>
      </c>
      <c r="C27" s="16">
        <v>31</v>
      </c>
      <c r="D27" s="15">
        <f t="shared" si="0"/>
        <v>3.225806451612903</v>
      </c>
      <c r="E27" s="23"/>
    </row>
    <row r="28" spans="1:5" ht="15">
      <c r="A28" s="19" t="s">
        <v>28</v>
      </c>
      <c r="B28" s="16">
        <v>126</v>
      </c>
      <c r="C28" s="16">
        <v>152</v>
      </c>
      <c r="D28" s="15">
        <f t="shared" si="0"/>
        <v>-17.105263157894736</v>
      </c>
      <c r="E28" s="23"/>
    </row>
    <row r="29" spans="1:5" ht="15">
      <c r="A29" s="19" t="s">
        <v>50</v>
      </c>
      <c r="B29" s="16">
        <v>0</v>
      </c>
      <c r="C29" s="16">
        <v>249</v>
      </c>
      <c r="D29" s="15">
        <f t="shared" si="0"/>
        <v>-100</v>
      </c>
      <c r="E29" s="23"/>
    </row>
    <row r="30" spans="1:4" ht="15">
      <c r="A30" s="2" t="s">
        <v>11</v>
      </c>
      <c r="B30" s="5">
        <f>SUM(B5:B29)</f>
        <v>15339</v>
      </c>
      <c r="C30" s="5">
        <f>SUM(C5:C29)</f>
        <v>13280</v>
      </c>
      <c r="D30" s="18">
        <f t="shared" si="0"/>
        <v>15.504518072289157</v>
      </c>
    </row>
    <row r="32" spans="1:5" ht="15">
      <c r="A32" s="39" t="s">
        <v>36</v>
      </c>
      <c r="B32" s="39"/>
      <c r="C32" s="39"/>
      <c r="D32" s="39"/>
      <c r="E32" s="39"/>
    </row>
    <row r="33" spans="1:5" ht="15">
      <c r="A33" s="39"/>
      <c r="B33" s="39"/>
      <c r="C33" s="39"/>
      <c r="D33" s="39"/>
      <c r="E33" s="39"/>
    </row>
    <row r="34" spans="1:5" ht="15">
      <c r="A34" s="39"/>
      <c r="B34" s="39"/>
      <c r="C34" s="39"/>
      <c r="D34" s="39"/>
      <c r="E34" s="39"/>
    </row>
    <row r="35" spans="1:5" ht="15">
      <c r="A35" s="39"/>
      <c r="B35" s="39"/>
      <c r="C35" s="39"/>
      <c r="D35" s="39"/>
      <c r="E35" s="39"/>
    </row>
    <row r="36" spans="1:5" ht="15">
      <c r="A36" s="39"/>
      <c r="B36" s="39"/>
      <c r="C36" s="39"/>
      <c r="D36" s="39"/>
      <c r="E36" s="39"/>
    </row>
    <row r="37" spans="1:5" ht="15">
      <c r="A37" s="39"/>
      <c r="B37" s="39"/>
      <c r="C37" s="39"/>
      <c r="D37" s="39"/>
      <c r="E37" s="39"/>
    </row>
    <row r="38" spans="1:5" ht="15">
      <c r="A38" s="39"/>
      <c r="B38" s="39"/>
      <c r="C38" s="39"/>
      <c r="D38" s="39"/>
      <c r="E38" s="39"/>
    </row>
    <row r="39" spans="1:5" ht="15">
      <c r="A39" s="39"/>
      <c r="B39" s="39"/>
      <c r="C39" s="39"/>
      <c r="D39" s="39"/>
      <c r="E39" s="39"/>
    </row>
    <row r="40" spans="1:5" ht="15">
      <c r="A40" s="39"/>
      <c r="B40" s="39"/>
      <c r="C40" s="39"/>
      <c r="D40" s="39"/>
      <c r="E40" s="39"/>
    </row>
    <row r="41" ht="15">
      <c r="A41" s="13"/>
    </row>
    <row r="42" ht="15">
      <c r="A42" s="12" t="s">
        <v>51</v>
      </c>
    </row>
    <row r="44" spans="1:2" ht="15">
      <c r="A44" t="s">
        <v>105</v>
      </c>
      <c r="B44" s="9"/>
    </row>
  </sheetData>
  <sheetProtection/>
  <mergeCells count="1">
    <mergeCell ref="A32:E40"/>
  </mergeCells>
  <printOptions/>
  <pageMargins left="0.11811023622047245" right="0.11811023622047245" top="0.3937007874015748" bottom="0.3937007874015748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E44"/>
  <sheetViews>
    <sheetView showGridLines="0" zoomScalePageLayoutView="0" workbookViewId="0" topLeftCell="A13">
      <selection activeCell="A44" sqref="A44"/>
    </sheetView>
  </sheetViews>
  <sheetFormatPr defaultColWidth="9.140625" defaultRowHeight="15"/>
  <cols>
    <col min="1" max="1" width="119.8515625" style="0" bestFit="1" customWidth="1"/>
    <col min="4" max="4" width="15.00390625" style="0" bestFit="1" customWidth="1"/>
    <col min="5" max="5" width="5.8515625" style="0" customWidth="1"/>
    <col min="19" max="19" width="78.00390625" style="0" bestFit="1" customWidth="1"/>
    <col min="20" max="23" width="12.421875" style="0" bestFit="1" customWidth="1"/>
  </cols>
  <sheetData>
    <row r="1" ht="15">
      <c r="A1" s="1" t="s">
        <v>0</v>
      </c>
    </row>
    <row r="2" ht="15">
      <c r="A2" s="1" t="s">
        <v>96</v>
      </c>
    </row>
    <row r="4" spans="1:5" ht="15">
      <c r="A4" s="2" t="s">
        <v>18</v>
      </c>
      <c r="B4" s="20">
        <v>2017</v>
      </c>
      <c r="C4" s="20">
        <v>2016</v>
      </c>
      <c r="D4" s="3" t="s">
        <v>16</v>
      </c>
      <c r="E4" s="24"/>
    </row>
    <row r="5" spans="1:5" ht="15">
      <c r="A5" s="19" t="s">
        <v>19</v>
      </c>
      <c r="B5" s="16">
        <v>9</v>
      </c>
      <c r="C5" s="16">
        <v>31</v>
      </c>
      <c r="D5" s="15">
        <f aca="true" t="shared" si="0" ref="D5:D30">(B5-C5)*100/C5</f>
        <v>-70.96774193548387</v>
      </c>
      <c r="E5" s="23"/>
    </row>
    <row r="6" spans="1:5" ht="15">
      <c r="A6" s="19" t="s">
        <v>20</v>
      </c>
      <c r="B6" s="16">
        <v>0</v>
      </c>
      <c r="C6" s="16">
        <v>142</v>
      </c>
      <c r="D6" s="15">
        <f t="shared" si="0"/>
        <v>-100</v>
      </c>
      <c r="E6" s="23"/>
    </row>
    <row r="7" spans="1:5" ht="15">
      <c r="A7" s="19" t="s">
        <v>21</v>
      </c>
      <c r="B7" s="16">
        <v>0</v>
      </c>
      <c r="C7" s="16">
        <v>82</v>
      </c>
      <c r="D7" s="15">
        <f t="shared" si="0"/>
        <v>-100</v>
      </c>
      <c r="E7" s="23"/>
    </row>
    <row r="8" spans="1:5" ht="15">
      <c r="A8" s="19" t="s">
        <v>37</v>
      </c>
      <c r="B8" s="16">
        <v>19</v>
      </c>
      <c r="C8" s="16">
        <v>627</v>
      </c>
      <c r="D8" s="15">
        <f t="shared" si="0"/>
        <v>-96.96969696969697</v>
      </c>
      <c r="E8" s="23"/>
    </row>
    <row r="9" spans="1:5" ht="15">
      <c r="A9" s="19" t="s">
        <v>38</v>
      </c>
      <c r="B9" s="16">
        <v>1</v>
      </c>
      <c r="C9" s="16">
        <v>4</v>
      </c>
      <c r="D9" s="15">
        <f t="shared" si="0"/>
        <v>-75</v>
      </c>
      <c r="E9" s="23"/>
    </row>
    <row r="10" spans="1:5" ht="15">
      <c r="A10" s="19" t="s">
        <v>22</v>
      </c>
      <c r="B10" s="16">
        <v>418</v>
      </c>
      <c r="C10" s="16">
        <v>712</v>
      </c>
      <c r="D10" s="15">
        <f t="shared" si="0"/>
        <v>-41.29213483146067</v>
      </c>
      <c r="E10" s="23"/>
    </row>
    <row r="11" spans="1:5" ht="15">
      <c r="A11" s="19" t="s">
        <v>39</v>
      </c>
      <c r="B11" s="16">
        <v>2532</v>
      </c>
      <c r="C11" s="16">
        <v>6787</v>
      </c>
      <c r="D11" s="15">
        <f t="shared" si="0"/>
        <v>-62.69338441137469</v>
      </c>
      <c r="E11" s="23"/>
    </row>
    <row r="12" spans="1:5" ht="15">
      <c r="A12" s="19" t="s">
        <v>23</v>
      </c>
      <c r="B12" s="16">
        <v>47</v>
      </c>
      <c r="C12" s="16">
        <v>132</v>
      </c>
      <c r="D12" s="15">
        <f t="shared" si="0"/>
        <v>-64.39393939393939</v>
      </c>
      <c r="E12" s="23"/>
    </row>
    <row r="13" spans="1:5" ht="15">
      <c r="A13" s="19" t="s">
        <v>24</v>
      </c>
      <c r="B13" s="16">
        <v>1</v>
      </c>
      <c r="C13" s="16">
        <v>42</v>
      </c>
      <c r="D13" s="15">
        <f t="shared" si="0"/>
        <v>-97.61904761904762</v>
      </c>
      <c r="E13" s="23"/>
    </row>
    <row r="14" spans="1:5" ht="15">
      <c r="A14" s="19" t="s">
        <v>40</v>
      </c>
      <c r="B14" s="16">
        <v>0</v>
      </c>
      <c r="C14" s="16">
        <v>4</v>
      </c>
      <c r="D14" s="15">
        <f t="shared" si="0"/>
        <v>-100</v>
      </c>
      <c r="E14" s="23"/>
    </row>
    <row r="15" spans="1:5" ht="15">
      <c r="A15" s="19" t="s">
        <v>48</v>
      </c>
      <c r="B15" s="16">
        <v>41</v>
      </c>
      <c r="C15" s="16">
        <v>22</v>
      </c>
      <c r="D15" s="15">
        <f t="shared" si="0"/>
        <v>86.36363636363636</v>
      </c>
      <c r="E15" s="23"/>
    </row>
    <row r="16" spans="1:5" ht="15">
      <c r="A16" s="19" t="s">
        <v>25</v>
      </c>
      <c r="B16" s="16">
        <v>180</v>
      </c>
      <c r="C16" s="16">
        <v>390</v>
      </c>
      <c r="D16" s="15">
        <f t="shared" si="0"/>
        <v>-53.84615384615385</v>
      </c>
      <c r="E16" s="23"/>
    </row>
    <row r="17" spans="1:5" ht="15">
      <c r="A17" s="19" t="s">
        <v>41</v>
      </c>
      <c r="B17" s="16">
        <v>5</v>
      </c>
      <c r="C17" s="16">
        <v>42</v>
      </c>
      <c r="D17" s="15">
        <f t="shared" si="0"/>
        <v>-88.0952380952381</v>
      </c>
      <c r="E17" s="23"/>
    </row>
    <row r="18" spans="1:5" ht="15">
      <c r="A18" s="19" t="s">
        <v>35</v>
      </c>
      <c r="B18" s="16">
        <v>7</v>
      </c>
      <c r="C18" s="16">
        <v>134</v>
      </c>
      <c r="D18" s="15">
        <f t="shared" si="0"/>
        <v>-94.77611940298507</v>
      </c>
      <c r="E18" s="23"/>
    </row>
    <row r="19" spans="1:5" ht="15">
      <c r="A19" s="19" t="s">
        <v>26</v>
      </c>
      <c r="B19" s="16">
        <v>5</v>
      </c>
      <c r="C19" s="16">
        <v>117</v>
      </c>
      <c r="D19" s="15">
        <f t="shared" si="0"/>
        <v>-95.72649572649573</v>
      </c>
      <c r="E19" s="23"/>
    </row>
    <row r="20" spans="1:5" ht="15">
      <c r="A20" s="19" t="s">
        <v>42</v>
      </c>
      <c r="B20" s="16">
        <v>35</v>
      </c>
      <c r="C20" s="16">
        <v>587</v>
      </c>
      <c r="D20" s="15">
        <f t="shared" si="0"/>
        <v>-94.03747870528109</v>
      </c>
      <c r="E20" s="23"/>
    </row>
    <row r="21" spans="1:5" ht="15">
      <c r="A21" s="19" t="s">
        <v>43</v>
      </c>
      <c r="B21" s="16">
        <v>692</v>
      </c>
      <c r="C21" s="16">
        <v>65</v>
      </c>
      <c r="D21" s="15">
        <f t="shared" si="0"/>
        <v>964.6153846153846</v>
      </c>
      <c r="E21" s="23"/>
    </row>
    <row r="22" spans="1:5" ht="15">
      <c r="A22" s="19" t="s">
        <v>44</v>
      </c>
      <c r="B22" s="16">
        <v>719</v>
      </c>
      <c r="C22" s="16">
        <v>2109</v>
      </c>
      <c r="D22" s="15">
        <f t="shared" si="0"/>
        <v>-65.90801327643433</v>
      </c>
      <c r="E22" s="23"/>
    </row>
    <row r="23" spans="1:5" ht="15">
      <c r="A23" s="19" t="s">
        <v>49</v>
      </c>
      <c r="B23" s="16">
        <v>1</v>
      </c>
      <c r="C23" s="16" t="s">
        <v>106</v>
      </c>
      <c r="D23" s="9"/>
      <c r="E23" s="23"/>
    </row>
    <row r="24" spans="1:5" ht="15">
      <c r="A24" s="19" t="s">
        <v>27</v>
      </c>
      <c r="B24" s="16">
        <v>56</v>
      </c>
      <c r="C24" s="16">
        <v>45</v>
      </c>
      <c r="D24" s="15">
        <f t="shared" si="0"/>
        <v>24.444444444444443</v>
      </c>
      <c r="E24" s="23"/>
    </row>
    <row r="25" spans="1:5" ht="15">
      <c r="A25" s="19" t="s">
        <v>45</v>
      </c>
      <c r="B25" s="16">
        <v>269</v>
      </c>
      <c r="C25" s="16">
        <v>31</v>
      </c>
      <c r="D25" s="15">
        <f t="shared" si="0"/>
        <v>767.741935483871</v>
      </c>
      <c r="E25" s="23"/>
    </row>
    <row r="26" spans="1:5" ht="15">
      <c r="A26" s="19" t="s">
        <v>46</v>
      </c>
      <c r="B26" s="16">
        <v>4</v>
      </c>
      <c r="C26" s="16">
        <v>26</v>
      </c>
      <c r="D26" s="15">
        <f t="shared" si="0"/>
        <v>-84.61538461538461</v>
      </c>
      <c r="E26" s="23"/>
    </row>
    <row r="27" spans="1:5" ht="15">
      <c r="A27" s="19" t="s">
        <v>47</v>
      </c>
      <c r="B27" s="16">
        <v>32</v>
      </c>
      <c r="C27" s="16">
        <v>31</v>
      </c>
      <c r="D27" s="15">
        <f t="shared" si="0"/>
        <v>3.225806451612903</v>
      </c>
      <c r="E27" s="23"/>
    </row>
    <row r="28" spans="1:5" ht="15">
      <c r="A28" s="19" t="s">
        <v>28</v>
      </c>
      <c r="B28" s="16">
        <v>126</v>
      </c>
      <c r="C28" s="16">
        <v>152</v>
      </c>
      <c r="D28" s="15">
        <f t="shared" si="0"/>
        <v>-17.105263157894736</v>
      </c>
      <c r="E28" s="23"/>
    </row>
    <row r="29" spans="1:5" ht="15">
      <c r="A29" s="19" t="s">
        <v>50</v>
      </c>
      <c r="B29" s="16">
        <v>0</v>
      </c>
      <c r="C29" s="16">
        <v>249</v>
      </c>
      <c r="D29" s="15">
        <f t="shared" si="0"/>
        <v>-100</v>
      </c>
      <c r="E29" s="23"/>
    </row>
    <row r="30" spans="1:4" ht="15">
      <c r="A30" s="2" t="s">
        <v>11</v>
      </c>
      <c r="B30" s="5">
        <f>SUM(B5:B29)</f>
        <v>5199</v>
      </c>
      <c r="C30" s="5">
        <f>SUM(C5:C29)</f>
        <v>12563</v>
      </c>
      <c r="D30" s="18">
        <f t="shared" si="0"/>
        <v>-58.61657247472738</v>
      </c>
    </row>
    <row r="32" spans="1:5" ht="15" customHeight="1">
      <c r="A32" s="39" t="s">
        <v>36</v>
      </c>
      <c r="B32" s="39"/>
      <c r="C32" s="39"/>
      <c r="D32" s="39"/>
      <c r="E32" s="39"/>
    </row>
    <row r="33" spans="1:5" ht="15">
      <c r="A33" s="39"/>
      <c r="B33" s="39"/>
      <c r="C33" s="39"/>
      <c r="D33" s="39"/>
      <c r="E33" s="39"/>
    </row>
    <row r="34" spans="1:5" ht="15">
      <c r="A34" s="39"/>
      <c r="B34" s="39"/>
      <c r="C34" s="39"/>
      <c r="D34" s="39"/>
      <c r="E34" s="39"/>
    </row>
    <row r="35" spans="1:5" ht="15">
      <c r="A35" s="39"/>
      <c r="B35" s="39"/>
      <c r="C35" s="39"/>
      <c r="D35" s="39"/>
      <c r="E35" s="39"/>
    </row>
    <row r="36" spans="1:5" ht="15">
      <c r="A36" s="39"/>
      <c r="B36" s="39"/>
      <c r="C36" s="39"/>
      <c r="D36" s="39"/>
      <c r="E36" s="39"/>
    </row>
    <row r="37" spans="1:5" ht="15">
      <c r="A37" s="39"/>
      <c r="B37" s="39"/>
      <c r="C37" s="39"/>
      <c r="D37" s="39"/>
      <c r="E37" s="39"/>
    </row>
    <row r="38" spans="1:5" ht="15">
      <c r="A38" s="39"/>
      <c r="B38" s="39"/>
      <c r="C38" s="39"/>
      <c r="D38" s="39"/>
      <c r="E38" s="39"/>
    </row>
    <row r="39" spans="1:5" ht="15">
      <c r="A39" s="39"/>
      <c r="B39" s="39"/>
      <c r="C39" s="39"/>
      <c r="D39" s="39"/>
      <c r="E39" s="39"/>
    </row>
    <row r="40" spans="1:5" ht="15">
      <c r="A40" s="39"/>
      <c r="B40" s="39"/>
      <c r="C40" s="39"/>
      <c r="D40" s="39"/>
      <c r="E40" s="39"/>
    </row>
    <row r="41" ht="15">
      <c r="A41" s="13"/>
    </row>
    <row r="42" ht="15">
      <c r="A42" s="12" t="s">
        <v>51</v>
      </c>
    </row>
    <row r="43" ht="15">
      <c r="A43" t="s">
        <v>105</v>
      </c>
    </row>
    <row r="44" ht="15">
      <c r="B44" s="9"/>
    </row>
  </sheetData>
  <sheetProtection/>
  <mergeCells count="1">
    <mergeCell ref="A32:E40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G41"/>
  <sheetViews>
    <sheetView showGridLines="0" zoomScalePageLayoutView="0" workbookViewId="0" topLeftCell="A1">
      <selection activeCell="A16" sqref="A16"/>
    </sheetView>
  </sheetViews>
  <sheetFormatPr defaultColWidth="9.140625" defaultRowHeight="15"/>
  <cols>
    <col min="1" max="1" width="78.00390625" style="0" bestFit="1" customWidth="1"/>
    <col min="4" max="4" width="11.57421875" style="0" customWidth="1"/>
    <col min="5" max="5" width="40.00390625" style="0" customWidth="1"/>
    <col min="6" max="6" width="34.7109375" style="0" customWidth="1"/>
    <col min="21" max="21" width="24.8515625" style="0" bestFit="1" customWidth="1"/>
    <col min="22" max="25" width="12.421875" style="0" bestFit="1" customWidth="1"/>
  </cols>
  <sheetData>
    <row r="1" ht="15">
      <c r="A1" s="1" t="s">
        <v>0</v>
      </c>
    </row>
    <row r="2" ht="15">
      <c r="A2" s="1" t="s">
        <v>107</v>
      </c>
    </row>
    <row r="4" spans="1:4" ht="15">
      <c r="A4" s="2" t="s">
        <v>30</v>
      </c>
      <c r="B4" s="3">
        <v>2017</v>
      </c>
      <c r="C4" s="3">
        <v>2016</v>
      </c>
      <c r="D4" s="3" t="s">
        <v>16</v>
      </c>
    </row>
    <row r="5" spans="1:7" ht="15">
      <c r="A5" s="6" t="s">
        <v>55</v>
      </c>
      <c r="B5" s="7">
        <v>376</v>
      </c>
      <c r="C5" s="7">
        <v>288</v>
      </c>
      <c r="D5" s="15">
        <f aca="true" t="shared" si="0" ref="D5:D37">(B5-C5)*100/C5</f>
        <v>30.555555555555557</v>
      </c>
      <c r="E5" s="27"/>
      <c r="F5" s="28"/>
      <c r="G5" s="29"/>
    </row>
    <row r="6" spans="1:7" ht="15">
      <c r="A6" s="6" t="s">
        <v>56</v>
      </c>
      <c r="B6" s="7">
        <v>395</v>
      </c>
      <c r="C6" s="7">
        <v>219</v>
      </c>
      <c r="D6" s="15">
        <f t="shared" si="0"/>
        <v>80.36529680365297</v>
      </c>
      <c r="E6" s="27"/>
      <c r="F6" s="28"/>
      <c r="G6" s="29"/>
    </row>
    <row r="7" spans="1:7" ht="15">
      <c r="A7" s="6" t="s">
        <v>57</v>
      </c>
      <c r="B7" s="7">
        <v>306</v>
      </c>
      <c r="C7" s="7">
        <v>134</v>
      </c>
      <c r="D7" s="15">
        <f t="shared" si="0"/>
        <v>128.3582089552239</v>
      </c>
      <c r="E7" s="27"/>
      <c r="F7" s="28"/>
      <c r="G7" s="29"/>
    </row>
    <row r="8" spans="1:7" ht="15">
      <c r="A8" s="6" t="s">
        <v>58</v>
      </c>
      <c r="B8" s="7">
        <v>28</v>
      </c>
      <c r="C8" s="7">
        <v>20</v>
      </c>
      <c r="D8" s="15">
        <f t="shared" si="0"/>
        <v>40</v>
      </c>
      <c r="E8" s="27"/>
      <c r="F8" s="28"/>
      <c r="G8" s="29"/>
    </row>
    <row r="9" spans="1:7" ht="15">
      <c r="A9" s="6" t="s">
        <v>52</v>
      </c>
      <c r="B9" s="7">
        <v>220</v>
      </c>
      <c r="C9" s="7">
        <v>105</v>
      </c>
      <c r="D9" s="15">
        <f t="shared" si="0"/>
        <v>109.52380952380952</v>
      </c>
      <c r="E9" s="27"/>
      <c r="F9" s="28"/>
      <c r="G9" s="29"/>
    </row>
    <row r="10" spans="1:7" ht="15">
      <c r="A10" s="6" t="s">
        <v>53</v>
      </c>
      <c r="B10" s="7">
        <v>530</v>
      </c>
      <c r="C10" s="7">
        <v>396</v>
      </c>
      <c r="D10" s="15">
        <f t="shared" si="0"/>
        <v>33.83838383838384</v>
      </c>
      <c r="E10" s="27"/>
      <c r="F10" s="28"/>
      <c r="G10" s="29"/>
    </row>
    <row r="11" spans="1:7" ht="15">
      <c r="A11" s="6" t="s">
        <v>54</v>
      </c>
      <c r="B11" s="7">
        <v>259</v>
      </c>
      <c r="C11" s="7">
        <v>253</v>
      </c>
      <c r="D11" s="15">
        <f t="shared" si="0"/>
        <v>2.3715415019762847</v>
      </c>
      <c r="E11" s="27"/>
      <c r="F11" s="28"/>
      <c r="G11" s="29"/>
    </row>
    <row r="12" spans="1:7" ht="15">
      <c r="A12" s="6" t="s">
        <v>59</v>
      </c>
      <c r="B12" s="7">
        <v>63</v>
      </c>
      <c r="C12" s="7">
        <v>75</v>
      </c>
      <c r="D12" s="15">
        <f t="shared" si="0"/>
        <v>-16</v>
      </c>
      <c r="E12" s="27"/>
      <c r="F12" s="28"/>
      <c r="G12" s="29"/>
    </row>
    <row r="13" spans="1:7" ht="15">
      <c r="A13" s="6" t="s">
        <v>60</v>
      </c>
      <c r="B13" s="7">
        <v>311</v>
      </c>
      <c r="C13" s="7">
        <v>266</v>
      </c>
      <c r="D13" s="15">
        <f t="shared" si="0"/>
        <v>16.917293233082706</v>
      </c>
      <c r="E13" s="27"/>
      <c r="F13" s="28"/>
      <c r="G13" s="29"/>
    </row>
    <row r="14" spans="1:7" ht="15">
      <c r="A14" s="6" t="s">
        <v>61</v>
      </c>
      <c r="B14" s="7">
        <v>142</v>
      </c>
      <c r="C14" s="7">
        <v>93</v>
      </c>
      <c r="D14" s="15">
        <f t="shared" si="0"/>
        <v>52.68817204301075</v>
      </c>
      <c r="E14" s="27"/>
      <c r="F14" s="28"/>
      <c r="G14" s="29"/>
    </row>
    <row r="15" spans="1:7" ht="15">
      <c r="A15" s="6" t="s">
        <v>62</v>
      </c>
      <c r="B15" s="7">
        <v>604</v>
      </c>
      <c r="C15" s="7">
        <v>322</v>
      </c>
      <c r="D15" s="15">
        <f t="shared" si="0"/>
        <v>87.5776397515528</v>
      </c>
      <c r="E15" s="27"/>
      <c r="F15" s="28"/>
      <c r="G15" s="29"/>
    </row>
    <row r="16" spans="1:7" ht="15">
      <c r="A16" s="6" t="s">
        <v>63</v>
      </c>
      <c r="B16" s="7">
        <v>201</v>
      </c>
      <c r="C16" s="7">
        <v>111</v>
      </c>
      <c r="D16" s="15">
        <f t="shared" si="0"/>
        <v>81.08108108108108</v>
      </c>
      <c r="E16" s="27"/>
      <c r="F16" s="28"/>
      <c r="G16" s="29"/>
    </row>
    <row r="17" spans="1:7" ht="15">
      <c r="A17" s="6" t="s">
        <v>64</v>
      </c>
      <c r="B17" s="7">
        <v>639</v>
      </c>
      <c r="C17" s="7">
        <v>428</v>
      </c>
      <c r="D17" s="15">
        <f t="shared" si="0"/>
        <v>49.299065420560744</v>
      </c>
      <c r="E17" s="27"/>
      <c r="F17" s="28"/>
      <c r="G17" s="29"/>
    </row>
    <row r="18" spans="1:7" ht="15">
      <c r="A18" s="6" t="s">
        <v>65</v>
      </c>
      <c r="B18" s="7">
        <v>175</v>
      </c>
      <c r="C18" s="7">
        <v>101</v>
      </c>
      <c r="D18" s="15">
        <f t="shared" si="0"/>
        <v>73.26732673267327</v>
      </c>
      <c r="E18" s="27"/>
      <c r="F18" s="28"/>
      <c r="G18" s="29"/>
    </row>
    <row r="19" spans="1:7" ht="15">
      <c r="A19" s="6" t="s">
        <v>66</v>
      </c>
      <c r="B19" s="7">
        <v>292</v>
      </c>
      <c r="C19" s="7">
        <v>159</v>
      </c>
      <c r="D19" s="15">
        <f t="shared" si="0"/>
        <v>83.64779874213836</v>
      </c>
      <c r="E19" s="27"/>
      <c r="F19" s="28"/>
      <c r="G19" s="29"/>
    </row>
    <row r="20" spans="1:7" ht="15">
      <c r="A20" s="6" t="s">
        <v>67</v>
      </c>
      <c r="B20" s="7">
        <v>427</v>
      </c>
      <c r="C20" s="7">
        <v>357</v>
      </c>
      <c r="D20" s="15">
        <f t="shared" si="0"/>
        <v>19.607843137254903</v>
      </c>
      <c r="E20" s="27"/>
      <c r="F20" s="28"/>
      <c r="G20" s="29"/>
    </row>
    <row r="21" spans="1:7" ht="15">
      <c r="A21" s="6" t="s">
        <v>68</v>
      </c>
      <c r="B21" s="7">
        <v>372</v>
      </c>
      <c r="C21" s="7">
        <v>220</v>
      </c>
      <c r="D21" s="15">
        <f t="shared" si="0"/>
        <v>69.0909090909091</v>
      </c>
      <c r="E21" s="27"/>
      <c r="F21" s="28"/>
      <c r="G21" s="29"/>
    </row>
    <row r="22" spans="1:7" ht="15">
      <c r="A22" s="6" t="s">
        <v>69</v>
      </c>
      <c r="B22" s="7">
        <v>305</v>
      </c>
      <c r="C22" s="7">
        <v>254</v>
      </c>
      <c r="D22" s="15">
        <f t="shared" si="0"/>
        <v>20.078740157480315</v>
      </c>
      <c r="E22" s="27"/>
      <c r="F22" s="28"/>
      <c r="G22" s="29"/>
    </row>
    <row r="23" spans="1:7" ht="15">
      <c r="A23" s="6" t="s">
        <v>70</v>
      </c>
      <c r="B23" s="7">
        <v>59</v>
      </c>
      <c r="C23" s="7">
        <v>56</v>
      </c>
      <c r="D23" s="15">
        <f t="shared" si="0"/>
        <v>5.357142857142857</v>
      </c>
      <c r="E23" s="27"/>
      <c r="F23" s="28"/>
      <c r="G23" s="29"/>
    </row>
    <row r="24" spans="1:7" ht="15">
      <c r="A24" s="6" t="s">
        <v>71</v>
      </c>
      <c r="B24" s="7">
        <v>491</v>
      </c>
      <c r="C24" s="7">
        <v>334</v>
      </c>
      <c r="D24" s="15">
        <f t="shared" si="0"/>
        <v>47.0059880239521</v>
      </c>
      <c r="E24" s="27"/>
      <c r="F24" s="28"/>
      <c r="G24" s="29"/>
    </row>
    <row r="25" spans="1:7" ht="15">
      <c r="A25" s="6" t="s">
        <v>72</v>
      </c>
      <c r="B25" s="7">
        <v>71</v>
      </c>
      <c r="C25" s="7">
        <v>39</v>
      </c>
      <c r="D25" s="15">
        <f t="shared" si="0"/>
        <v>82.05128205128206</v>
      </c>
      <c r="E25" s="27"/>
      <c r="F25" s="28"/>
      <c r="G25" s="29"/>
    </row>
    <row r="26" spans="1:7" ht="15">
      <c r="A26" s="6" t="s">
        <v>73</v>
      </c>
      <c r="B26" s="7">
        <v>407</v>
      </c>
      <c r="C26" s="7">
        <v>326</v>
      </c>
      <c r="D26" s="15">
        <f t="shared" si="0"/>
        <v>24.846625766871167</v>
      </c>
      <c r="E26" s="27"/>
      <c r="F26" s="28"/>
      <c r="G26" s="29"/>
    </row>
    <row r="27" spans="1:7" ht="15">
      <c r="A27" s="6" t="s">
        <v>74</v>
      </c>
      <c r="B27" s="7">
        <v>439</v>
      </c>
      <c r="C27" s="7">
        <v>221</v>
      </c>
      <c r="D27" s="15">
        <f t="shared" si="0"/>
        <v>98.64253393665159</v>
      </c>
      <c r="E27" s="27"/>
      <c r="F27" s="28"/>
      <c r="G27" s="29"/>
    </row>
    <row r="28" spans="1:7" ht="15">
      <c r="A28" s="6" t="s">
        <v>75</v>
      </c>
      <c r="B28" s="7">
        <v>579</v>
      </c>
      <c r="C28" s="7">
        <v>372</v>
      </c>
      <c r="D28" s="15">
        <f t="shared" si="0"/>
        <v>55.645161290322584</v>
      </c>
      <c r="E28" s="27"/>
      <c r="F28" s="28"/>
      <c r="G28" s="29"/>
    </row>
    <row r="29" spans="1:7" ht="15">
      <c r="A29" s="6" t="s">
        <v>76</v>
      </c>
      <c r="B29" s="7">
        <v>396</v>
      </c>
      <c r="C29" s="7">
        <v>331</v>
      </c>
      <c r="D29" s="15">
        <f t="shared" si="0"/>
        <v>19.637462235649547</v>
      </c>
      <c r="E29" s="27"/>
      <c r="F29" s="28"/>
      <c r="G29" s="29"/>
    </row>
    <row r="30" spans="1:7" ht="15">
      <c r="A30" s="6" t="s">
        <v>77</v>
      </c>
      <c r="B30" s="7">
        <v>247</v>
      </c>
      <c r="C30" s="7">
        <v>145</v>
      </c>
      <c r="D30" s="15">
        <f t="shared" si="0"/>
        <v>70.34482758620689</v>
      </c>
      <c r="E30" s="27"/>
      <c r="F30" s="28"/>
      <c r="G30" s="29"/>
    </row>
    <row r="31" spans="1:7" ht="15">
      <c r="A31" s="6" t="s">
        <v>78</v>
      </c>
      <c r="B31" s="7">
        <v>147</v>
      </c>
      <c r="C31" s="7">
        <v>98</v>
      </c>
      <c r="D31" s="15">
        <f t="shared" si="0"/>
        <v>50</v>
      </c>
      <c r="E31" s="27"/>
      <c r="F31" s="28"/>
      <c r="G31" s="29"/>
    </row>
    <row r="32" spans="1:7" ht="15">
      <c r="A32" s="6" t="s">
        <v>79</v>
      </c>
      <c r="B32" s="7">
        <v>194</v>
      </c>
      <c r="C32" s="7">
        <v>78</v>
      </c>
      <c r="D32" s="15">
        <f t="shared" si="0"/>
        <v>148.71794871794873</v>
      </c>
      <c r="E32" s="27"/>
      <c r="F32" s="28"/>
      <c r="G32" s="29"/>
    </row>
    <row r="33" spans="1:7" ht="15">
      <c r="A33" s="6" t="s">
        <v>80</v>
      </c>
      <c r="B33" s="7">
        <v>638</v>
      </c>
      <c r="C33" s="7">
        <v>446</v>
      </c>
      <c r="D33" s="15">
        <f t="shared" si="0"/>
        <v>43.04932735426009</v>
      </c>
      <c r="E33" s="27"/>
      <c r="F33" s="28"/>
      <c r="G33" s="29"/>
    </row>
    <row r="34" spans="1:7" ht="15">
      <c r="A34" s="6" t="s">
        <v>81</v>
      </c>
      <c r="B34" s="7">
        <v>300</v>
      </c>
      <c r="C34" s="7">
        <v>156</v>
      </c>
      <c r="D34" s="15">
        <f t="shared" si="0"/>
        <v>92.3076923076923</v>
      </c>
      <c r="E34" s="27"/>
      <c r="F34" s="28"/>
      <c r="G34" s="29"/>
    </row>
    <row r="35" spans="1:7" ht="15">
      <c r="A35" s="6" t="s">
        <v>82</v>
      </c>
      <c r="B35" s="7">
        <v>352</v>
      </c>
      <c r="C35" s="7">
        <v>233</v>
      </c>
      <c r="D35" s="15">
        <f t="shared" si="0"/>
        <v>51.072961373390555</v>
      </c>
      <c r="E35" s="27"/>
      <c r="F35" s="28"/>
      <c r="G35" s="29"/>
    </row>
    <row r="36" spans="1:7" ht="15">
      <c r="A36" s="6" t="s">
        <v>83</v>
      </c>
      <c r="B36" s="7">
        <v>175</v>
      </c>
      <c r="C36" s="7">
        <v>151</v>
      </c>
      <c r="D36" s="15">
        <f t="shared" si="0"/>
        <v>15.894039735099337</v>
      </c>
      <c r="E36" s="27"/>
      <c r="F36" s="28"/>
      <c r="G36" s="29"/>
    </row>
    <row r="37" spans="1:7" ht="15">
      <c r="A37" s="2" t="s">
        <v>11</v>
      </c>
      <c r="B37" s="5">
        <f>SUM(B5:B36)</f>
        <v>10140</v>
      </c>
      <c r="C37" s="5">
        <f>SUM(C5:C36)</f>
        <v>6787</v>
      </c>
      <c r="D37" s="18">
        <f t="shared" si="0"/>
        <v>49.40327095918668</v>
      </c>
      <c r="E37" s="29"/>
      <c r="F37" s="29"/>
      <c r="G37" s="29"/>
    </row>
    <row r="39" ht="15">
      <c r="A39" s="11" t="s">
        <v>12</v>
      </c>
    </row>
    <row r="40" ht="15">
      <c r="A40" s="13" t="s">
        <v>29</v>
      </c>
    </row>
    <row r="41" spans="1:2" ht="15">
      <c r="A41" s="12"/>
      <c r="B41" s="9"/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D24"/>
  <sheetViews>
    <sheetView showGridLines="0" tabSelected="1" zoomScalePageLayoutView="0" workbookViewId="0" topLeftCell="A1">
      <selection activeCell="A3" sqref="A3"/>
    </sheetView>
  </sheetViews>
  <sheetFormatPr defaultColWidth="9.140625" defaultRowHeight="15"/>
  <cols>
    <col min="1" max="1" width="62.28125" style="0" bestFit="1" customWidth="1"/>
    <col min="2" max="2" width="8.00390625" style="0" customWidth="1"/>
    <col min="3" max="3" width="5.57421875" style="0" hidden="1" customWidth="1"/>
    <col min="4" max="4" width="11.8515625" style="0" hidden="1" customWidth="1"/>
    <col min="5" max="5" width="4.421875" style="0" customWidth="1"/>
    <col min="15" max="15" width="49.7109375" style="0" bestFit="1" customWidth="1"/>
  </cols>
  <sheetData>
    <row r="1" ht="15">
      <c r="A1" s="1" t="s">
        <v>0</v>
      </c>
    </row>
    <row r="2" ht="15">
      <c r="A2" s="1" t="s">
        <v>99</v>
      </c>
    </row>
    <row r="3" ht="15.75" thickBot="1"/>
    <row r="4" spans="1:4" ht="15">
      <c r="A4" s="33" t="s">
        <v>31</v>
      </c>
      <c r="B4" s="38">
        <v>2017</v>
      </c>
      <c r="C4" s="30"/>
      <c r="D4" s="3" t="s">
        <v>16</v>
      </c>
    </row>
    <row r="5" spans="1:4" ht="15">
      <c r="A5" s="34" t="s">
        <v>86</v>
      </c>
      <c r="B5" s="35">
        <v>2703</v>
      </c>
      <c r="C5" s="31"/>
      <c r="D5" s="17" t="e">
        <f aca="true" t="shared" si="0" ref="D5:D15">(B5-C5)*100/C5</f>
        <v>#DIV/0!</v>
      </c>
    </row>
    <row r="6" spans="1:4" ht="15">
      <c r="A6" s="34" t="s">
        <v>85</v>
      </c>
      <c r="B6" s="35">
        <v>2455</v>
      </c>
      <c r="C6" s="31"/>
      <c r="D6" s="17" t="e">
        <f t="shared" si="0"/>
        <v>#DIV/0!</v>
      </c>
    </row>
    <row r="7" spans="1:4" ht="15">
      <c r="A7" s="34" t="s">
        <v>89</v>
      </c>
      <c r="B7" s="35">
        <v>1180</v>
      </c>
      <c r="C7" s="31"/>
      <c r="D7" s="17" t="e">
        <f t="shared" si="0"/>
        <v>#DIV/0!</v>
      </c>
    </row>
    <row r="8" spans="1:4" ht="15">
      <c r="A8" s="34" t="s">
        <v>94</v>
      </c>
      <c r="B8" s="35">
        <v>997</v>
      </c>
      <c r="C8" s="31"/>
      <c r="D8" s="17" t="e">
        <f t="shared" si="0"/>
        <v>#DIV/0!</v>
      </c>
    </row>
    <row r="9" spans="1:4" ht="15">
      <c r="A9" s="34" t="s">
        <v>88</v>
      </c>
      <c r="B9" s="35">
        <v>987</v>
      </c>
      <c r="C9" s="31"/>
      <c r="D9" s="17" t="e">
        <f t="shared" si="0"/>
        <v>#DIV/0!</v>
      </c>
    </row>
    <row r="10" spans="1:4" ht="15">
      <c r="A10" s="34" t="s">
        <v>90</v>
      </c>
      <c r="B10" s="35">
        <v>700</v>
      </c>
      <c r="C10" s="31"/>
      <c r="D10" s="17" t="e">
        <f t="shared" si="0"/>
        <v>#DIV/0!</v>
      </c>
    </row>
    <row r="11" spans="1:4" ht="15">
      <c r="A11" s="34" t="s">
        <v>93</v>
      </c>
      <c r="B11" s="35">
        <v>562</v>
      </c>
      <c r="C11" s="31"/>
      <c r="D11" s="17" t="e">
        <f t="shared" si="0"/>
        <v>#DIV/0!</v>
      </c>
    </row>
    <row r="12" spans="1:4" ht="15">
      <c r="A12" s="34" t="s">
        <v>87</v>
      </c>
      <c r="B12" s="35">
        <v>428</v>
      </c>
      <c r="C12" s="31"/>
      <c r="D12" s="17" t="e">
        <f t="shared" si="0"/>
        <v>#DIV/0!</v>
      </c>
    </row>
    <row r="13" spans="1:4" ht="15">
      <c r="A13" s="34" t="s">
        <v>91</v>
      </c>
      <c r="B13" s="35">
        <v>425</v>
      </c>
      <c r="C13" s="31"/>
      <c r="D13" s="17" t="e">
        <f t="shared" si="0"/>
        <v>#DIV/0!</v>
      </c>
    </row>
    <row r="14" spans="1:4" ht="15">
      <c r="A14" s="34" t="s">
        <v>92</v>
      </c>
      <c r="B14" s="35">
        <v>410</v>
      </c>
      <c r="C14" s="32"/>
      <c r="D14" s="17" t="e">
        <f t="shared" si="0"/>
        <v>#DIV/0!</v>
      </c>
    </row>
    <row r="15" spans="1:4" ht="15.75" thickBot="1">
      <c r="A15" s="36" t="s">
        <v>84</v>
      </c>
      <c r="B15" s="37">
        <v>700</v>
      </c>
      <c r="C15" s="31"/>
      <c r="D15" s="17" t="e">
        <f t="shared" si="0"/>
        <v>#DIV/0!</v>
      </c>
    </row>
    <row r="17" spans="1:2" ht="15">
      <c r="A17" s="40" t="s">
        <v>95</v>
      </c>
      <c r="B17" s="40"/>
    </row>
    <row r="18" spans="1:2" ht="15">
      <c r="A18" s="41"/>
      <c r="B18" s="41"/>
    </row>
    <row r="19" spans="1:2" ht="15">
      <c r="A19" s="41"/>
      <c r="B19" s="41"/>
    </row>
    <row r="20" spans="1:2" ht="15">
      <c r="A20" s="26"/>
      <c r="B20" s="26"/>
    </row>
    <row r="21" spans="1:2" ht="15">
      <c r="A21" s="26"/>
      <c r="B21" s="26"/>
    </row>
    <row r="22" spans="1:2" ht="15">
      <c r="A22" s="26"/>
      <c r="B22" s="26"/>
    </row>
    <row r="23" spans="1:2" ht="15">
      <c r="A23" s="26"/>
      <c r="B23" s="26"/>
    </row>
    <row r="24" spans="1:2" ht="15">
      <c r="A24" s="26"/>
      <c r="B24" s="26"/>
    </row>
  </sheetData>
  <sheetProtection/>
  <mergeCells count="1">
    <mergeCell ref="A17:B1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Alessandra Neves Cordeiro</cp:lastModifiedBy>
  <cp:lastPrinted>2018-01-16T17:47:37Z</cp:lastPrinted>
  <dcterms:created xsi:type="dcterms:W3CDTF">2015-01-18T20:40:06Z</dcterms:created>
  <dcterms:modified xsi:type="dcterms:W3CDTF">2018-01-19T13:38:34Z</dcterms:modified>
  <cp:category/>
  <cp:version/>
  <cp:contentType/>
  <cp:contentStatus/>
</cp:coreProperties>
</file>