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105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<sst xmlns="http://schemas.openxmlformats.org/spreadsheetml/2006/main" count="1225" uniqueCount="117">
  <si>
    <t>Terrenos Consumidos (em m²) dos Lançamentos Residenciais Verticais</t>
  </si>
  <si>
    <t>Município de São Paulo, Subprefeituras e Distritos Municipais</t>
  </si>
  <si>
    <t>Unidades Territoriais</t>
  </si>
  <si>
    <t>Aricanduva/Formosa/Carrão</t>
  </si>
  <si>
    <t>Aricanduva</t>
  </si>
  <si>
    <t>-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</si>
  <si>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</si>
  <si>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</si>
  <si>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</si>
  <si>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</si>
  <si>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</si>
  <si>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</si>
  <si>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</si>
  <si>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</si>
  <si>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</si>
  <si>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</si>
  <si>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</si>
  <si>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</si>
  <si>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</si>
  <si>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</si>
  <si>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</si>
  <si>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</si>
  <si>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</si>
  <si>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</si>
  <si>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</si>
  <si>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 xml:space="preserve">                   -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</si>
  <si>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</si>
  <si>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</si>
  <si>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</si>
  <si>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</si>
  <si>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</si>
  <si>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</si>
  <si>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</si>
  <si>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</si>
  <si>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</si>
  <si>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</si>
  <si>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</si>
  <si>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</si>
  <si>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</si>
  <si>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</si>
  <si>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</si>
  <si>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</si>
  <si>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</si>
  <si>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</si>
  <si>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</si>
  <si>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</si>
  <si>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</si>
  <si>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</si>
  <si>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</si>
  <si>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</si>
  <si>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</si>
  <si>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</si>
  <si>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</si>
  <si>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</si>
  <si>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</si>
  <si>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</si>
  <si>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</si>
  <si>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</si>
  <si>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</si>
  <si>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</si>
  <si>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</si>
  <si>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</si>
  <si>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</si>
  <si>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</si>
  <si>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</si>
  <si>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</si>
  <si>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</si>
  <si>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</si>
  <si>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</si>
  <si>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</si>
  <si>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</si>
  <si>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</si>
  <si>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</si>
  <si>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</si>
  <si>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</si>
  <si>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</si>
  <si>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</si>
  <si>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</si>
  <si>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</si>
  <si>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</si>
  <si>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</si>
  <si>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</si>
  <si>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</si>
  <si>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</si>
  <si>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</si>
  <si>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</si>
  <si>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</si>
  <si>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</si>
  <si>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</si>
  <si>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</si>
  <si>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</si>
  <si>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</si>
  <si>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</si>
  <si>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</si>
  <si>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</si>
  <si>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</si>
  <si>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</si>
  <si>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</si>
  <si>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</si>
  <si>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</si>
  <si>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</si>
  <si>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</si>
  <si>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</si>
  <si>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</si>
  <si>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</si>
  <si>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</si>
  <si>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</si>
  <si>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</si>
  <si>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</si>
  <si>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</si>
  <si>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</si>
  <si>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</si>
  <si>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Sapopemba*</t>
  </si>
  <si>
    <t>Fonte: Embraesp</t>
  </si>
  <si>
    <t>* A Subprefeitura de Sapopemba foi criada pela  Lei n°15.764, de 27 de maio de 2013, que dispõe sobre a criação e alteração da estrutura organizacional das Secretarias Municipais. Dessa forma, a partir de 2014, começamos a identificar os dados da Subprefeitura de Sapopemba de forma individual.</t>
  </si>
  <si>
    <t>1992 a 2018</t>
  </si>
  <si>
    <t xml:space="preserve"> Elaboração: SMDU / GEOINFO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</si>
</sst>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_);_(* \(#,##0\);_(* &quot;-&quot;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7" fontId="6" fillId="0" borderId="0" xfId="0" applyNumberFormat="1" applyFont="1" applyAlignment="1">
      <alignment horizontal="right"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/>
    </xf>
    <xf numFmtId="168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5" fillId="0" borderId="5" xfId="0" applyNumberFormat="1" applyFont="1" applyBorder="1" applyAlignment="1">
      <alignment horizontal="left"/>
    </xf>
    <xf numFmtId="168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168" fontId="6" fillId="0" borderId="0" xfId="0" applyNumberFormat="1" applyFont="1" applyAlignment="1">
      <alignment horizontal="left" vertical="justify" wrapText="1"/>
    </xf>
    <xf numFmtId="3" fontId="5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8" fontId="8" fillId="0" borderId="6" xfId="0" applyNumberFormat="1" applyFont="1" applyBorder="1" applyAlignment="1">
      <alignment horizontal="left"/>
    </xf>
    <xf numFmtId="0" fontId="8" fillId="0" borderId="0" xfId="0" applyFont="1" applyAlignment="1">
      <alignment horizontal="left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8515625" style="0" customWidth="1"/>
    <col min="2" max="2" width="9.421875" style="0" bestFit="1" customWidth="1"/>
    <col min="3" max="4" width="9.421875" style="0" customWidth="1"/>
    <col min="5" max="7" width="10.57421875" style="0" customWidth="1"/>
    <col min="8" max="15" width="9.421875" style="0" customWidth="1"/>
    <col min="16" max="16" width="9.8515625" style="0" customWidth="1"/>
    <col min="17" max="18" width="10.57421875" style="0" customWidth="1"/>
    <col min="19" max="20" width="10.140625" style="0" customWidth="1"/>
    <col min="21" max="21" width="10.00390625" style="0" customWidth="1"/>
    <col min="22" max="22" width="9.28125" style="0" customWidth="1"/>
    <col min="27" max="28" width="7.57421875" style="0" bestFit="1" customWidth="1"/>
  </cols>
  <sheetData>
    <row r="1" spans="1:28" ht="12.75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  <c r="T1" s="5"/>
      <c r="U1" s="6"/>
      <c r="V1" s="6"/>
      <c r="W1" s="6"/>
      <c r="X1" s="7"/>
      <c r="AA1" s="8"/>
      <c r="AB1" s="8"/>
    </row>
    <row r="2" spans="1:28" ht="12.75">
      <c r="A2" s="1" t="s">
        <v>1</v>
      </c>
      <c r="B2" s="1"/>
      <c r="C2" s="1"/>
      <c r="D2" s="1"/>
      <c r="E2" s="1"/>
      <c r="I2" s="4"/>
      <c r="J2" s="4"/>
      <c r="K2" s="4"/>
      <c r="L2" s="4"/>
      <c r="M2" s="4"/>
      <c r="T2" s="5"/>
      <c r="U2" s="6"/>
      <c r="V2" s="6"/>
      <c r="W2" s="6"/>
      <c r="X2" s="7"/>
      <c r="AA2" s="8"/>
      <c r="AB2" s="8"/>
    </row>
    <row r="3" spans="1:28" ht="12.75">
      <c r="A3" s="1" t="s">
        <v>115</v>
      </c>
      <c r="B3" s="9"/>
      <c r="C3" s="9"/>
      <c r="I3" s="4"/>
      <c r="J3" s="4"/>
      <c r="K3" s="4"/>
      <c r="L3" s="4"/>
      <c r="M3" s="4"/>
      <c r="T3" s="5"/>
      <c r="U3" s="6"/>
      <c r="V3" s="6"/>
      <c r="W3" s="6"/>
      <c r="X3" s="7"/>
      <c r="AA3" s="8"/>
      <c r="AB3" s="8"/>
    </row>
    <row r="4" spans="1:28" ht="12.75">
      <c r="A4" s="10"/>
      <c r="B4" s="9"/>
      <c r="C4" s="9"/>
      <c r="I4" s="4"/>
      <c r="J4" s="4"/>
      <c r="K4" s="4"/>
      <c r="L4" s="11"/>
      <c r="M4" s="11"/>
      <c r="O4" s="11"/>
      <c r="Q4" s="11"/>
      <c r="S4" s="12"/>
      <c r="T4" s="5"/>
      <c r="U4" s="6"/>
      <c r="V4" s="6"/>
      <c r="W4" s="6"/>
      <c r="X4" s="7"/>
      <c r="Y4" s="13"/>
      <c r="AA4" s="8"/>
      <c r="AB4" s="8"/>
    </row>
    <row r="5" spans="1:28" ht="12.75">
      <c r="A5" s="14" t="s">
        <v>2</v>
      </c>
      <c r="B5" s="15">
        <v>1992</v>
      </c>
      <c r="C5" s="16">
        <v>1993</v>
      </c>
      <c r="D5" s="16">
        <v>1994</v>
      </c>
      <c r="E5" s="16">
        <v>1995</v>
      </c>
      <c r="F5" s="16">
        <v>1996</v>
      </c>
      <c r="G5" s="16">
        <v>1997</v>
      </c>
      <c r="H5" s="16">
        <v>1998</v>
      </c>
      <c r="I5" s="16">
        <v>1999</v>
      </c>
      <c r="J5" s="16">
        <v>2000</v>
      </c>
      <c r="K5" s="16">
        <v>2001</v>
      </c>
      <c r="L5" s="16">
        <v>2002</v>
      </c>
      <c r="M5" s="16">
        <v>2003</v>
      </c>
      <c r="N5" s="16">
        <v>2004</v>
      </c>
      <c r="O5" s="16">
        <v>2005</v>
      </c>
      <c r="P5" s="16">
        <v>2006</v>
      </c>
      <c r="Q5" s="16">
        <v>2007</v>
      </c>
      <c r="R5" s="14">
        <v>2008</v>
      </c>
      <c r="S5" s="17">
        <v>2009</v>
      </c>
      <c r="T5" s="18">
        <v>2010</v>
      </c>
      <c r="U5" s="19">
        <v>2011</v>
      </c>
      <c r="V5" s="20">
        <v>2012</v>
      </c>
      <c r="W5" s="20">
        <v>2013</v>
      </c>
      <c r="X5" s="21">
        <v>2014</v>
      </c>
      <c r="Y5" s="21">
        <v>2015</v>
      </c>
      <c r="Z5" s="21">
        <v>2016</v>
      </c>
      <c r="AA5" s="21">
        <v>2017</v>
      </c>
      <c r="AB5" s="21">
        <v>2018</v>
      </c>
    </row>
    <row r="6" spans="1:28" ht="12.75">
      <c r="A6" s="22" t="s">
        <v>2</v>
      </c>
      <c r="B6" s="11">
        <f>SUM(B7,B11,B17,B21,B25,B37,B43,B50,B55,B60,B67,B70,B80,B88,B93,B97,B101,B109,B113,B122,B126,B130)</f>
        <v>348619.74000000005</v>
      </c>
      <c r="C6" s="11">
        <f>SUM(C7,C11,C17,C21,C25,C29,C37,C43,C47,C55,C60,C67,C70,C80,C88,C93,C97,C101,C113,C122,C126,C130)</f>
        <v>758659.8500000001</v>
      </c>
      <c r="D6" s="11">
        <f>SUM(D7,D11,D17,D25,D29,D34,D37,D43,D47,D50,D55,D60,D67,D70,D80,D88,D93,D97,D101,D105,D109,D113,D126,D130)</f>
        <v>816866.64</v>
      </c>
      <c r="E6" s="11">
        <f>SUM(E7,E11,E17,E21,E25,E29,E34,E37,E43,E50,E55,E60,E67,E70,E80,E88,E93,E97,E101,E113,E126,E130)</f>
        <v>1063905.3499999999</v>
      </c>
      <c r="F6" s="11">
        <f>SUM(F7,F11,F17,F21,F25,F34,F37,F40,F43,F47,F50,F55,F60,F70,F80,F88,F93,F97,F101,F105,F109,F113,F122,F126,F130)</f>
        <v>1093385.423</v>
      </c>
      <c r="G6" s="11">
        <f>SUM(G7,G11,G17,G21,G25,G29,G34,G37,G40,G43,G47,G50,G55,G60,G67,G70,G80,G88,G93,G97,G101,G109,G113,G122,G126,G130)</f>
        <v>1267542.6400000001</v>
      </c>
      <c r="H6" s="11">
        <f>SUM(H7,H11,H17,H25,H29,H34,H43,H47,H50,H55,H60,H67,H70,H80,H88,H93,H97,H101,H109,H113,H122,H126,H130)</f>
        <v>767108.22</v>
      </c>
      <c r="I6" s="11">
        <f>SUM(I7,I11,I17,I21,I25,I34,I37,I40,I43,I47,I50,I55,I60,I70,I80,I88,I97,I101,I109,I113,I122,I126,I130)</f>
        <v>769387.52</v>
      </c>
      <c r="J6" s="11">
        <f>SUM(J7,J11,J17,J21,J25,J34,J37,J40,J43,J47,J50,J55,J60,J67,J70,J80,J88,J93,J97,J101,J105,J113,J122,J126,J130)</f>
        <v>896990.3419999998</v>
      </c>
      <c r="K6" s="11">
        <f>SUM(K7,K11,K17,K21,K25,K34,K37,K40,K43,K47,K50,K55,K60,K67,K70,K80,K88,K93,K97,K101,K109,K113,K122,K126,K130)</f>
        <v>655155.1699999999</v>
      </c>
      <c r="L6" s="23">
        <f>SUM(L7,L11,L17,L21,L25,L29,L37,L43,L50,L55,L57,L60,L67,L70,L80,L88,L93,L97,L101,L105,L113,L122,L126,L130)</f>
        <v>747473.18</v>
      </c>
      <c r="M6" s="23">
        <f>SUM(M7,M11,M17,M25,M29,M34,M37,M43,M50,M55,M60,M70,M80,M88,M93,M97,M101,M113,M122,M126,M130)</f>
        <v>803348.64</v>
      </c>
      <c r="N6" s="11">
        <f>SUM(N7,N11,N17,N34,N37,N43,N55,N60,N70,N80,N85,N88,N93,N97,N101,N113,N122,N126,N130)</f>
        <v>710539.9489999999</v>
      </c>
      <c r="O6" s="23">
        <f>SUM(O7,O11,O17,O21,O25,O29,O34,O37,O43,O50,O55,O60,O70,O80,O88,O93,O97,O101,O113,O122,O126,O130)</f>
        <v>827698.235</v>
      </c>
      <c r="P6" s="11">
        <f>SUM(P7,P11,P17,P25,P37,P40,P43,P50,P55,P60,P67,P70,P80,P88,P93,P97,P101,P109,P113,P122,P126,P130)</f>
        <v>1054161.3099999998</v>
      </c>
      <c r="Q6" s="23">
        <f>SUM(Q7,Q11,Q17,Q25,Q29,Q34,Q37,Q40,Q43,Q47,Q50,Q55,Q57,Q60,Q67,Q70,Q80,Q88,Q93,Q97,Q101,Q113,Q122,Q126,Q130)</f>
        <v>1507475.32</v>
      </c>
      <c r="R6" s="11">
        <f>SUM(R7,R11,R17,R21,R25,R37,R40,R43,R47,R50,R55,R60,R67,R70,R80,R88,R93,R97,R101,R105,R113,R122,R126,R130)</f>
        <v>1270526</v>
      </c>
      <c r="S6" s="11">
        <f>SUM(S7,S11,S17,S25,S29,S34,S37,S43,S47,S50,S55,S60,S70,S80,S88,S93,S97,S101,S105,S113,S122,S126,S130)</f>
        <v>1049013</v>
      </c>
      <c r="T6" s="24">
        <f>SUM(T7,T11,T17,T25,T29,T34,T37,T40,T43,T47,T50,T55,T57,T60,T70,T80,T88,T93,T97,T101,T105,T109,T113,T122,T126,T130)</f>
        <v>1159733</v>
      </c>
      <c r="U6" s="25">
        <v>1060917</v>
      </c>
      <c r="V6" s="26">
        <v>782734.7430000001</v>
      </c>
      <c r="W6" s="26">
        <v>869480.98</v>
      </c>
      <c r="X6" s="26">
        <v>802928.72</v>
      </c>
      <c r="Y6" s="26">
        <v>476333.7499999993</v>
      </c>
      <c r="Z6" s="25">
        <v>490470.43</v>
      </c>
      <c r="AA6" s="25">
        <v>771219.79</v>
      </c>
      <c r="AB6" s="25">
        <v>708259.26</v>
      </c>
    </row>
    <row r="7" spans="1:28" ht="12.75">
      <c r="A7" s="43" t="s">
        <v>3</v>
      </c>
      <c r="B7" s="23">
        <f>SUM(B8:B10)</f>
        <v>8204.93</v>
      </c>
      <c r="C7" s="23">
        <f>SUM(C8:C10)</f>
        <v>16662.98</v>
      </c>
      <c r="D7" s="23">
        <f>SUM(D8:D10)</f>
        <v>28229.945</v>
      </c>
      <c r="E7" s="23">
        <f>SUM(E8,E9,E10)</f>
        <v>41889.37</v>
      </c>
      <c r="F7" s="23">
        <f aca="true" t="shared" si="0" ref="F7:T7">SUM(F8:F10)</f>
        <v>25547.960000000003</v>
      </c>
      <c r="G7" s="23">
        <f t="shared" si="0"/>
        <v>36584.520000000004</v>
      </c>
      <c r="H7" s="23">
        <f t="shared" si="0"/>
        <v>14037.89</v>
      </c>
      <c r="I7" s="23">
        <f t="shared" si="0"/>
        <v>43217.579999999994</v>
      </c>
      <c r="J7" s="23">
        <f t="shared" si="0"/>
        <v>24961.97</v>
      </c>
      <c r="K7" s="23">
        <f t="shared" si="0"/>
        <v>7671.28</v>
      </c>
      <c r="L7" s="23">
        <f t="shared" si="0"/>
        <v>16038.789999999999</v>
      </c>
      <c r="M7" s="23">
        <f t="shared" si="0"/>
        <v>17186</v>
      </c>
      <c r="N7" s="23">
        <f t="shared" si="0"/>
        <v>21430.39</v>
      </c>
      <c r="O7" s="23">
        <f t="shared" si="0"/>
        <v>9476</v>
      </c>
      <c r="P7" s="23">
        <f t="shared" si="0"/>
        <v>28863.5</v>
      </c>
      <c r="Q7" s="23">
        <f t="shared" si="0"/>
        <v>60791.29</v>
      </c>
      <c r="R7" s="23">
        <f t="shared" si="0"/>
        <v>68547</v>
      </c>
      <c r="S7" s="23">
        <f t="shared" si="0"/>
        <v>32261</v>
      </c>
      <c r="T7" s="28">
        <f t="shared" si="0"/>
        <v>62223</v>
      </c>
      <c r="U7" s="26">
        <v>47903.3</v>
      </c>
      <c r="V7" s="26">
        <v>19223.14</v>
      </c>
      <c r="W7" s="26">
        <v>21286.32</v>
      </c>
      <c r="X7" s="26">
        <f>SUM(X8:X10)</f>
        <v>21657.44</v>
      </c>
      <c r="Y7" s="26">
        <v>27897</v>
      </c>
      <c r="Z7" s="25">
        <v>9737.12</v>
      </c>
      <c r="AA7" s="25">
        <v>3222.5</v>
      </c>
      <c r="AB7" s="25">
        <v>4999</v>
      </c>
    </row>
    <row r="8" spans="1:28" ht="12.75">
      <c r="A8" s="29" t="s">
        <v>4</v>
      </c>
      <c r="B8" s="30" t="s">
        <v>5</v>
      </c>
      <c r="C8" s="30" t="s">
        <v>5</v>
      </c>
      <c r="D8" s="30">
        <v>1546.345</v>
      </c>
      <c r="E8" s="30" t="s">
        <v>5</v>
      </c>
      <c r="F8" s="30" t="s">
        <v>5</v>
      </c>
      <c r="G8" s="30" t="s">
        <v>5</v>
      </c>
      <c r="H8" s="30" t="s">
        <v>5</v>
      </c>
      <c r="I8" s="30">
        <v>11368.62</v>
      </c>
      <c r="J8" s="30">
        <v>4849.32</v>
      </c>
      <c r="K8" s="30" t="s">
        <v>5</v>
      </c>
      <c r="L8" s="30">
        <v>1000</v>
      </c>
      <c r="M8" s="30">
        <v>6000</v>
      </c>
      <c r="N8" s="30">
        <v>2471</v>
      </c>
      <c r="O8" s="30" t="s">
        <v>5</v>
      </c>
      <c r="P8" s="30">
        <v>1025</v>
      </c>
      <c r="Q8" s="30">
        <v>5283</v>
      </c>
      <c r="R8" s="30">
        <v>7406</v>
      </c>
      <c r="S8" s="30">
        <v>7375</v>
      </c>
      <c r="T8" s="5">
        <v>21102</v>
      </c>
      <c r="U8" s="6">
        <v>15414.85</v>
      </c>
      <c r="V8" s="6">
        <v>13019.95</v>
      </c>
      <c r="W8" s="6" t="s">
        <v>5</v>
      </c>
      <c r="X8" s="31">
        <v>1339</v>
      </c>
      <c r="Y8" s="31">
        <v>9721.99999999999</v>
      </c>
      <c r="Z8" s="31" t="s">
        <v>5</v>
      </c>
      <c r="AA8" s="31" t="s">
        <v>5</v>
      </c>
      <c r="AB8" s="31">
        <v>3799</v>
      </c>
    </row>
    <row r="9" spans="1:28" ht="12.75">
      <c r="A9" s="29" t="s">
        <v>6</v>
      </c>
      <c r="B9" s="30">
        <v>1210.07</v>
      </c>
      <c r="C9" s="30">
        <v>6411.7</v>
      </c>
      <c r="D9" s="30">
        <v>6775.87</v>
      </c>
      <c r="E9" s="30">
        <v>8308.18</v>
      </c>
      <c r="F9" s="30">
        <v>5368.56</v>
      </c>
      <c r="G9" s="30">
        <v>18419.98</v>
      </c>
      <c r="H9" s="30">
        <v>7037.01</v>
      </c>
      <c r="I9" s="30">
        <v>23726.26</v>
      </c>
      <c r="J9" s="30">
        <v>8954.59</v>
      </c>
      <c r="K9" s="30">
        <v>1000</v>
      </c>
      <c r="L9" s="30">
        <v>4269.15</v>
      </c>
      <c r="M9" s="30" t="s">
        <v>5</v>
      </c>
      <c r="N9" s="30">
        <v>4086</v>
      </c>
      <c r="O9" s="30">
        <v>9476</v>
      </c>
      <c r="P9" s="30">
        <v>20778.5</v>
      </c>
      <c r="Q9" s="30">
        <v>47229.29</v>
      </c>
      <c r="R9" s="30">
        <v>42282</v>
      </c>
      <c r="S9" s="30">
        <v>20682</v>
      </c>
      <c r="T9" s="6">
        <v>17215</v>
      </c>
      <c r="U9" s="6">
        <v>10279.25</v>
      </c>
      <c r="V9" s="6">
        <v>1770.41</v>
      </c>
      <c r="W9" s="6">
        <v>7525</v>
      </c>
      <c r="X9" s="31">
        <v>12162.16</v>
      </c>
      <c r="Y9" s="31">
        <v>3657.91</v>
      </c>
      <c r="Z9" s="5">
        <v>8255.73</v>
      </c>
      <c r="AA9" s="31" t="s">
        <v>5</v>
      </c>
      <c r="AB9" s="5">
        <v>1200</v>
      </c>
    </row>
    <row r="10" spans="1:28" ht="12.75">
      <c r="A10" s="29" t="s">
        <v>7</v>
      </c>
      <c r="B10" s="30">
        <v>6994.86</v>
      </c>
      <c r="C10" s="30">
        <v>10251.28</v>
      </c>
      <c r="D10" s="30">
        <v>19907.73</v>
      </c>
      <c r="E10" s="30">
        <v>33581.19</v>
      </c>
      <c r="F10" s="30">
        <v>20179.4</v>
      </c>
      <c r="G10" s="30">
        <v>18164.54</v>
      </c>
      <c r="H10" s="30">
        <v>7000.88</v>
      </c>
      <c r="I10" s="30">
        <v>8122.7</v>
      </c>
      <c r="J10" s="30">
        <v>11158.06</v>
      </c>
      <c r="K10" s="30">
        <v>6671.28</v>
      </c>
      <c r="L10" s="30">
        <v>10769.64</v>
      </c>
      <c r="M10" s="30">
        <v>11186</v>
      </c>
      <c r="N10" s="30">
        <v>14873.39</v>
      </c>
      <c r="O10" s="30" t="s">
        <v>5</v>
      </c>
      <c r="P10" s="30">
        <v>7060</v>
      </c>
      <c r="Q10" s="30">
        <v>8279</v>
      </c>
      <c r="R10" s="30">
        <v>18859</v>
      </c>
      <c r="S10" s="30">
        <v>4204</v>
      </c>
      <c r="T10" s="6">
        <v>23906</v>
      </c>
      <c r="U10" s="6">
        <v>22209.2</v>
      </c>
      <c r="V10" s="6">
        <v>4432.78</v>
      </c>
      <c r="W10" s="6">
        <v>13761.32</v>
      </c>
      <c r="X10" s="31">
        <v>8156.28</v>
      </c>
      <c r="Y10" s="31">
        <v>14517.09</v>
      </c>
      <c r="Z10" s="5">
        <v>1481.39</v>
      </c>
      <c r="AA10" s="5">
        <v>3222.5</v>
      </c>
      <c r="AB10" s="31" t="s">
        <v>5</v>
      </c>
    </row>
    <row r="11" spans="1:28" ht="12.75">
      <c r="A11" s="27" t="s">
        <v>8</v>
      </c>
      <c r="B11" s="23">
        <f aca="true" t="shared" si="1" ref="B11:S11">SUM(B12:B16)</f>
        <v>10789.529999999999</v>
      </c>
      <c r="C11" s="23">
        <f t="shared" si="1"/>
        <v>104655.24500000001</v>
      </c>
      <c r="D11" s="23">
        <f t="shared" si="1"/>
        <v>101562.51000000001</v>
      </c>
      <c r="E11" s="23">
        <f t="shared" si="1"/>
        <v>220601.06999999998</v>
      </c>
      <c r="F11" s="23">
        <f t="shared" si="1"/>
        <v>100768.27</v>
      </c>
      <c r="G11" s="23">
        <f t="shared" si="1"/>
        <v>110639.84</v>
      </c>
      <c r="H11" s="23">
        <f t="shared" si="1"/>
        <v>41762.17</v>
      </c>
      <c r="I11" s="23">
        <f t="shared" si="1"/>
        <v>36779.65</v>
      </c>
      <c r="J11" s="23">
        <f t="shared" si="1"/>
        <v>76536.43</v>
      </c>
      <c r="K11" s="23">
        <f t="shared" si="1"/>
        <v>27375.690000000002</v>
      </c>
      <c r="L11" s="23">
        <f t="shared" si="1"/>
        <v>70532.45999999999</v>
      </c>
      <c r="M11" s="23">
        <f t="shared" si="1"/>
        <v>62421.37999999999</v>
      </c>
      <c r="N11" s="23">
        <f t="shared" si="1"/>
        <v>93980.499</v>
      </c>
      <c r="O11" s="23">
        <f t="shared" si="1"/>
        <v>44442.02</v>
      </c>
      <c r="P11" s="23">
        <f t="shared" si="1"/>
        <v>208829.22</v>
      </c>
      <c r="Q11" s="23">
        <f t="shared" si="1"/>
        <v>61911.67</v>
      </c>
      <c r="R11" s="23">
        <f t="shared" si="1"/>
        <v>109456</v>
      </c>
      <c r="S11" s="23">
        <f t="shared" si="1"/>
        <v>184537</v>
      </c>
      <c r="T11" s="28">
        <f>SUM(T12,T14,T15,T16)</f>
        <v>92894</v>
      </c>
      <c r="U11" s="26">
        <v>97748.65</v>
      </c>
      <c r="V11" s="26">
        <v>33339.43</v>
      </c>
      <c r="W11" s="26">
        <v>18905.04</v>
      </c>
      <c r="X11" s="26">
        <f>SUM(X12,X13,X15,X16)</f>
        <v>41176.26</v>
      </c>
      <c r="Y11" s="26">
        <v>20379.04</v>
      </c>
      <c r="Z11" s="25">
        <v>24911.87</v>
      </c>
      <c r="AA11" s="25">
        <v>67069.3</v>
      </c>
      <c r="AB11" s="25">
        <v>65394.13</v>
      </c>
    </row>
    <row r="12" spans="1:28" ht="12.75">
      <c r="A12" s="29" t="s">
        <v>8</v>
      </c>
      <c r="B12" s="30">
        <v>1264.99</v>
      </c>
      <c r="C12" s="30">
        <v>12392.03</v>
      </c>
      <c r="D12" s="30">
        <v>10011.59</v>
      </c>
      <c r="E12" s="30">
        <v>11903.45</v>
      </c>
      <c r="F12" s="30">
        <v>11386.32</v>
      </c>
      <c r="G12" s="30">
        <v>12707.53</v>
      </c>
      <c r="H12" s="30">
        <v>2487.43</v>
      </c>
      <c r="I12" s="30">
        <v>3000</v>
      </c>
      <c r="J12" s="30">
        <v>1429.16</v>
      </c>
      <c r="K12" s="30">
        <v>3750.58</v>
      </c>
      <c r="L12" s="30">
        <v>5682.03</v>
      </c>
      <c r="M12" s="30">
        <v>24056</v>
      </c>
      <c r="N12" s="30">
        <v>17611.42</v>
      </c>
      <c r="O12" s="30">
        <v>4677.82</v>
      </c>
      <c r="P12" s="30" t="s">
        <v>5</v>
      </c>
      <c r="Q12" s="30" t="s">
        <v>5</v>
      </c>
      <c r="R12" s="30">
        <v>2959</v>
      </c>
      <c r="S12" s="30">
        <v>1301</v>
      </c>
      <c r="T12" s="6">
        <v>6383</v>
      </c>
      <c r="U12" s="6">
        <v>2019.49</v>
      </c>
      <c r="V12" s="6" t="s">
        <v>5</v>
      </c>
      <c r="W12" s="6">
        <v>2677</v>
      </c>
      <c r="X12" s="31">
        <v>10926.6</v>
      </c>
      <c r="Y12" s="31">
        <v>1231</v>
      </c>
      <c r="Z12" s="31" t="s">
        <v>5</v>
      </c>
      <c r="AA12" s="31">
        <v>3946.02</v>
      </c>
      <c r="AB12" s="31">
        <v>10560.14</v>
      </c>
    </row>
    <row r="13" spans="1:28" ht="12.75">
      <c r="A13" s="29" t="s">
        <v>9</v>
      </c>
      <c r="B13" s="30">
        <v>3433.88</v>
      </c>
      <c r="C13" s="30">
        <v>62400.39</v>
      </c>
      <c r="D13" s="30">
        <v>12767.63</v>
      </c>
      <c r="E13" s="30">
        <v>56320.05</v>
      </c>
      <c r="F13" s="30">
        <v>13840.4</v>
      </c>
      <c r="G13" s="30">
        <v>8046.21</v>
      </c>
      <c r="H13" s="30">
        <v>7359.72</v>
      </c>
      <c r="I13" s="30">
        <v>10350</v>
      </c>
      <c r="J13" s="30">
        <v>11163.05</v>
      </c>
      <c r="K13" s="30">
        <v>1962.26</v>
      </c>
      <c r="L13" s="30">
        <v>14889.14</v>
      </c>
      <c r="M13" s="30">
        <v>16818.2</v>
      </c>
      <c r="N13" s="30">
        <v>14216.57</v>
      </c>
      <c r="O13" s="30">
        <v>9051.84</v>
      </c>
      <c r="P13" s="30">
        <v>72584.99</v>
      </c>
      <c r="Q13" s="30">
        <v>6006</v>
      </c>
      <c r="R13" s="30">
        <v>4885</v>
      </c>
      <c r="S13" s="30">
        <v>25051</v>
      </c>
      <c r="T13" s="32" t="s">
        <v>5</v>
      </c>
      <c r="U13" s="6">
        <v>2731.3</v>
      </c>
      <c r="V13" s="6" t="s">
        <v>5</v>
      </c>
      <c r="W13" s="6">
        <v>2500</v>
      </c>
      <c r="X13" s="31">
        <v>10567.08</v>
      </c>
      <c r="Y13" s="31">
        <v>2505</v>
      </c>
      <c r="Z13" s="31" t="s">
        <v>5</v>
      </c>
      <c r="AA13" s="31" t="s">
        <v>5</v>
      </c>
      <c r="AB13" s="31">
        <v>21740.21</v>
      </c>
    </row>
    <row r="14" spans="1:28" ht="12.75">
      <c r="A14" s="29" t="s">
        <v>10</v>
      </c>
      <c r="B14" s="30" t="s">
        <v>5</v>
      </c>
      <c r="C14" s="30">
        <v>2899.24</v>
      </c>
      <c r="D14" s="30">
        <v>8170.71</v>
      </c>
      <c r="E14" s="30" t="s">
        <v>5</v>
      </c>
      <c r="F14" s="30">
        <v>41846.64</v>
      </c>
      <c r="G14" s="30">
        <v>13013.37</v>
      </c>
      <c r="H14" s="30" t="s">
        <v>5</v>
      </c>
      <c r="I14" s="30" t="s">
        <v>5</v>
      </c>
      <c r="J14" s="30">
        <v>7851.16</v>
      </c>
      <c r="K14" s="30">
        <v>1053.88</v>
      </c>
      <c r="L14" s="30">
        <v>1942.87</v>
      </c>
      <c r="M14" s="30">
        <v>2519.2</v>
      </c>
      <c r="N14" s="30">
        <v>988.219</v>
      </c>
      <c r="O14" s="30" t="s">
        <v>5</v>
      </c>
      <c r="P14" s="30" t="s">
        <v>5</v>
      </c>
      <c r="Q14" s="30" t="s">
        <v>5</v>
      </c>
      <c r="R14" s="30">
        <v>5996</v>
      </c>
      <c r="S14" s="30">
        <v>75544</v>
      </c>
      <c r="T14" s="6">
        <v>25436</v>
      </c>
      <c r="U14" s="6">
        <v>25436.4</v>
      </c>
      <c r="V14" s="6">
        <v>22157.58</v>
      </c>
      <c r="W14" s="6" t="s">
        <v>5</v>
      </c>
      <c r="X14" s="31" t="s">
        <v>5</v>
      </c>
      <c r="Y14" s="31">
        <v>4415</v>
      </c>
      <c r="Z14" s="5">
        <v>19275.61</v>
      </c>
      <c r="AA14" s="5">
        <v>55474.56</v>
      </c>
      <c r="AB14" s="5">
        <v>24399.56</v>
      </c>
    </row>
    <row r="15" spans="1:28" ht="12.75">
      <c r="A15" s="29" t="s">
        <v>11</v>
      </c>
      <c r="B15" s="30" t="s">
        <v>5</v>
      </c>
      <c r="C15" s="30">
        <v>7707.145</v>
      </c>
      <c r="D15" s="30">
        <v>11080.33</v>
      </c>
      <c r="E15" s="30">
        <v>75212.23</v>
      </c>
      <c r="F15" s="30" t="s">
        <v>5</v>
      </c>
      <c r="G15" s="30">
        <v>26538.93</v>
      </c>
      <c r="H15" s="30">
        <v>13351.86</v>
      </c>
      <c r="I15" s="30">
        <v>5880.36</v>
      </c>
      <c r="J15" s="30">
        <v>24079.03</v>
      </c>
      <c r="K15" s="30">
        <v>13892.3</v>
      </c>
      <c r="L15" s="30">
        <v>20440.51</v>
      </c>
      <c r="M15" s="30">
        <v>13732</v>
      </c>
      <c r="N15" s="30">
        <v>25862.75</v>
      </c>
      <c r="O15" s="30">
        <v>19565.04</v>
      </c>
      <c r="P15" s="30">
        <v>83392.5</v>
      </c>
      <c r="Q15" s="30">
        <v>37457.61</v>
      </c>
      <c r="R15" s="30">
        <v>13961</v>
      </c>
      <c r="S15" s="30">
        <v>17855</v>
      </c>
      <c r="T15" s="6">
        <v>19990</v>
      </c>
      <c r="U15" s="6">
        <v>6244</v>
      </c>
      <c r="V15" s="6" t="s">
        <v>5</v>
      </c>
      <c r="W15" s="6">
        <v>12120</v>
      </c>
      <c r="X15" s="31">
        <v>7000</v>
      </c>
      <c r="Y15" s="31">
        <v>6683.76</v>
      </c>
      <c r="Z15" s="31" t="s">
        <v>5</v>
      </c>
      <c r="AA15" s="31" t="s">
        <v>5</v>
      </c>
      <c r="AB15" s="31">
        <v>3131</v>
      </c>
    </row>
    <row r="16" spans="1:28" ht="12.75">
      <c r="A16" s="29" t="s">
        <v>12</v>
      </c>
      <c r="B16" s="30">
        <v>6090.66</v>
      </c>
      <c r="C16" s="30">
        <v>19256.44</v>
      </c>
      <c r="D16" s="30">
        <v>59532.25</v>
      </c>
      <c r="E16" s="30">
        <v>77165.34</v>
      </c>
      <c r="F16" s="30">
        <v>33694.91</v>
      </c>
      <c r="G16" s="30">
        <v>50333.8</v>
      </c>
      <c r="H16" s="30">
        <v>18563.16</v>
      </c>
      <c r="I16" s="30">
        <v>17549.29</v>
      </c>
      <c r="J16" s="30">
        <v>32014.03</v>
      </c>
      <c r="K16" s="30">
        <v>6716.67</v>
      </c>
      <c r="L16" s="30">
        <v>27577.91</v>
      </c>
      <c r="M16" s="30">
        <v>5295.98</v>
      </c>
      <c r="N16" s="30">
        <v>35301.54</v>
      </c>
      <c r="O16" s="30">
        <v>11147.32</v>
      </c>
      <c r="P16" s="30">
        <v>52851.73</v>
      </c>
      <c r="Q16" s="30">
        <v>18448.06</v>
      </c>
      <c r="R16" s="30">
        <v>81655</v>
      </c>
      <c r="S16" s="30">
        <v>64786</v>
      </c>
      <c r="T16" s="6">
        <v>41085</v>
      </c>
      <c r="U16" s="6">
        <v>61317.46</v>
      </c>
      <c r="V16" s="6">
        <v>11181.85</v>
      </c>
      <c r="W16" s="6">
        <v>1608.04</v>
      </c>
      <c r="X16" s="31">
        <v>12682.58</v>
      </c>
      <c r="Y16" s="31">
        <v>5544.27999999999</v>
      </c>
      <c r="Z16" s="5">
        <v>5636.26</v>
      </c>
      <c r="AA16" s="5">
        <v>7648.72</v>
      </c>
      <c r="AB16" s="5">
        <v>5563.22</v>
      </c>
    </row>
    <row r="17" spans="1:28" ht="12.75">
      <c r="A17" s="27" t="s">
        <v>13</v>
      </c>
      <c r="B17" s="23">
        <f aca="true" t="shared" si="2" ref="B17:S17">SUM(B18:B20)</f>
        <v>32171.58</v>
      </c>
      <c r="C17" s="23">
        <f t="shared" si="2"/>
        <v>60968.27</v>
      </c>
      <c r="D17" s="23">
        <f t="shared" si="2"/>
        <v>85206.91500000001</v>
      </c>
      <c r="E17" s="23">
        <f t="shared" si="2"/>
        <v>98342.59999999999</v>
      </c>
      <c r="F17" s="23">
        <f t="shared" si="2"/>
        <v>71378.66</v>
      </c>
      <c r="G17" s="23">
        <f t="shared" si="2"/>
        <v>85072.11</v>
      </c>
      <c r="H17" s="23">
        <f t="shared" si="2"/>
        <v>291815.93</v>
      </c>
      <c r="I17" s="23">
        <f t="shared" si="2"/>
        <v>61898.95</v>
      </c>
      <c r="J17" s="23">
        <f t="shared" si="2"/>
        <v>154192.72</v>
      </c>
      <c r="K17" s="23">
        <f t="shared" si="2"/>
        <v>55029.15</v>
      </c>
      <c r="L17" s="23">
        <f t="shared" si="2"/>
        <v>110226.9</v>
      </c>
      <c r="M17" s="23">
        <f t="shared" si="2"/>
        <v>109847.89</v>
      </c>
      <c r="N17" s="23">
        <f t="shared" si="2"/>
        <v>62701.63</v>
      </c>
      <c r="O17" s="23">
        <f t="shared" si="2"/>
        <v>57306.615000000005</v>
      </c>
      <c r="P17" s="23">
        <f t="shared" si="2"/>
        <v>121333.47</v>
      </c>
      <c r="Q17" s="23">
        <f t="shared" si="2"/>
        <v>180078.21000000002</v>
      </c>
      <c r="R17" s="23">
        <f t="shared" si="2"/>
        <v>91239</v>
      </c>
      <c r="S17" s="23">
        <f t="shared" si="2"/>
        <v>88465</v>
      </c>
      <c r="T17" s="28">
        <f>SUM(T18,T19,T20)</f>
        <v>134014</v>
      </c>
      <c r="U17" s="26">
        <v>115721.61</v>
      </c>
      <c r="V17" s="26">
        <v>83367.05</v>
      </c>
      <c r="W17" s="26">
        <v>93267.01</v>
      </c>
      <c r="X17" s="26">
        <f>SUM(X18,X20)</f>
        <v>68268.81</v>
      </c>
      <c r="Y17" s="26">
        <v>39149.78</v>
      </c>
      <c r="Z17" s="25">
        <v>67697.78</v>
      </c>
      <c r="AA17" s="25">
        <v>51799.38</v>
      </c>
      <c r="AB17" s="25">
        <v>48964.59</v>
      </c>
    </row>
    <row r="18" spans="1:28" ht="12.75">
      <c r="A18" s="29" t="s">
        <v>13</v>
      </c>
      <c r="B18" s="30">
        <v>14972.57</v>
      </c>
      <c r="C18" s="30">
        <v>9598.71</v>
      </c>
      <c r="D18" s="30">
        <v>10414.3</v>
      </c>
      <c r="E18" s="30">
        <v>27257.12</v>
      </c>
      <c r="F18" s="30">
        <v>14690.84</v>
      </c>
      <c r="G18" s="30">
        <v>35380.28</v>
      </c>
      <c r="H18" s="30">
        <v>15025.08</v>
      </c>
      <c r="I18" s="30">
        <v>29633.52</v>
      </c>
      <c r="J18" s="30">
        <v>41647.34</v>
      </c>
      <c r="K18" s="30">
        <v>12509.5</v>
      </c>
      <c r="L18" s="30">
        <v>17195</v>
      </c>
      <c r="M18" s="30">
        <v>3208</v>
      </c>
      <c r="N18" s="30">
        <v>1158</v>
      </c>
      <c r="O18" s="30">
        <v>2896</v>
      </c>
      <c r="P18" s="30">
        <v>23170.88</v>
      </c>
      <c r="Q18" s="30">
        <v>18246.2</v>
      </c>
      <c r="R18" s="30">
        <v>23739</v>
      </c>
      <c r="S18" s="30">
        <v>13652</v>
      </c>
      <c r="T18" s="6">
        <v>47975</v>
      </c>
      <c r="U18" s="6">
        <v>56136.46</v>
      </c>
      <c r="V18" s="6">
        <v>31248.51</v>
      </c>
      <c r="W18" s="6">
        <v>8435.3</v>
      </c>
      <c r="X18" s="31">
        <v>25006.96</v>
      </c>
      <c r="Y18" s="31">
        <v>18272.43</v>
      </c>
      <c r="Z18" s="5">
        <v>48003.4</v>
      </c>
      <c r="AA18" s="5">
        <v>9144.05</v>
      </c>
      <c r="AB18" s="5">
        <v>13799.88</v>
      </c>
    </row>
    <row r="19" spans="1:28" ht="12.75">
      <c r="A19" s="29" t="s">
        <v>14</v>
      </c>
      <c r="B19" s="30">
        <v>6316.13</v>
      </c>
      <c r="C19" s="30" t="s">
        <v>5</v>
      </c>
      <c r="D19" s="30" t="s">
        <v>5</v>
      </c>
      <c r="E19" s="30">
        <v>19489.78</v>
      </c>
      <c r="F19" s="30">
        <v>4443.51</v>
      </c>
      <c r="G19" s="30">
        <v>9931.94</v>
      </c>
      <c r="H19" s="30" t="s">
        <v>5</v>
      </c>
      <c r="I19" s="30">
        <v>9649.7</v>
      </c>
      <c r="J19" s="30">
        <v>13693.52</v>
      </c>
      <c r="K19" s="30">
        <v>13615.79</v>
      </c>
      <c r="L19" s="30" t="s">
        <v>5</v>
      </c>
      <c r="M19" s="30">
        <v>1000</v>
      </c>
      <c r="N19" s="30" t="s">
        <v>5</v>
      </c>
      <c r="O19" s="30">
        <v>2344</v>
      </c>
      <c r="P19" s="30" t="s">
        <v>5</v>
      </c>
      <c r="Q19" s="30" t="s">
        <v>5</v>
      </c>
      <c r="R19" s="30">
        <v>7679</v>
      </c>
      <c r="S19" s="30">
        <v>16238</v>
      </c>
      <c r="T19" s="6">
        <v>11765</v>
      </c>
      <c r="U19" s="32">
        <v>0</v>
      </c>
      <c r="V19" s="6" t="s">
        <v>5</v>
      </c>
      <c r="W19" s="6" t="s">
        <v>5</v>
      </c>
      <c r="X19" s="31" t="s">
        <v>5</v>
      </c>
      <c r="Y19" s="31" t="s">
        <v>5</v>
      </c>
      <c r="Z19" s="5">
        <v>6622</v>
      </c>
      <c r="AA19" s="5">
        <v>9314.83</v>
      </c>
      <c r="AB19" s="5">
        <v>10126.48</v>
      </c>
    </row>
    <row r="20" spans="1:28" ht="12.75">
      <c r="A20" s="29" t="s">
        <v>15</v>
      </c>
      <c r="B20" s="30">
        <v>10882.88</v>
      </c>
      <c r="C20" s="30">
        <v>51369.56</v>
      </c>
      <c r="D20" s="30">
        <v>74792.615</v>
      </c>
      <c r="E20" s="30">
        <v>51595.7</v>
      </c>
      <c r="F20" s="30">
        <v>52244.31</v>
      </c>
      <c r="G20" s="30">
        <v>39759.89</v>
      </c>
      <c r="H20" s="30">
        <v>276790.85</v>
      </c>
      <c r="I20" s="30">
        <v>22615.73</v>
      </c>
      <c r="J20" s="30">
        <v>98851.86</v>
      </c>
      <c r="K20" s="30">
        <v>28903.86</v>
      </c>
      <c r="L20" s="30">
        <v>93031.9</v>
      </c>
      <c r="M20" s="30">
        <v>105639.89</v>
      </c>
      <c r="N20" s="30">
        <v>61543.63</v>
      </c>
      <c r="O20" s="30">
        <v>52066.615000000005</v>
      </c>
      <c r="P20" s="30">
        <v>98162.59</v>
      </c>
      <c r="Q20" s="30">
        <v>161832.01</v>
      </c>
      <c r="R20" s="30">
        <v>59821</v>
      </c>
      <c r="S20" s="30">
        <v>58575</v>
      </c>
      <c r="T20" s="6">
        <v>74274</v>
      </c>
      <c r="U20" s="6">
        <v>59585.15</v>
      </c>
      <c r="V20" s="6">
        <v>52118.54</v>
      </c>
      <c r="W20" s="6">
        <v>84831.71</v>
      </c>
      <c r="X20" s="31">
        <v>43261.85</v>
      </c>
      <c r="Y20" s="31">
        <v>20877.35</v>
      </c>
      <c r="Z20" s="5">
        <v>13072.38</v>
      </c>
      <c r="AA20" s="5">
        <v>33340.5</v>
      </c>
      <c r="AB20" s="5">
        <v>25038.23</v>
      </c>
    </row>
    <row r="21" spans="1:28" ht="12.75">
      <c r="A21" s="27" t="s">
        <v>16</v>
      </c>
      <c r="B21" s="23">
        <f>SUM(B22:B24)</f>
        <v>8000</v>
      </c>
      <c r="C21" s="23">
        <f>SUM(C22:C24)</f>
        <v>22053.2</v>
      </c>
      <c r="D21" s="30" t="s">
        <v>5</v>
      </c>
      <c r="E21" s="23">
        <f>SUM(E22:E24)</f>
        <v>3206.78</v>
      </c>
      <c r="F21" s="23">
        <f>SUM(F22:F24)</f>
        <v>9405.54</v>
      </c>
      <c r="G21" s="23">
        <f>SUM(G22:G24)</f>
        <v>29201.72</v>
      </c>
      <c r="H21" s="30" t="s">
        <v>5</v>
      </c>
      <c r="I21" s="23">
        <f>SUM(I22:I24)</f>
        <v>3959.83</v>
      </c>
      <c r="J21" s="23">
        <f>SUM(J22:J24)</f>
        <v>11289.29</v>
      </c>
      <c r="K21" s="23">
        <f>SUM(K22:K24)</f>
        <v>19090.4</v>
      </c>
      <c r="L21" s="23">
        <f>SUM(L22:L24)</f>
        <v>6455.12</v>
      </c>
      <c r="M21" s="30" t="s">
        <v>5</v>
      </c>
      <c r="N21" s="30" t="s">
        <v>5</v>
      </c>
      <c r="O21" s="23">
        <f>SUM(O22:O24)</f>
        <v>7260</v>
      </c>
      <c r="P21" s="30" t="s">
        <v>5</v>
      </c>
      <c r="Q21" s="30" t="s">
        <v>5</v>
      </c>
      <c r="R21" s="23">
        <f>SUM(R22:R24)</f>
        <v>5425</v>
      </c>
      <c r="S21" s="30" t="s">
        <v>5</v>
      </c>
      <c r="T21" s="32" t="s">
        <v>5</v>
      </c>
      <c r="U21" s="26">
        <v>12178.22</v>
      </c>
      <c r="V21" s="26">
        <v>4480</v>
      </c>
      <c r="W21" s="6" t="s">
        <v>5</v>
      </c>
      <c r="X21" s="31" t="s">
        <v>5</v>
      </c>
      <c r="Y21" s="31" t="s">
        <v>5</v>
      </c>
      <c r="Z21" s="31" t="s">
        <v>5</v>
      </c>
      <c r="AA21" s="31">
        <v>6847.42</v>
      </c>
      <c r="AB21" s="31" t="s">
        <v>5</v>
      </c>
    </row>
    <row r="22" spans="1:28" ht="12.75">
      <c r="A22" s="29" t="s">
        <v>17</v>
      </c>
      <c r="B22" s="30">
        <v>8000</v>
      </c>
      <c r="C22" s="30">
        <v>22053.2</v>
      </c>
      <c r="D22" s="30" t="s">
        <v>5</v>
      </c>
      <c r="E22" s="30" t="s">
        <v>5</v>
      </c>
      <c r="F22" s="30" t="s">
        <v>5</v>
      </c>
      <c r="G22" s="30">
        <v>985</v>
      </c>
      <c r="H22" s="30" t="s">
        <v>5</v>
      </c>
      <c r="I22" s="30">
        <v>3959.83</v>
      </c>
      <c r="J22" s="30" t="s">
        <v>5</v>
      </c>
      <c r="K22" s="30" t="s">
        <v>5</v>
      </c>
      <c r="L22" s="30">
        <v>6455.12</v>
      </c>
      <c r="M22" s="30" t="s">
        <v>5</v>
      </c>
      <c r="N22" s="30" t="s">
        <v>5</v>
      </c>
      <c r="O22" s="30" t="s">
        <v>5</v>
      </c>
      <c r="P22" s="30" t="s">
        <v>5</v>
      </c>
      <c r="Q22" s="30" t="s">
        <v>5</v>
      </c>
      <c r="R22" s="30">
        <v>1585</v>
      </c>
      <c r="S22" s="30">
        <v>0</v>
      </c>
      <c r="T22" s="32">
        <v>0</v>
      </c>
      <c r="U22" s="6">
        <v>12178.22</v>
      </c>
      <c r="V22" s="6" t="s">
        <v>5</v>
      </c>
      <c r="W22" s="6" t="s">
        <v>5</v>
      </c>
      <c r="X22" s="31" t="s">
        <v>5</v>
      </c>
      <c r="Y22" s="31" t="s">
        <v>5</v>
      </c>
      <c r="Z22" s="31" t="s">
        <v>5</v>
      </c>
      <c r="AA22" s="31" t="s">
        <v>5</v>
      </c>
      <c r="AB22" s="31" t="s">
        <v>5</v>
      </c>
    </row>
    <row r="23" spans="1:28" ht="12.75">
      <c r="A23" s="29" t="s">
        <v>18</v>
      </c>
      <c r="B23" s="30" t="s">
        <v>5</v>
      </c>
      <c r="C23" s="30" t="s">
        <v>5</v>
      </c>
      <c r="D23" s="30" t="s">
        <v>5</v>
      </c>
      <c r="E23" s="30" t="s">
        <v>5</v>
      </c>
      <c r="F23" s="30" t="s">
        <v>5</v>
      </c>
      <c r="G23" s="30" t="s">
        <v>5</v>
      </c>
      <c r="H23" s="30" t="s">
        <v>5</v>
      </c>
      <c r="I23" s="30" t="s">
        <v>5</v>
      </c>
      <c r="J23" s="30" t="s">
        <v>5</v>
      </c>
      <c r="K23" s="30" t="s">
        <v>5</v>
      </c>
      <c r="L23" s="30" t="s">
        <v>5</v>
      </c>
      <c r="M23" s="30" t="s">
        <v>5</v>
      </c>
      <c r="N23" s="30" t="s">
        <v>5</v>
      </c>
      <c r="O23" s="30" t="s">
        <v>5</v>
      </c>
      <c r="P23" s="30" t="s">
        <v>5</v>
      </c>
      <c r="Q23" s="30" t="s">
        <v>5</v>
      </c>
      <c r="R23" s="30">
        <v>0</v>
      </c>
      <c r="S23" s="30">
        <v>0</v>
      </c>
      <c r="T23" s="32">
        <v>0</v>
      </c>
      <c r="U23" s="32">
        <v>0</v>
      </c>
      <c r="V23" s="6" t="s">
        <v>5</v>
      </c>
      <c r="W23" s="6" t="s">
        <v>5</v>
      </c>
      <c r="X23" s="31" t="s">
        <v>5</v>
      </c>
      <c r="Y23" s="31" t="s">
        <v>5</v>
      </c>
      <c r="Z23" s="31" t="s">
        <v>5</v>
      </c>
      <c r="AA23" s="31" t="s">
        <v>5</v>
      </c>
      <c r="AB23" s="31" t="s">
        <v>5</v>
      </c>
    </row>
    <row r="24" spans="1:28" ht="12.75">
      <c r="A24" s="29" t="s">
        <v>19</v>
      </c>
      <c r="B24" s="30" t="s">
        <v>5</v>
      </c>
      <c r="C24" s="30" t="s">
        <v>5</v>
      </c>
      <c r="D24" s="30" t="s">
        <v>5</v>
      </c>
      <c r="E24" s="30">
        <v>3206.78</v>
      </c>
      <c r="F24" s="30">
        <v>9405.54</v>
      </c>
      <c r="G24" s="30">
        <v>28216.72</v>
      </c>
      <c r="H24" s="30" t="s">
        <v>5</v>
      </c>
      <c r="I24" s="30" t="s">
        <v>5</v>
      </c>
      <c r="J24" s="30">
        <v>11289.29</v>
      </c>
      <c r="K24" s="30">
        <v>19090.4</v>
      </c>
      <c r="L24" s="30" t="s">
        <v>5</v>
      </c>
      <c r="M24" s="30" t="s">
        <v>5</v>
      </c>
      <c r="N24" s="30" t="s">
        <v>5</v>
      </c>
      <c r="O24" s="30">
        <v>7260</v>
      </c>
      <c r="P24" s="30" t="s">
        <v>5</v>
      </c>
      <c r="Q24" s="30" t="s">
        <v>5</v>
      </c>
      <c r="R24" s="30">
        <v>3840</v>
      </c>
      <c r="S24" s="30">
        <v>0</v>
      </c>
      <c r="T24" s="32">
        <v>0</v>
      </c>
      <c r="U24" s="32">
        <v>0</v>
      </c>
      <c r="V24" s="6">
        <v>4480</v>
      </c>
      <c r="W24" s="6" t="s">
        <v>5</v>
      </c>
      <c r="X24" s="31" t="s">
        <v>5</v>
      </c>
      <c r="Y24" s="31" t="s">
        <v>5</v>
      </c>
      <c r="Z24" s="31" t="s">
        <v>5</v>
      </c>
      <c r="AA24" s="31">
        <v>6847.42</v>
      </c>
      <c r="AB24" s="31" t="s">
        <v>5</v>
      </c>
    </row>
    <row r="25" spans="1:28" ht="12.75">
      <c r="A25" s="27" t="s">
        <v>20</v>
      </c>
      <c r="B25" s="23">
        <f aca="true" t="shared" si="3" ref="B25:M25">SUM(B26:B28)</f>
        <v>4714.200000000001</v>
      </c>
      <c r="C25" s="23">
        <f t="shared" si="3"/>
        <v>2222.38</v>
      </c>
      <c r="D25" s="23">
        <f t="shared" si="3"/>
        <v>17748.31</v>
      </c>
      <c r="E25" s="23">
        <f t="shared" si="3"/>
        <v>14071.73</v>
      </c>
      <c r="F25" s="23">
        <f t="shared" si="3"/>
        <v>52950.46000000001</v>
      </c>
      <c r="G25" s="23">
        <f t="shared" si="3"/>
        <v>60892.270000000004</v>
      </c>
      <c r="H25" s="23">
        <f t="shared" si="3"/>
        <v>3246.84</v>
      </c>
      <c r="I25" s="23">
        <f t="shared" si="3"/>
        <v>25101.4</v>
      </c>
      <c r="J25" s="23">
        <f t="shared" si="3"/>
        <v>15866.849999999999</v>
      </c>
      <c r="K25" s="23">
        <f t="shared" si="3"/>
        <v>13743.220000000001</v>
      </c>
      <c r="L25" s="23">
        <f t="shared" si="3"/>
        <v>3363.8</v>
      </c>
      <c r="M25" s="23">
        <f t="shared" si="3"/>
        <v>33396.22</v>
      </c>
      <c r="N25" s="30" t="s">
        <v>5</v>
      </c>
      <c r="O25" s="23">
        <f>SUM(O26:O28)</f>
        <v>6207.33</v>
      </c>
      <c r="P25" s="23">
        <f>SUM(P26:P28)</f>
        <v>7841</v>
      </c>
      <c r="Q25" s="23">
        <f>SUM(Q26:Q28)</f>
        <v>37489.33</v>
      </c>
      <c r="R25" s="23">
        <f>SUM(R26:R28)</f>
        <v>33855</v>
      </c>
      <c r="S25" s="23">
        <f>SUM(S26:S28)</f>
        <v>47804</v>
      </c>
      <c r="T25" s="28">
        <f>SUM(T26,T27)</f>
        <v>22736</v>
      </c>
      <c r="U25" s="26">
        <v>15817.82</v>
      </c>
      <c r="V25" s="26">
        <v>10918.21</v>
      </c>
      <c r="W25" s="26">
        <v>8878.26</v>
      </c>
      <c r="X25" s="26">
        <f>SUM(X26:X28)</f>
        <v>14068.96</v>
      </c>
      <c r="Y25" s="26">
        <v>24054.31</v>
      </c>
      <c r="Z25" s="25">
        <v>7399.33</v>
      </c>
      <c r="AA25" s="25">
        <v>15959.1</v>
      </c>
      <c r="AB25" s="25">
        <v>5500.77</v>
      </c>
    </row>
    <row r="26" spans="1:28" ht="12.75">
      <c r="A26" s="29" t="s">
        <v>21</v>
      </c>
      <c r="B26" s="30">
        <v>1049.44</v>
      </c>
      <c r="C26" s="30" t="s">
        <v>5</v>
      </c>
      <c r="D26" s="30">
        <v>7373.71</v>
      </c>
      <c r="E26" s="30">
        <v>1713.97</v>
      </c>
      <c r="F26" s="30">
        <v>28941.2</v>
      </c>
      <c r="G26" s="30">
        <v>43500.54</v>
      </c>
      <c r="H26" s="30" t="s">
        <v>5</v>
      </c>
      <c r="I26" s="30">
        <v>3460.28</v>
      </c>
      <c r="J26" s="30">
        <v>10093.89</v>
      </c>
      <c r="K26" s="30">
        <v>10521.37</v>
      </c>
      <c r="L26" s="30" t="s">
        <v>5</v>
      </c>
      <c r="M26" s="30">
        <v>24853.47</v>
      </c>
      <c r="N26" s="30" t="s">
        <v>5</v>
      </c>
      <c r="O26" s="30" t="s">
        <v>5</v>
      </c>
      <c r="P26" s="30">
        <v>5991</v>
      </c>
      <c r="Q26" s="30">
        <v>4196</v>
      </c>
      <c r="R26" s="30">
        <v>4475</v>
      </c>
      <c r="S26" s="30">
        <v>1840</v>
      </c>
      <c r="T26" s="6">
        <v>20899</v>
      </c>
      <c r="U26" s="6">
        <v>14156.3</v>
      </c>
      <c r="V26" s="6">
        <v>4171</v>
      </c>
      <c r="W26" s="6" t="s">
        <v>5</v>
      </c>
      <c r="X26" s="31">
        <v>2576</v>
      </c>
      <c r="Y26" s="31">
        <v>11538.55</v>
      </c>
      <c r="Z26" s="5">
        <v>1000</v>
      </c>
      <c r="AA26" s="6" t="s">
        <v>5</v>
      </c>
      <c r="AB26" s="6">
        <v>1000</v>
      </c>
    </row>
    <row r="27" spans="1:28" ht="12.75">
      <c r="A27" s="29" t="s">
        <v>22</v>
      </c>
      <c r="B27" s="30">
        <v>3664.76</v>
      </c>
      <c r="C27" s="30">
        <v>2222.38</v>
      </c>
      <c r="D27" s="30">
        <v>9059.56</v>
      </c>
      <c r="E27" s="30">
        <v>11007.76</v>
      </c>
      <c r="F27" s="30">
        <v>4485.07</v>
      </c>
      <c r="G27" s="30">
        <v>2606.11</v>
      </c>
      <c r="H27" s="30">
        <v>1936.84</v>
      </c>
      <c r="I27" s="30">
        <v>11790.12</v>
      </c>
      <c r="J27" s="30">
        <v>2901.56</v>
      </c>
      <c r="K27" s="30">
        <v>1681.85</v>
      </c>
      <c r="L27" s="30">
        <v>613.8</v>
      </c>
      <c r="M27" s="30">
        <v>7222.75</v>
      </c>
      <c r="N27" s="30" t="s">
        <v>5</v>
      </c>
      <c r="O27" s="30" t="s">
        <v>5</v>
      </c>
      <c r="P27" s="30" t="s">
        <v>5</v>
      </c>
      <c r="Q27" s="30">
        <v>17190.87</v>
      </c>
      <c r="R27" s="30">
        <v>23147</v>
      </c>
      <c r="S27" s="30">
        <v>12404</v>
      </c>
      <c r="T27" s="6">
        <v>1837</v>
      </c>
      <c r="U27" s="6">
        <v>1661.52</v>
      </c>
      <c r="V27" s="6">
        <v>5776.71</v>
      </c>
      <c r="W27" s="6">
        <v>6698.26</v>
      </c>
      <c r="X27" s="31">
        <v>4245.68</v>
      </c>
      <c r="Y27" s="31">
        <v>4118.51</v>
      </c>
      <c r="Z27" s="5">
        <v>6399.33</v>
      </c>
      <c r="AA27" s="6" t="s">
        <v>5</v>
      </c>
      <c r="AB27" s="6" t="s">
        <v>5</v>
      </c>
    </row>
    <row r="28" spans="1:28" ht="12.75">
      <c r="A28" s="29" t="s">
        <v>23</v>
      </c>
      <c r="B28" s="30" t="s">
        <v>5</v>
      </c>
      <c r="C28" s="30" t="s">
        <v>5</v>
      </c>
      <c r="D28" s="30">
        <v>1315.04</v>
      </c>
      <c r="E28" s="30">
        <v>1350</v>
      </c>
      <c r="F28" s="30">
        <v>19524.19</v>
      </c>
      <c r="G28" s="30">
        <v>14785.62</v>
      </c>
      <c r="H28" s="30">
        <v>1310</v>
      </c>
      <c r="I28" s="30">
        <v>9851</v>
      </c>
      <c r="J28" s="30">
        <v>2871.4</v>
      </c>
      <c r="K28" s="30">
        <v>1540</v>
      </c>
      <c r="L28" s="30">
        <v>2750</v>
      </c>
      <c r="M28" s="30">
        <v>1320</v>
      </c>
      <c r="N28" s="30" t="s">
        <v>5</v>
      </c>
      <c r="O28" s="30">
        <v>6207.33</v>
      </c>
      <c r="P28" s="30">
        <v>1850</v>
      </c>
      <c r="Q28" s="30">
        <v>16102.46</v>
      </c>
      <c r="R28" s="30">
        <v>6233</v>
      </c>
      <c r="S28" s="30">
        <v>33560</v>
      </c>
      <c r="T28" s="32" t="s">
        <v>5</v>
      </c>
      <c r="U28" s="32">
        <v>0</v>
      </c>
      <c r="V28" s="6">
        <v>970.5</v>
      </c>
      <c r="W28" s="6">
        <v>2180</v>
      </c>
      <c r="X28" s="31">
        <v>7247.28</v>
      </c>
      <c r="Y28" s="31">
        <v>8397.24999999998</v>
      </c>
      <c r="Z28" s="31" t="s">
        <v>5</v>
      </c>
      <c r="AA28" s="31">
        <v>15959.1</v>
      </c>
      <c r="AB28" s="6">
        <v>4500.77</v>
      </c>
    </row>
    <row r="29" spans="1:28" ht="12.75">
      <c r="A29" s="27" t="s">
        <v>24</v>
      </c>
      <c r="B29" s="30" t="s">
        <v>5</v>
      </c>
      <c r="C29" s="23">
        <f>SUM(C30:C31)</f>
        <v>13374.13</v>
      </c>
      <c r="D29" s="23">
        <f>SUM(D30:D31)</f>
        <v>21159.005000000005</v>
      </c>
      <c r="E29" s="23">
        <f>SUM(E30:E31)</f>
        <v>40266.75</v>
      </c>
      <c r="F29" s="30" t="s">
        <v>5</v>
      </c>
      <c r="G29" s="23">
        <f>SUM(G30:G31)</f>
        <v>54895.46</v>
      </c>
      <c r="H29" s="23">
        <f>SUM(H30:H31)</f>
        <v>6117.48</v>
      </c>
      <c r="I29" s="30" t="s">
        <v>5</v>
      </c>
      <c r="J29" s="23">
        <f>SUM(J30:J31)</f>
        <v>1895.2</v>
      </c>
      <c r="K29" s="23">
        <f>SUM(K30:K31)</f>
        <v>7364.95</v>
      </c>
      <c r="L29" s="23">
        <f>SUM(L30:L31)</f>
        <v>2598.78</v>
      </c>
      <c r="M29" s="23">
        <f>SUM(M30:M31)</f>
        <v>7130.73</v>
      </c>
      <c r="N29" s="30" t="s">
        <v>5</v>
      </c>
      <c r="O29" s="23">
        <f>SUM(O30:O31)</f>
        <v>2029</v>
      </c>
      <c r="P29" s="30" t="s">
        <v>5</v>
      </c>
      <c r="Q29" s="23">
        <f>SUM(Q30:Q31)</f>
        <v>1207</v>
      </c>
      <c r="R29" s="30" t="s">
        <v>5</v>
      </c>
      <c r="S29" s="23">
        <f>SUM(S30:S31)</f>
        <v>6596</v>
      </c>
      <c r="T29" s="28">
        <v>11000</v>
      </c>
      <c r="U29" s="26">
        <v>6143.5</v>
      </c>
      <c r="V29" s="26">
        <v>3700.6</v>
      </c>
      <c r="W29" s="26">
        <v>13560.71</v>
      </c>
      <c r="X29" s="26">
        <v>3309.35</v>
      </c>
      <c r="Y29" s="31" t="s">
        <v>5</v>
      </c>
      <c r="Z29" s="31" t="s">
        <v>5</v>
      </c>
      <c r="AA29" s="26">
        <v>4522.4</v>
      </c>
      <c r="AB29" s="26">
        <v>13267.14</v>
      </c>
    </row>
    <row r="30" spans="1:28" ht="12.75">
      <c r="A30" s="29" t="s">
        <v>24</v>
      </c>
      <c r="B30" s="30" t="s">
        <v>5</v>
      </c>
      <c r="C30" s="30">
        <v>13374.13</v>
      </c>
      <c r="D30" s="30">
        <v>16709.425000000003</v>
      </c>
      <c r="E30" s="30">
        <v>38293.55</v>
      </c>
      <c r="F30" s="30" t="s">
        <v>5</v>
      </c>
      <c r="G30" s="30">
        <v>16550.04</v>
      </c>
      <c r="H30" s="30">
        <v>6117.48</v>
      </c>
      <c r="I30" s="30" t="s">
        <v>5</v>
      </c>
      <c r="J30" s="30">
        <v>1895.2</v>
      </c>
      <c r="K30" s="30">
        <v>7364.95</v>
      </c>
      <c r="L30" s="30">
        <v>2598.78</v>
      </c>
      <c r="M30" s="30">
        <v>7130.73</v>
      </c>
      <c r="N30" s="30" t="s">
        <v>5</v>
      </c>
      <c r="O30" s="30">
        <v>2029</v>
      </c>
      <c r="P30" s="30" t="s">
        <v>5</v>
      </c>
      <c r="Q30" s="30">
        <v>1207</v>
      </c>
      <c r="R30" s="33" t="s">
        <v>25</v>
      </c>
      <c r="S30" s="30">
        <v>6596</v>
      </c>
      <c r="T30" s="6">
        <v>11000</v>
      </c>
      <c r="U30" s="6">
        <v>6143.5</v>
      </c>
      <c r="V30" s="31">
        <v>3700.6</v>
      </c>
      <c r="W30" s="31">
        <v>13560.71</v>
      </c>
      <c r="X30" s="31">
        <v>3309.35</v>
      </c>
      <c r="Y30" s="31" t="s">
        <v>5</v>
      </c>
      <c r="Z30" s="31" t="s">
        <v>5</v>
      </c>
      <c r="AA30" s="31">
        <v>4522.4</v>
      </c>
      <c r="AB30" s="31">
        <v>13267.14</v>
      </c>
    </row>
    <row r="31" spans="1:28" ht="12.75">
      <c r="A31" s="29" t="s">
        <v>26</v>
      </c>
      <c r="B31" s="30" t="s">
        <v>5</v>
      </c>
      <c r="C31" s="30" t="s">
        <v>5</v>
      </c>
      <c r="D31" s="30">
        <v>4449.58</v>
      </c>
      <c r="E31" s="30">
        <v>1973.2</v>
      </c>
      <c r="F31" s="30" t="s">
        <v>5</v>
      </c>
      <c r="G31" s="30">
        <v>38345.42</v>
      </c>
      <c r="H31" s="30" t="s">
        <v>5</v>
      </c>
      <c r="I31" s="30" t="s">
        <v>5</v>
      </c>
      <c r="J31" s="30" t="s">
        <v>5</v>
      </c>
      <c r="K31" s="30" t="s">
        <v>5</v>
      </c>
      <c r="L31" s="30" t="s">
        <v>5</v>
      </c>
      <c r="M31" s="30" t="s">
        <v>5</v>
      </c>
      <c r="N31" s="30" t="s">
        <v>5</v>
      </c>
      <c r="O31" s="30" t="s">
        <v>5</v>
      </c>
      <c r="P31" s="30" t="s">
        <v>5</v>
      </c>
      <c r="Q31" s="30" t="s">
        <v>5</v>
      </c>
      <c r="R31" s="30">
        <v>0</v>
      </c>
      <c r="S31" s="30">
        <v>0</v>
      </c>
      <c r="T31" s="32" t="s">
        <v>5</v>
      </c>
      <c r="U31" s="32">
        <v>0</v>
      </c>
      <c r="V31" s="6" t="s">
        <v>5</v>
      </c>
      <c r="W31" s="6" t="s">
        <v>5</v>
      </c>
      <c r="X31" s="31" t="s">
        <v>5</v>
      </c>
      <c r="Y31" s="31" t="s">
        <v>5</v>
      </c>
      <c r="Z31" s="31" t="s">
        <v>5</v>
      </c>
      <c r="AA31" s="31" t="s">
        <v>5</v>
      </c>
      <c r="AB31" s="31" t="s">
        <v>5</v>
      </c>
    </row>
    <row r="32" spans="1:28" ht="12.75">
      <c r="A32" s="27" t="s">
        <v>27</v>
      </c>
      <c r="B32" s="30" t="s">
        <v>5</v>
      </c>
      <c r="C32" s="30" t="s">
        <v>5</v>
      </c>
      <c r="D32" s="30" t="s">
        <v>5</v>
      </c>
      <c r="E32" s="30" t="s">
        <v>5</v>
      </c>
      <c r="F32" s="30" t="s">
        <v>5</v>
      </c>
      <c r="G32" s="30" t="s">
        <v>5</v>
      </c>
      <c r="H32" s="30" t="s">
        <v>5</v>
      </c>
      <c r="I32" s="30" t="s">
        <v>5</v>
      </c>
      <c r="J32" s="30" t="s">
        <v>5</v>
      </c>
      <c r="K32" s="30" t="s">
        <v>5</v>
      </c>
      <c r="L32" s="30" t="s">
        <v>5</v>
      </c>
      <c r="M32" s="30" t="s">
        <v>5</v>
      </c>
      <c r="N32" s="30" t="s">
        <v>5</v>
      </c>
      <c r="O32" s="30" t="s">
        <v>5</v>
      </c>
      <c r="P32" s="30" t="s">
        <v>5</v>
      </c>
      <c r="Q32" s="30" t="s">
        <v>5</v>
      </c>
      <c r="R32" s="30" t="s">
        <v>5</v>
      </c>
      <c r="S32" s="30" t="s">
        <v>5</v>
      </c>
      <c r="T32" s="32" t="s">
        <v>5</v>
      </c>
      <c r="U32" s="33">
        <v>0</v>
      </c>
      <c r="V32" s="26">
        <v>4000</v>
      </c>
      <c r="W32" s="6" t="s">
        <v>5</v>
      </c>
      <c r="X32" s="31" t="s">
        <v>5</v>
      </c>
      <c r="Y32" s="31" t="s">
        <v>5</v>
      </c>
      <c r="Z32" s="31" t="s">
        <v>5</v>
      </c>
      <c r="AA32" s="31" t="s">
        <v>5</v>
      </c>
      <c r="AB32" s="31" t="s">
        <v>5</v>
      </c>
    </row>
    <row r="33" spans="1:28" ht="12.75">
      <c r="A33" s="29" t="s">
        <v>27</v>
      </c>
      <c r="B33" s="30" t="s">
        <v>5</v>
      </c>
      <c r="C33" s="30" t="s">
        <v>5</v>
      </c>
      <c r="D33" s="30" t="s">
        <v>5</v>
      </c>
      <c r="E33" s="30" t="s">
        <v>5</v>
      </c>
      <c r="F33" s="30" t="s">
        <v>5</v>
      </c>
      <c r="G33" s="30" t="s">
        <v>5</v>
      </c>
      <c r="H33" s="30" t="s">
        <v>5</v>
      </c>
      <c r="I33" s="30" t="s">
        <v>5</v>
      </c>
      <c r="J33" s="30" t="s">
        <v>5</v>
      </c>
      <c r="K33" s="30" t="s">
        <v>5</v>
      </c>
      <c r="L33" s="30" t="s">
        <v>5</v>
      </c>
      <c r="M33" s="30" t="s">
        <v>5</v>
      </c>
      <c r="N33" s="30" t="s">
        <v>5</v>
      </c>
      <c r="O33" s="30" t="s">
        <v>5</v>
      </c>
      <c r="P33" s="30" t="s">
        <v>5</v>
      </c>
      <c r="Q33" s="30" t="s">
        <v>5</v>
      </c>
      <c r="R33" s="30">
        <v>0</v>
      </c>
      <c r="S33" s="30">
        <v>0</v>
      </c>
      <c r="T33" s="32" t="s">
        <v>5</v>
      </c>
      <c r="U33" s="32">
        <v>0</v>
      </c>
      <c r="V33" s="6">
        <v>4000</v>
      </c>
      <c r="W33" s="6" t="s">
        <v>5</v>
      </c>
      <c r="X33" s="31" t="s">
        <v>5</v>
      </c>
      <c r="Y33" s="31" t="s">
        <v>5</v>
      </c>
      <c r="Z33" s="31" t="s">
        <v>5</v>
      </c>
      <c r="AA33" s="31" t="s">
        <v>5</v>
      </c>
      <c r="AB33" s="31" t="s">
        <v>5</v>
      </c>
    </row>
    <row r="34" spans="1:28" ht="12.75">
      <c r="A34" s="27" t="s">
        <v>28</v>
      </c>
      <c r="B34" s="30" t="s">
        <v>5</v>
      </c>
      <c r="C34" s="30" t="s">
        <v>5</v>
      </c>
      <c r="D34" s="23">
        <f aca="true" t="shared" si="4" ref="D34:K34">SUM(D35:D36)</f>
        <v>1378.96</v>
      </c>
      <c r="E34" s="23">
        <f t="shared" si="4"/>
        <v>11917.7</v>
      </c>
      <c r="F34" s="23">
        <f t="shared" si="4"/>
        <v>11395.61</v>
      </c>
      <c r="G34" s="23">
        <f t="shared" si="4"/>
        <v>3219.64</v>
      </c>
      <c r="H34" s="23">
        <f t="shared" si="4"/>
        <v>6852.969999999999</v>
      </c>
      <c r="I34" s="23">
        <f t="shared" si="4"/>
        <v>7080.89</v>
      </c>
      <c r="J34" s="23">
        <f t="shared" si="4"/>
        <v>7966.55</v>
      </c>
      <c r="K34" s="23">
        <f t="shared" si="4"/>
        <v>14341.87</v>
      </c>
      <c r="L34" s="30" t="s">
        <v>5</v>
      </c>
      <c r="M34" s="23">
        <f>SUM(M35:M36)</f>
        <v>2418.11</v>
      </c>
      <c r="N34" s="23">
        <f>SUM(N35:N36)</f>
        <v>1191.83</v>
      </c>
      <c r="O34" s="23">
        <f>SUM(O35:O36)</f>
        <v>1555</v>
      </c>
      <c r="P34" s="30" t="s">
        <v>5</v>
      </c>
      <c r="Q34" s="23">
        <f>SUM(Q35:Q36)</f>
        <v>19182.37</v>
      </c>
      <c r="R34" s="30" t="s">
        <v>5</v>
      </c>
      <c r="S34" s="23">
        <f>SUM(S35:S36)</f>
        <v>2263</v>
      </c>
      <c r="T34" s="28">
        <v>7825</v>
      </c>
      <c r="U34" s="26">
        <v>8092.6</v>
      </c>
      <c r="V34" s="26" t="s">
        <v>5</v>
      </c>
      <c r="W34" s="26">
        <v>2726</v>
      </c>
      <c r="X34" s="31" t="s">
        <v>5</v>
      </c>
      <c r="Y34" s="26">
        <v>1524</v>
      </c>
      <c r="Z34" s="25">
        <v>4520.05</v>
      </c>
      <c r="AA34" s="31" t="s">
        <v>5</v>
      </c>
      <c r="AB34" s="26">
        <v>5557.5</v>
      </c>
    </row>
    <row r="35" spans="1:28" ht="12.75">
      <c r="A35" s="29" t="s">
        <v>28</v>
      </c>
      <c r="B35" s="30" t="s">
        <v>5</v>
      </c>
      <c r="C35" s="30" t="s">
        <v>5</v>
      </c>
      <c r="D35" s="30">
        <v>1378.96</v>
      </c>
      <c r="E35" s="30">
        <v>9671</v>
      </c>
      <c r="F35" s="30">
        <v>5326.16</v>
      </c>
      <c r="G35" s="30" t="s">
        <v>5</v>
      </c>
      <c r="H35" s="30">
        <v>4306.29</v>
      </c>
      <c r="I35" s="30">
        <v>7080.89</v>
      </c>
      <c r="J35" s="30">
        <v>7966.55</v>
      </c>
      <c r="K35" s="30">
        <v>13337</v>
      </c>
      <c r="L35" s="30" t="s">
        <v>5</v>
      </c>
      <c r="M35" s="30">
        <v>2418.11</v>
      </c>
      <c r="N35" s="30">
        <v>1191.83</v>
      </c>
      <c r="O35" s="30">
        <v>1555</v>
      </c>
      <c r="P35" s="30" t="s">
        <v>5</v>
      </c>
      <c r="Q35" s="30" t="s">
        <v>5</v>
      </c>
      <c r="R35" s="30">
        <v>0</v>
      </c>
      <c r="S35" s="30">
        <v>2263</v>
      </c>
      <c r="T35" s="6">
        <v>7825</v>
      </c>
      <c r="U35" s="6">
        <v>6930.6</v>
      </c>
      <c r="V35" s="6" t="s">
        <v>5</v>
      </c>
      <c r="W35" s="6">
        <v>1139</v>
      </c>
      <c r="X35" s="31" t="s">
        <v>5</v>
      </c>
      <c r="Y35" s="31">
        <v>1524</v>
      </c>
      <c r="Z35" s="5">
        <v>4520.05</v>
      </c>
      <c r="AA35" s="31" t="s">
        <v>5</v>
      </c>
      <c r="AB35" s="31">
        <v>5272.5</v>
      </c>
    </row>
    <row r="36" spans="1:28" ht="12.75">
      <c r="A36" s="29" t="s">
        <v>29</v>
      </c>
      <c r="B36" s="30" t="s">
        <v>5</v>
      </c>
      <c r="C36" s="30" t="s">
        <v>5</v>
      </c>
      <c r="D36" s="30" t="s">
        <v>5</v>
      </c>
      <c r="E36" s="30">
        <v>2246.7</v>
      </c>
      <c r="F36" s="30">
        <v>6069.45</v>
      </c>
      <c r="G36" s="30">
        <v>3219.64</v>
      </c>
      <c r="H36" s="30">
        <v>2546.68</v>
      </c>
      <c r="I36" s="30" t="s">
        <v>5</v>
      </c>
      <c r="J36" s="30" t="s">
        <v>5</v>
      </c>
      <c r="K36" s="30">
        <v>1004.87</v>
      </c>
      <c r="L36" s="30" t="s">
        <v>5</v>
      </c>
      <c r="M36" s="30" t="s">
        <v>5</v>
      </c>
      <c r="N36" s="30" t="s">
        <v>5</v>
      </c>
      <c r="O36" s="30" t="s">
        <v>5</v>
      </c>
      <c r="P36" s="30" t="s">
        <v>5</v>
      </c>
      <c r="Q36" s="30">
        <v>19182.37</v>
      </c>
      <c r="R36" s="30">
        <v>0</v>
      </c>
      <c r="S36" s="30">
        <v>0</v>
      </c>
      <c r="T36" s="32" t="s">
        <v>5</v>
      </c>
      <c r="U36" s="6">
        <v>1162</v>
      </c>
      <c r="V36" s="6" t="s">
        <v>5</v>
      </c>
      <c r="W36" s="6">
        <v>1587</v>
      </c>
      <c r="X36" s="31" t="s">
        <v>5</v>
      </c>
      <c r="Y36" s="31" t="s">
        <v>5</v>
      </c>
      <c r="Z36" s="31" t="s">
        <v>5</v>
      </c>
      <c r="AA36" s="31" t="s">
        <v>5</v>
      </c>
      <c r="AB36" s="31">
        <v>285</v>
      </c>
    </row>
    <row r="37" spans="1:28" ht="12.75">
      <c r="A37" s="27" t="s">
        <v>30</v>
      </c>
      <c r="B37" s="23">
        <f aca="true" t="shared" si="5" ref="B37:G37">SUM(B38:B39)</f>
        <v>33242.03</v>
      </c>
      <c r="C37" s="23">
        <f t="shared" si="5"/>
        <v>17714.874</v>
      </c>
      <c r="D37" s="23">
        <f t="shared" si="5"/>
        <v>25831.350000000002</v>
      </c>
      <c r="E37" s="23">
        <f t="shared" si="5"/>
        <v>14928.59</v>
      </c>
      <c r="F37" s="23">
        <f t="shared" si="5"/>
        <v>86304.23000000001</v>
      </c>
      <c r="G37" s="23">
        <f t="shared" si="5"/>
        <v>2955.58</v>
      </c>
      <c r="H37" s="30" t="s">
        <v>5</v>
      </c>
      <c r="I37" s="23">
        <f aca="true" t="shared" si="6" ref="I37:S37">SUM(I38:I39)</f>
        <v>10783.5</v>
      </c>
      <c r="J37" s="23">
        <f t="shared" si="6"/>
        <v>1985.85</v>
      </c>
      <c r="K37" s="23">
        <f t="shared" si="6"/>
        <v>6928.51</v>
      </c>
      <c r="L37" s="23">
        <f t="shared" si="6"/>
        <v>612</v>
      </c>
      <c r="M37" s="23">
        <f t="shared" si="6"/>
        <v>8837.32</v>
      </c>
      <c r="N37" s="23">
        <f t="shared" si="6"/>
        <v>4239.8</v>
      </c>
      <c r="O37" s="23">
        <f t="shared" si="6"/>
        <v>15979.68</v>
      </c>
      <c r="P37" s="23">
        <f t="shared" si="6"/>
        <v>10023.57</v>
      </c>
      <c r="Q37" s="23">
        <f t="shared" si="6"/>
        <v>6332</v>
      </c>
      <c r="R37" s="23">
        <f t="shared" si="6"/>
        <v>8556</v>
      </c>
      <c r="S37" s="23">
        <f t="shared" si="6"/>
        <v>16164</v>
      </c>
      <c r="T37" s="28">
        <v>21063</v>
      </c>
      <c r="U37" s="26">
        <v>8384.51</v>
      </c>
      <c r="V37" s="26">
        <v>12238.21</v>
      </c>
      <c r="W37" s="26">
        <v>4209.02</v>
      </c>
      <c r="X37" s="26">
        <f>SUM(X38,X39)</f>
        <v>11583.92</v>
      </c>
      <c r="Y37" s="26">
        <v>3002</v>
      </c>
      <c r="Z37" s="25">
        <v>4009.55</v>
      </c>
      <c r="AA37" s="25">
        <v>2985.14</v>
      </c>
      <c r="AB37" s="25">
        <v>2114.95</v>
      </c>
    </row>
    <row r="38" spans="1:28" ht="12.75">
      <c r="A38" s="29" t="s">
        <v>31</v>
      </c>
      <c r="B38" s="30">
        <v>19687.5</v>
      </c>
      <c r="C38" s="30" t="s">
        <v>5</v>
      </c>
      <c r="D38" s="30">
        <v>17473.81</v>
      </c>
      <c r="E38" s="30" t="s">
        <v>5</v>
      </c>
      <c r="F38" s="30">
        <v>4978.82</v>
      </c>
      <c r="G38" s="30" t="s">
        <v>5</v>
      </c>
      <c r="H38" s="30" t="s">
        <v>5</v>
      </c>
      <c r="I38" s="30" t="s">
        <v>5</v>
      </c>
      <c r="J38" s="30" t="s">
        <v>5</v>
      </c>
      <c r="K38" s="30" t="s">
        <v>5</v>
      </c>
      <c r="L38" s="30" t="s">
        <v>5</v>
      </c>
      <c r="M38" s="30" t="s">
        <v>5</v>
      </c>
      <c r="N38" s="30" t="s">
        <v>5</v>
      </c>
      <c r="O38" s="30" t="s">
        <v>5</v>
      </c>
      <c r="P38" s="30" t="s">
        <v>5</v>
      </c>
      <c r="Q38" s="30" t="s">
        <v>5</v>
      </c>
      <c r="R38" s="30">
        <v>0</v>
      </c>
      <c r="S38" s="30">
        <v>7801</v>
      </c>
      <c r="T38" s="32" t="s">
        <v>5</v>
      </c>
      <c r="U38" s="32">
        <v>0</v>
      </c>
      <c r="V38" s="6">
        <v>6643.21</v>
      </c>
      <c r="W38" s="6" t="s">
        <v>5</v>
      </c>
      <c r="X38" s="31">
        <v>2238</v>
      </c>
      <c r="Y38" s="31" t="s">
        <v>5</v>
      </c>
      <c r="Z38" s="31" t="s">
        <v>5</v>
      </c>
      <c r="AA38" s="31">
        <v>2985.14</v>
      </c>
      <c r="AB38" s="31">
        <v>2114.95</v>
      </c>
    </row>
    <row r="39" spans="1:28" ht="12.75">
      <c r="A39" s="29" t="s">
        <v>32</v>
      </c>
      <c r="B39" s="30">
        <v>13554.53</v>
      </c>
      <c r="C39" s="30">
        <v>17714.874</v>
      </c>
      <c r="D39" s="30">
        <v>8357.54</v>
      </c>
      <c r="E39" s="30">
        <v>14928.59</v>
      </c>
      <c r="F39" s="30">
        <v>81325.41</v>
      </c>
      <c r="G39" s="30">
        <v>2955.58</v>
      </c>
      <c r="H39" s="30" t="s">
        <v>5</v>
      </c>
      <c r="I39" s="30">
        <v>10783.5</v>
      </c>
      <c r="J39" s="30">
        <v>1985.85</v>
      </c>
      <c r="K39" s="30">
        <v>6928.51</v>
      </c>
      <c r="L39" s="30">
        <v>612</v>
      </c>
      <c r="M39" s="30">
        <v>8837.32</v>
      </c>
      <c r="N39" s="30">
        <v>4239.8</v>
      </c>
      <c r="O39" s="30">
        <v>15979.68</v>
      </c>
      <c r="P39" s="30">
        <v>10023.57</v>
      </c>
      <c r="Q39" s="30">
        <v>6332</v>
      </c>
      <c r="R39" s="30">
        <v>8556</v>
      </c>
      <c r="S39" s="30">
        <v>8363</v>
      </c>
      <c r="T39" s="6">
        <v>21063</v>
      </c>
      <c r="U39" s="6">
        <v>8384.51</v>
      </c>
      <c r="V39" s="6">
        <v>5595</v>
      </c>
      <c r="W39" s="6">
        <v>4209.02</v>
      </c>
      <c r="X39" s="31">
        <v>9345.92</v>
      </c>
      <c r="Y39" s="31">
        <v>3002</v>
      </c>
      <c r="Z39" s="5">
        <v>4009.55</v>
      </c>
      <c r="AA39" s="6" t="s">
        <v>5</v>
      </c>
      <c r="AB39" s="6" t="s">
        <v>5</v>
      </c>
    </row>
    <row r="40" spans="1:28" ht="12.75">
      <c r="A40" s="27" t="s">
        <v>33</v>
      </c>
      <c r="B40" s="30" t="s">
        <v>5</v>
      </c>
      <c r="C40" s="30" t="s">
        <v>5</v>
      </c>
      <c r="D40" s="30" t="s">
        <v>5</v>
      </c>
      <c r="E40" s="30" t="s">
        <v>5</v>
      </c>
      <c r="F40" s="23">
        <f>SUM(F41:F42)</f>
        <v>50000</v>
      </c>
      <c r="G40" s="23">
        <f>SUM(G41:G42)</f>
        <v>24750</v>
      </c>
      <c r="H40" s="30" t="s">
        <v>5</v>
      </c>
      <c r="I40" s="23">
        <f>SUM(I41:I42)</f>
        <v>28187.25</v>
      </c>
      <c r="J40" s="23">
        <f>SUM(J41:J42)</f>
        <v>6008.65</v>
      </c>
      <c r="K40" s="23">
        <f>SUM(K41:K42)</f>
        <v>11170</v>
      </c>
      <c r="L40" s="30" t="s">
        <v>5</v>
      </c>
      <c r="M40" s="30" t="s">
        <v>5</v>
      </c>
      <c r="N40" s="30" t="s">
        <v>5</v>
      </c>
      <c r="O40" s="30" t="s">
        <v>5</v>
      </c>
      <c r="P40" s="23">
        <f>SUM(P41:P42)</f>
        <v>2022</v>
      </c>
      <c r="Q40" s="23">
        <f>SUM(Q41:Q42)</f>
        <v>8014.99</v>
      </c>
      <c r="R40" s="23">
        <f>SUM(R41:R42)</f>
        <v>39535</v>
      </c>
      <c r="S40" s="30" t="s">
        <v>5</v>
      </c>
      <c r="T40" s="28">
        <f>SUM(T41,T42)</f>
        <v>13098</v>
      </c>
      <c r="U40" s="33">
        <v>0</v>
      </c>
      <c r="V40" s="26" t="s">
        <v>5</v>
      </c>
      <c r="W40" s="26">
        <v>30580.93</v>
      </c>
      <c r="X40" s="26">
        <v>5912.9</v>
      </c>
      <c r="Y40" s="26">
        <v>7436.69999999999</v>
      </c>
      <c r="Z40" s="25">
        <v>2040</v>
      </c>
      <c r="AA40" s="25">
        <v>8702.8</v>
      </c>
      <c r="AB40" s="25">
        <v>1165</v>
      </c>
    </row>
    <row r="41" spans="1:28" ht="12.75">
      <c r="A41" s="29" t="s">
        <v>33</v>
      </c>
      <c r="B41" s="30" t="s">
        <v>5</v>
      </c>
      <c r="C41" s="30" t="s">
        <v>5</v>
      </c>
      <c r="D41" s="30" t="s">
        <v>5</v>
      </c>
      <c r="E41" s="30" t="s">
        <v>5</v>
      </c>
      <c r="F41" s="30" t="s">
        <v>5</v>
      </c>
      <c r="G41" s="30" t="s">
        <v>5</v>
      </c>
      <c r="H41" s="30" t="s">
        <v>5</v>
      </c>
      <c r="I41" s="30">
        <v>5893.25</v>
      </c>
      <c r="J41" s="30">
        <v>6008.65</v>
      </c>
      <c r="K41" s="30" t="s">
        <v>5</v>
      </c>
      <c r="L41" s="30" t="s">
        <v>5</v>
      </c>
      <c r="M41" s="30" t="s">
        <v>5</v>
      </c>
      <c r="N41" s="30" t="s">
        <v>5</v>
      </c>
      <c r="O41" s="30" t="s">
        <v>5</v>
      </c>
      <c r="P41" s="30">
        <v>2022</v>
      </c>
      <c r="Q41" s="30" t="s">
        <v>5</v>
      </c>
      <c r="R41" s="30">
        <v>20733</v>
      </c>
      <c r="S41" s="30">
        <v>0</v>
      </c>
      <c r="T41" s="6">
        <v>1049</v>
      </c>
      <c r="U41" s="32">
        <v>0</v>
      </c>
      <c r="V41" s="6" t="s">
        <v>5</v>
      </c>
      <c r="W41" s="6">
        <v>25450.3</v>
      </c>
      <c r="X41" s="31" t="s">
        <v>5</v>
      </c>
      <c r="Y41" s="31">
        <v>7436.69999999999</v>
      </c>
      <c r="Z41" s="31" t="s">
        <v>5</v>
      </c>
      <c r="AA41" s="31">
        <v>3614.4</v>
      </c>
      <c r="AB41" s="31">
        <v>1000</v>
      </c>
    </row>
    <row r="42" spans="1:28" ht="12.75">
      <c r="A42" s="29" t="s">
        <v>34</v>
      </c>
      <c r="B42" s="30" t="s">
        <v>5</v>
      </c>
      <c r="C42" s="30" t="s">
        <v>5</v>
      </c>
      <c r="D42" s="30" t="s">
        <v>5</v>
      </c>
      <c r="E42" s="30" t="s">
        <v>5</v>
      </c>
      <c r="F42" s="30">
        <v>50000</v>
      </c>
      <c r="G42" s="30">
        <v>24750</v>
      </c>
      <c r="H42" s="30" t="s">
        <v>5</v>
      </c>
      <c r="I42" s="30">
        <v>22294</v>
      </c>
      <c r="J42" s="30" t="s">
        <v>5</v>
      </c>
      <c r="K42" s="30">
        <v>11170</v>
      </c>
      <c r="L42" s="30" t="s">
        <v>5</v>
      </c>
      <c r="M42" s="30" t="s">
        <v>5</v>
      </c>
      <c r="N42" s="30" t="s">
        <v>5</v>
      </c>
      <c r="O42" s="30" t="s">
        <v>5</v>
      </c>
      <c r="P42" s="30" t="s">
        <v>5</v>
      </c>
      <c r="Q42" s="30">
        <v>8014.99</v>
      </c>
      <c r="R42" s="30">
        <v>18802</v>
      </c>
      <c r="S42" s="30">
        <v>0</v>
      </c>
      <c r="T42" s="6">
        <v>12049</v>
      </c>
      <c r="U42" s="32">
        <v>0</v>
      </c>
      <c r="V42" s="6" t="s">
        <v>5</v>
      </c>
      <c r="W42" s="6">
        <v>5130.63</v>
      </c>
      <c r="X42" s="31">
        <v>5912.9</v>
      </c>
      <c r="Y42" s="31" t="s">
        <v>5</v>
      </c>
      <c r="Z42" s="41">
        <v>2040</v>
      </c>
      <c r="AA42" s="41">
        <v>5088.4</v>
      </c>
      <c r="AB42" s="41">
        <v>165</v>
      </c>
    </row>
    <row r="43" spans="1:28" ht="12.75">
      <c r="A43" s="27" t="s">
        <v>35</v>
      </c>
      <c r="B43" s="23">
        <f aca="true" t="shared" si="7" ref="B43:S43">SUM(B44:B46)</f>
        <v>41269.61</v>
      </c>
      <c r="C43" s="23">
        <f t="shared" si="7"/>
        <v>86391.47</v>
      </c>
      <c r="D43" s="23">
        <f t="shared" si="7"/>
        <v>24684.43</v>
      </c>
      <c r="E43" s="23">
        <f t="shared" si="7"/>
        <v>62050.9</v>
      </c>
      <c r="F43" s="23">
        <f t="shared" si="7"/>
        <v>49269.3</v>
      </c>
      <c r="G43" s="23">
        <f t="shared" si="7"/>
        <v>115660.15</v>
      </c>
      <c r="H43" s="23">
        <f t="shared" si="7"/>
        <v>28459.64</v>
      </c>
      <c r="I43" s="23">
        <f t="shared" si="7"/>
        <v>23385.41</v>
      </c>
      <c r="J43" s="23">
        <f t="shared" si="7"/>
        <v>37512.21</v>
      </c>
      <c r="K43" s="23">
        <f t="shared" si="7"/>
        <v>47531.31</v>
      </c>
      <c r="L43" s="23">
        <f t="shared" si="7"/>
        <v>21397.04</v>
      </c>
      <c r="M43" s="23">
        <f t="shared" si="7"/>
        <v>56938.15</v>
      </c>
      <c r="N43" s="23">
        <f t="shared" si="7"/>
        <v>18241.32</v>
      </c>
      <c r="O43" s="23">
        <f t="shared" si="7"/>
        <v>52988</v>
      </c>
      <c r="P43" s="23">
        <f t="shared" si="7"/>
        <v>40589.17</v>
      </c>
      <c r="Q43" s="23">
        <f t="shared" si="7"/>
        <v>120016.94</v>
      </c>
      <c r="R43" s="23">
        <f t="shared" si="7"/>
        <v>95957</v>
      </c>
      <c r="S43" s="23">
        <f t="shared" si="7"/>
        <v>71354</v>
      </c>
      <c r="T43" s="28">
        <f>SUM(T44,T45,T46)</f>
        <v>55124</v>
      </c>
      <c r="U43" s="26">
        <v>39499.04</v>
      </c>
      <c r="V43" s="26">
        <v>37466.87</v>
      </c>
      <c r="W43" s="26">
        <v>45329.93</v>
      </c>
      <c r="X43" s="26">
        <f>SUM(X44:X46)</f>
        <v>35794.82</v>
      </c>
      <c r="Y43" s="26">
        <v>23387.91</v>
      </c>
      <c r="Z43" s="25">
        <v>20294.64</v>
      </c>
      <c r="AA43" s="25">
        <v>32022.36</v>
      </c>
      <c r="AB43" s="25">
        <v>26329.62</v>
      </c>
    </row>
    <row r="44" spans="1:28" ht="12.75">
      <c r="A44" s="29" t="s">
        <v>36</v>
      </c>
      <c r="B44" s="30" t="s">
        <v>5</v>
      </c>
      <c r="C44" s="30">
        <v>7625.63</v>
      </c>
      <c r="D44" s="30">
        <v>12630.24</v>
      </c>
      <c r="E44" s="30">
        <v>19902.95</v>
      </c>
      <c r="F44" s="30">
        <v>12837.6</v>
      </c>
      <c r="G44" s="30">
        <v>4685.32</v>
      </c>
      <c r="H44" s="30">
        <v>4177.46</v>
      </c>
      <c r="I44" s="30">
        <v>3039</v>
      </c>
      <c r="J44" s="30">
        <v>11880.16</v>
      </c>
      <c r="K44" s="30">
        <v>1033.1</v>
      </c>
      <c r="L44" s="30">
        <v>4680.2</v>
      </c>
      <c r="M44" s="30">
        <v>15055.36</v>
      </c>
      <c r="N44" s="30">
        <v>10583.27</v>
      </c>
      <c r="O44" s="30">
        <v>15498</v>
      </c>
      <c r="P44" s="30">
        <v>12356.41</v>
      </c>
      <c r="Q44" s="30">
        <v>23795.92</v>
      </c>
      <c r="R44" s="30">
        <v>16469</v>
      </c>
      <c r="S44" s="30">
        <v>18592</v>
      </c>
      <c r="T44" s="6">
        <v>13748</v>
      </c>
      <c r="U44" s="6">
        <v>10557.24</v>
      </c>
      <c r="V44" s="6" t="s">
        <v>5</v>
      </c>
      <c r="W44" s="6">
        <v>14466.26</v>
      </c>
      <c r="X44" s="31">
        <v>9226.12</v>
      </c>
      <c r="Y44" s="31">
        <v>3389.3</v>
      </c>
      <c r="Z44" s="5">
        <v>1871.5</v>
      </c>
      <c r="AA44" s="5">
        <v>4395.4</v>
      </c>
      <c r="AB44" s="5">
        <v>9369.66</v>
      </c>
    </row>
    <row r="45" spans="1:28" ht="12.75">
      <c r="A45" s="29" t="s">
        <v>35</v>
      </c>
      <c r="B45" s="30">
        <v>1000</v>
      </c>
      <c r="C45" s="30">
        <v>1516.6</v>
      </c>
      <c r="D45" s="30">
        <v>4321.6</v>
      </c>
      <c r="E45" s="30">
        <v>14046.3</v>
      </c>
      <c r="F45" s="30">
        <v>2174.31</v>
      </c>
      <c r="G45" s="30">
        <v>13853.46</v>
      </c>
      <c r="H45" s="30">
        <v>7750.94</v>
      </c>
      <c r="I45" s="30">
        <v>12651.59</v>
      </c>
      <c r="J45" s="30">
        <v>10459.58</v>
      </c>
      <c r="K45" s="30">
        <v>9434.49</v>
      </c>
      <c r="L45" s="30">
        <v>7936.04</v>
      </c>
      <c r="M45" s="30">
        <v>26687.71</v>
      </c>
      <c r="N45" s="30">
        <v>5364.25</v>
      </c>
      <c r="O45" s="30">
        <v>26823.4</v>
      </c>
      <c r="P45" s="30">
        <v>6996.76</v>
      </c>
      <c r="Q45" s="30">
        <v>36923.92</v>
      </c>
      <c r="R45" s="30">
        <v>37538</v>
      </c>
      <c r="S45" s="30">
        <v>14815</v>
      </c>
      <c r="T45" s="6">
        <v>9510</v>
      </c>
      <c r="U45" s="6">
        <v>6103.27</v>
      </c>
      <c r="V45" s="6">
        <v>17134.37</v>
      </c>
      <c r="W45" s="6">
        <v>19510.74</v>
      </c>
      <c r="X45" s="31">
        <v>18883.7</v>
      </c>
      <c r="Y45" s="31">
        <v>13449.61</v>
      </c>
      <c r="Z45" s="5">
        <v>15488.14</v>
      </c>
      <c r="AA45" s="5">
        <v>15508.05</v>
      </c>
      <c r="AB45" s="5">
        <v>2734</v>
      </c>
    </row>
    <row r="46" spans="1:28" ht="12.75">
      <c r="A46" s="29" t="s">
        <v>37</v>
      </c>
      <c r="B46" s="30">
        <v>40269.61</v>
      </c>
      <c r="C46" s="30">
        <v>77249.24</v>
      </c>
      <c r="D46" s="30">
        <v>7732.59</v>
      </c>
      <c r="E46" s="30">
        <v>28101.65</v>
      </c>
      <c r="F46" s="30">
        <v>34257.39</v>
      </c>
      <c r="G46" s="30">
        <v>97121.37</v>
      </c>
      <c r="H46" s="30">
        <v>16531.24</v>
      </c>
      <c r="I46" s="30">
        <v>7694.82</v>
      </c>
      <c r="J46" s="30">
        <v>15172.47</v>
      </c>
      <c r="K46" s="30">
        <v>37063.72</v>
      </c>
      <c r="L46" s="30">
        <v>8780.8</v>
      </c>
      <c r="M46" s="30">
        <v>15195.08</v>
      </c>
      <c r="N46" s="30">
        <v>2293.8</v>
      </c>
      <c r="O46" s="30">
        <v>10666.6</v>
      </c>
      <c r="P46" s="30">
        <v>21236</v>
      </c>
      <c r="Q46" s="30">
        <v>59297.1</v>
      </c>
      <c r="R46" s="30">
        <v>41950</v>
      </c>
      <c r="S46" s="30">
        <v>37947</v>
      </c>
      <c r="T46" s="6">
        <v>31866</v>
      </c>
      <c r="U46" s="6">
        <v>22838.53</v>
      </c>
      <c r="V46" s="6">
        <v>20332.5</v>
      </c>
      <c r="W46" s="6">
        <v>11352.93</v>
      </c>
      <c r="X46" s="31">
        <v>7685</v>
      </c>
      <c r="Y46" s="31">
        <v>6548.999999999989</v>
      </c>
      <c r="Z46" s="5">
        <v>2935</v>
      </c>
      <c r="AA46" s="5">
        <v>12118.91</v>
      </c>
      <c r="AB46" s="5">
        <v>14225.96</v>
      </c>
    </row>
    <row r="47" spans="1:28" ht="12.75">
      <c r="A47" s="27" t="s">
        <v>38</v>
      </c>
      <c r="B47" s="30" t="s">
        <v>5</v>
      </c>
      <c r="C47" s="23">
        <f>SUM(C48:C49)</f>
        <v>10063.16</v>
      </c>
      <c r="D47" s="23">
        <f>SUM(D48:D49)</f>
        <v>3613.43</v>
      </c>
      <c r="E47" s="30" t="s">
        <v>5</v>
      </c>
      <c r="F47" s="23">
        <f aca="true" t="shared" si="8" ref="F47:K47">SUM(F48:F49)</f>
        <v>2848</v>
      </c>
      <c r="G47" s="23">
        <f t="shared" si="8"/>
        <v>16725.989999999998</v>
      </c>
      <c r="H47" s="23">
        <f t="shared" si="8"/>
        <v>6902.19</v>
      </c>
      <c r="I47" s="23">
        <f t="shared" si="8"/>
        <v>1195</v>
      </c>
      <c r="J47" s="23">
        <f t="shared" si="8"/>
        <v>4416</v>
      </c>
      <c r="K47" s="23">
        <f t="shared" si="8"/>
        <v>7459</v>
      </c>
      <c r="L47" s="30" t="s">
        <v>5</v>
      </c>
      <c r="M47" s="30" t="s">
        <v>5</v>
      </c>
      <c r="N47" s="30" t="s">
        <v>5</v>
      </c>
      <c r="O47" s="30" t="s">
        <v>5</v>
      </c>
      <c r="P47" s="30" t="s">
        <v>5</v>
      </c>
      <c r="Q47" s="23">
        <f>SUM(Q48:Q49)</f>
        <v>3426.73</v>
      </c>
      <c r="R47" s="23">
        <f>SUM(R48:R49)</f>
        <v>18206</v>
      </c>
      <c r="S47" s="23">
        <f>SUM(S48:S49)</f>
        <v>24102</v>
      </c>
      <c r="T47" s="28">
        <f>SUM(T48,T49)</f>
        <v>32748</v>
      </c>
      <c r="U47" s="26">
        <v>8150</v>
      </c>
      <c r="V47" s="26">
        <v>29470</v>
      </c>
      <c r="W47" s="6" t="s">
        <v>5</v>
      </c>
      <c r="X47" s="26">
        <f>SUM(X48,X49)</f>
        <v>14699.22</v>
      </c>
      <c r="Y47" s="26">
        <v>20156.39</v>
      </c>
      <c r="Z47" s="31" t="s">
        <v>5</v>
      </c>
      <c r="AA47" s="31">
        <v>12591.76</v>
      </c>
      <c r="AB47" s="31" t="s">
        <v>5</v>
      </c>
    </row>
    <row r="48" spans="1:28" ht="12.75">
      <c r="A48" s="29" t="s">
        <v>38</v>
      </c>
      <c r="B48" s="30" t="s">
        <v>5</v>
      </c>
      <c r="C48" s="30" t="s">
        <v>5</v>
      </c>
      <c r="D48" s="30" t="s">
        <v>5</v>
      </c>
      <c r="E48" s="30" t="s">
        <v>5</v>
      </c>
      <c r="F48" s="30" t="s">
        <v>5</v>
      </c>
      <c r="G48" s="30">
        <v>6995.99</v>
      </c>
      <c r="H48" s="30" t="s">
        <v>5</v>
      </c>
      <c r="I48" s="30">
        <v>1195</v>
      </c>
      <c r="J48" s="30">
        <v>4416</v>
      </c>
      <c r="K48" s="30" t="s">
        <v>5</v>
      </c>
      <c r="L48" s="30" t="s">
        <v>5</v>
      </c>
      <c r="M48" s="30" t="s">
        <v>5</v>
      </c>
      <c r="N48" s="30" t="s">
        <v>5</v>
      </c>
      <c r="O48" s="30" t="s">
        <v>5</v>
      </c>
      <c r="P48" s="30" t="s">
        <v>5</v>
      </c>
      <c r="Q48" s="30">
        <v>1381.73</v>
      </c>
      <c r="R48" s="30">
        <v>10056</v>
      </c>
      <c r="S48" s="30">
        <v>7285</v>
      </c>
      <c r="T48" s="6">
        <v>18050</v>
      </c>
      <c r="U48" s="6">
        <v>8150</v>
      </c>
      <c r="V48" s="6" t="s">
        <v>5</v>
      </c>
      <c r="W48" s="6" t="s">
        <v>5</v>
      </c>
      <c r="X48" s="31">
        <v>10088.22</v>
      </c>
      <c r="Y48" s="31">
        <v>11647.27</v>
      </c>
      <c r="Z48" s="31" t="s">
        <v>5</v>
      </c>
      <c r="AA48" s="31">
        <v>12591.76</v>
      </c>
      <c r="AB48" s="31" t="s">
        <v>5</v>
      </c>
    </row>
    <row r="49" spans="1:28" ht="12.75">
      <c r="A49" s="29" t="s">
        <v>39</v>
      </c>
      <c r="B49" s="30" t="s">
        <v>5</v>
      </c>
      <c r="C49" s="30">
        <v>10063.16</v>
      </c>
      <c r="D49" s="30">
        <v>3613.43</v>
      </c>
      <c r="E49" s="30" t="s">
        <v>5</v>
      </c>
      <c r="F49" s="30">
        <v>2848</v>
      </c>
      <c r="G49" s="30">
        <v>9730</v>
      </c>
      <c r="H49" s="30">
        <v>6902.19</v>
      </c>
      <c r="I49" s="30" t="s">
        <v>5</v>
      </c>
      <c r="J49" s="30" t="s">
        <v>5</v>
      </c>
      <c r="K49" s="30">
        <v>7459</v>
      </c>
      <c r="L49" s="30" t="s">
        <v>5</v>
      </c>
      <c r="M49" s="30" t="s">
        <v>5</v>
      </c>
      <c r="N49" s="30" t="s">
        <v>5</v>
      </c>
      <c r="O49" s="30" t="s">
        <v>5</v>
      </c>
      <c r="P49" s="30" t="s">
        <v>5</v>
      </c>
      <c r="Q49" s="30">
        <v>2045</v>
      </c>
      <c r="R49" s="30">
        <v>8150</v>
      </c>
      <c r="S49" s="30">
        <v>16817</v>
      </c>
      <c r="T49" s="6">
        <v>14698</v>
      </c>
      <c r="U49" s="32">
        <v>0</v>
      </c>
      <c r="V49" s="6">
        <v>29470</v>
      </c>
      <c r="W49" s="6" t="s">
        <v>5</v>
      </c>
      <c r="X49" s="31">
        <v>4611</v>
      </c>
      <c r="Y49" s="31">
        <v>8509.12</v>
      </c>
      <c r="Z49" s="31" t="s">
        <v>5</v>
      </c>
      <c r="AA49" s="31" t="s">
        <v>5</v>
      </c>
      <c r="AB49" s="31" t="s">
        <v>5</v>
      </c>
    </row>
    <row r="50" spans="1:28" ht="12.75">
      <c r="A50" s="27" t="s">
        <v>40</v>
      </c>
      <c r="B50" s="23">
        <f>SUM(B51:B54)</f>
        <v>14026.26</v>
      </c>
      <c r="C50" s="30" t="s">
        <v>5</v>
      </c>
      <c r="D50" s="23">
        <f aca="true" t="shared" si="9" ref="D50:M50">SUM(D51:D54)</f>
        <v>24615.73</v>
      </c>
      <c r="E50" s="23">
        <f t="shared" si="9"/>
        <v>20464.420000000002</v>
      </c>
      <c r="F50" s="23">
        <f t="shared" si="9"/>
        <v>35008.06</v>
      </c>
      <c r="G50" s="23">
        <f t="shared" si="9"/>
        <v>100164.37</v>
      </c>
      <c r="H50" s="23">
        <f t="shared" si="9"/>
        <v>16732.91</v>
      </c>
      <c r="I50" s="23">
        <f t="shared" si="9"/>
        <v>15889</v>
      </c>
      <c r="J50" s="23">
        <f t="shared" si="9"/>
        <v>114065.98</v>
      </c>
      <c r="K50" s="23">
        <f t="shared" si="9"/>
        <v>22264.1</v>
      </c>
      <c r="L50" s="23">
        <f t="shared" si="9"/>
        <v>15503.76</v>
      </c>
      <c r="M50" s="23">
        <f t="shared" si="9"/>
        <v>10468.83</v>
      </c>
      <c r="N50" s="30" t="s">
        <v>5</v>
      </c>
      <c r="O50" s="23">
        <f>SUM(O51:O54)</f>
        <v>21532.89</v>
      </c>
      <c r="P50" s="23">
        <f>SUM(P51:P54)</f>
        <v>7944</v>
      </c>
      <c r="Q50" s="23">
        <f>SUM(Q51:Q54)</f>
        <v>30206.170000000002</v>
      </c>
      <c r="R50" s="23">
        <f>SUM(R51:R54)</f>
        <v>22632</v>
      </c>
      <c r="S50" s="23">
        <f>SUM(S51:S54)</f>
        <v>47125</v>
      </c>
      <c r="T50" s="28">
        <f>SUM(T51,T53)</f>
        <v>40985</v>
      </c>
      <c r="U50" s="26">
        <v>26950.32</v>
      </c>
      <c r="V50" s="26">
        <v>16629.95</v>
      </c>
      <c r="W50" s="26">
        <v>18736.31</v>
      </c>
      <c r="X50" s="26">
        <f>SUM(X52,X53)</f>
        <v>50360.619999999995</v>
      </c>
      <c r="Y50" s="26">
        <v>26936.81</v>
      </c>
      <c r="Z50" s="25">
        <v>10981.02</v>
      </c>
      <c r="AA50" s="25">
        <v>24037.02</v>
      </c>
      <c r="AB50" s="25">
        <v>96794.16</v>
      </c>
    </row>
    <row r="51" spans="1:28" ht="12.75">
      <c r="A51" s="29" t="s">
        <v>41</v>
      </c>
      <c r="B51" s="30" t="s">
        <v>5</v>
      </c>
      <c r="C51" s="30" t="s">
        <v>5</v>
      </c>
      <c r="D51" s="30">
        <v>4052.8</v>
      </c>
      <c r="E51" s="30" t="s">
        <v>5</v>
      </c>
      <c r="F51" s="30">
        <v>20520.5</v>
      </c>
      <c r="G51" s="30">
        <v>59741.1</v>
      </c>
      <c r="H51" s="30">
        <v>5360.3</v>
      </c>
      <c r="I51" s="30" t="s">
        <v>5</v>
      </c>
      <c r="J51" s="30">
        <v>66068.7</v>
      </c>
      <c r="K51" s="30">
        <v>11318.1</v>
      </c>
      <c r="L51" s="30">
        <v>1947.23</v>
      </c>
      <c r="M51" s="30">
        <v>6331.83</v>
      </c>
      <c r="N51" s="30" t="s">
        <v>5</v>
      </c>
      <c r="O51" s="30">
        <v>21532.89</v>
      </c>
      <c r="P51" s="30">
        <v>644</v>
      </c>
      <c r="Q51" s="30">
        <v>18767.49</v>
      </c>
      <c r="R51" s="30">
        <v>6000</v>
      </c>
      <c r="S51" s="30">
        <v>13893</v>
      </c>
      <c r="T51" s="6">
        <v>5261</v>
      </c>
      <c r="U51" s="6">
        <v>9444.93</v>
      </c>
      <c r="V51" s="6">
        <v>10502.95</v>
      </c>
      <c r="W51" s="6" t="s">
        <v>5</v>
      </c>
      <c r="X51" s="31" t="s">
        <v>5</v>
      </c>
      <c r="Y51" s="31" t="s">
        <v>5</v>
      </c>
      <c r="Z51" s="31" t="s">
        <v>5</v>
      </c>
      <c r="AA51" s="31" t="s">
        <v>5</v>
      </c>
      <c r="AB51" s="31">
        <v>2730</v>
      </c>
    </row>
    <row r="52" spans="1:28" ht="12.75">
      <c r="A52" s="29" t="s">
        <v>40</v>
      </c>
      <c r="B52" s="30" t="s">
        <v>5</v>
      </c>
      <c r="C52" s="30" t="s">
        <v>5</v>
      </c>
      <c r="D52" s="30">
        <v>20562.93</v>
      </c>
      <c r="E52" s="30">
        <v>18392.4</v>
      </c>
      <c r="F52" s="30">
        <v>14487.56</v>
      </c>
      <c r="G52" s="30">
        <v>21474.27</v>
      </c>
      <c r="H52" s="30">
        <v>6917.61</v>
      </c>
      <c r="I52" s="30">
        <v>13818</v>
      </c>
      <c r="J52" s="30">
        <v>40417.28</v>
      </c>
      <c r="K52" s="30">
        <v>10946</v>
      </c>
      <c r="L52" s="30">
        <v>13556.53</v>
      </c>
      <c r="M52" s="30">
        <v>4137</v>
      </c>
      <c r="N52" s="30" t="s">
        <v>5</v>
      </c>
      <c r="O52" s="30" t="s">
        <v>5</v>
      </c>
      <c r="P52" s="30">
        <v>5255</v>
      </c>
      <c r="Q52" s="30">
        <v>8093.62</v>
      </c>
      <c r="R52" s="30">
        <v>15146</v>
      </c>
      <c r="S52" s="30">
        <v>16049</v>
      </c>
      <c r="T52" s="32" t="s">
        <v>5</v>
      </c>
      <c r="U52" s="6">
        <v>12909.39</v>
      </c>
      <c r="V52" s="6" t="s">
        <v>5</v>
      </c>
      <c r="W52" s="6">
        <v>13967</v>
      </c>
      <c r="X52" s="31">
        <v>13805.16</v>
      </c>
      <c r="Y52" s="31">
        <v>3352</v>
      </c>
      <c r="Z52" s="5">
        <v>10981.02</v>
      </c>
      <c r="AA52" s="5">
        <v>15002.02</v>
      </c>
      <c r="AB52" s="5">
        <v>10996.09</v>
      </c>
    </row>
    <row r="53" spans="1:28" ht="12.75">
      <c r="A53" s="29" t="s">
        <v>42</v>
      </c>
      <c r="B53" s="30" t="s">
        <v>5</v>
      </c>
      <c r="C53" s="30" t="s">
        <v>5</v>
      </c>
      <c r="D53" s="30" t="s">
        <v>5</v>
      </c>
      <c r="E53" s="30" t="s">
        <v>5</v>
      </c>
      <c r="F53" s="30" t="s">
        <v>5</v>
      </c>
      <c r="G53" s="30" t="s">
        <v>5</v>
      </c>
      <c r="H53" s="30" t="s">
        <v>5</v>
      </c>
      <c r="I53" s="30" t="s">
        <v>5</v>
      </c>
      <c r="J53" s="30" t="s">
        <v>5</v>
      </c>
      <c r="K53" s="30" t="s">
        <v>5</v>
      </c>
      <c r="L53" s="30" t="s">
        <v>5</v>
      </c>
      <c r="M53" s="30" t="s">
        <v>5</v>
      </c>
      <c r="N53" s="30" t="s">
        <v>5</v>
      </c>
      <c r="O53" s="30" t="s">
        <v>5</v>
      </c>
      <c r="P53" s="30" t="s">
        <v>5</v>
      </c>
      <c r="Q53" s="30" t="s">
        <v>5</v>
      </c>
      <c r="R53" s="30">
        <v>0</v>
      </c>
      <c r="S53" s="30">
        <v>14936</v>
      </c>
      <c r="T53" s="6">
        <v>35724</v>
      </c>
      <c r="U53" s="32">
        <v>0</v>
      </c>
      <c r="V53" s="6" t="s">
        <v>5</v>
      </c>
      <c r="W53" s="6" t="s">
        <v>5</v>
      </c>
      <c r="X53" s="31">
        <v>36555.46</v>
      </c>
      <c r="Y53" s="31">
        <v>23584.81</v>
      </c>
      <c r="Z53" s="31" t="s">
        <v>5</v>
      </c>
      <c r="AA53" s="31" t="s">
        <v>5</v>
      </c>
      <c r="AB53" s="31">
        <v>59321.59</v>
      </c>
    </row>
    <row r="54" spans="1:28" ht="12.75">
      <c r="A54" s="29" t="s">
        <v>43</v>
      </c>
      <c r="B54" s="30">
        <v>14026.26</v>
      </c>
      <c r="C54" s="30" t="s">
        <v>5</v>
      </c>
      <c r="D54" s="30" t="s">
        <v>5</v>
      </c>
      <c r="E54" s="30">
        <v>2072.02</v>
      </c>
      <c r="F54" s="30" t="s">
        <v>5</v>
      </c>
      <c r="G54" s="30">
        <v>18949</v>
      </c>
      <c r="H54" s="30">
        <v>4455</v>
      </c>
      <c r="I54" s="30">
        <v>2071</v>
      </c>
      <c r="J54" s="30">
        <v>7580</v>
      </c>
      <c r="K54" s="30" t="s">
        <v>5</v>
      </c>
      <c r="L54" s="30" t="s">
        <v>5</v>
      </c>
      <c r="M54" s="30" t="s">
        <v>5</v>
      </c>
      <c r="N54" s="30" t="s">
        <v>5</v>
      </c>
      <c r="O54" s="30" t="s">
        <v>5</v>
      </c>
      <c r="P54" s="30">
        <v>2045</v>
      </c>
      <c r="Q54" s="30">
        <v>3345.06</v>
      </c>
      <c r="R54" s="30">
        <v>1486</v>
      </c>
      <c r="S54" s="30">
        <v>2247</v>
      </c>
      <c r="T54" s="32" t="s">
        <v>5</v>
      </c>
      <c r="U54" s="6">
        <v>4596</v>
      </c>
      <c r="V54" s="6">
        <v>6127</v>
      </c>
      <c r="W54" s="6">
        <v>4769.31</v>
      </c>
      <c r="X54" s="31" t="s">
        <v>5</v>
      </c>
      <c r="Y54" s="31" t="s">
        <v>5</v>
      </c>
      <c r="Z54" s="31" t="s">
        <v>5</v>
      </c>
      <c r="AA54" s="31">
        <v>9035</v>
      </c>
      <c r="AB54" s="31">
        <v>23746.48</v>
      </c>
    </row>
    <row r="55" spans="1:28" ht="12.75">
      <c r="A55" s="27" t="s">
        <v>44</v>
      </c>
      <c r="B55" s="23">
        <f aca="true" t="shared" si="10" ref="B55:S55">SUM(B56)</f>
        <v>9090.94</v>
      </c>
      <c r="C55" s="23">
        <f t="shared" si="10"/>
        <v>22490.27</v>
      </c>
      <c r="D55" s="23">
        <f t="shared" si="10"/>
        <v>21521.42</v>
      </c>
      <c r="E55" s="23">
        <f t="shared" si="10"/>
        <v>25927.53</v>
      </c>
      <c r="F55" s="23">
        <f t="shared" si="10"/>
        <v>6153.33</v>
      </c>
      <c r="G55" s="23">
        <f t="shared" si="10"/>
        <v>22250.08</v>
      </c>
      <c r="H55" s="23">
        <f t="shared" si="10"/>
        <v>7753.66</v>
      </c>
      <c r="I55" s="23">
        <f t="shared" si="10"/>
        <v>19405.7</v>
      </c>
      <c r="J55" s="23">
        <f t="shared" si="10"/>
        <v>2132.99</v>
      </c>
      <c r="K55" s="23">
        <f t="shared" si="10"/>
        <v>14410.78</v>
      </c>
      <c r="L55" s="23">
        <f t="shared" si="10"/>
        <v>26002.1</v>
      </c>
      <c r="M55" s="23">
        <f t="shared" si="10"/>
        <v>11916.76</v>
      </c>
      <c r="N55" s="23">
        <f t="shared" si="10"/>
        <v>12950.59</v>
      </c>
      <c r="O55" s="23">
        <f t="shared" si="10"/>
        <v>14025.4</v>
      </c>
      <c r="P55" s="23">
        <f t="shared" si="10"/>
        <v>11368.8</v>
      </c>
      <c r="Q55" s="23">
        <f t="shared" si="10"/>
        <v>61568.72</v>
      </c>
      <c r="R55" s="23">
        <f t="shared" si="10"/>
        <v>23878</v>
      </c>
      <c r="S55" s="23">
        <f t="shared" si="10"/>
        <v>8699</v>
      </c>
      <c r="T55" s="28">
        <v>5026</v>
      </c>
      <c r="U55" s="26">
        <v>8817.85</v>
      </c>
      <c r="V55" s="26">
        <v>17497.96</v>
      </c>
      <c r="W55" s="26">
        <v>20704.6</v>
      </c>
      <c r="X55" s="26">
        <v>14230.88</v>
      </c>
      <c r="Y55" s="26">
        <v>5606.29999999999</v>
      </c>
      <c r="Z55" s="26">
        <v>2000</v>
      </c>
      <c r="AA55" s="26">
        <v>7185.55</v>
      </c>
      <c r="AB55" s="26">
        <v>8559.39</v>
      </c>
    </row>
    <row r="56" spans="1:28" ht="12.75">
      <c r="A56" s="29" t="s">
        <v>44</v>
      </c>
      <c r="B56" s="30">
        <v>9090.94</v>
      </c>
      <c r="C56" s="30">
        <v>22490.27</v>
      </c>
      <c r="D56" s="30">
        <v>21521.42</v>
      </c>
      <c r="E56" s="30">
        <v>25927.53</v>
      </c>
      <c r="F56" s="30">
        <v>6153.33</v>
      </c>
      <c r="G56" s="30">
        <v>22250.08</v>
      </c>
      <c r="H56" s="30">
        <v>7753.66</v>
      </c>
      <c r="I56" s="30">
        <v>19405.7</v>
      </c>
      <c r="J56" s="30">
        <v>2132.99</v>
      </c>
      <c r="K56" s="30">
        <v>14410.78</v>
      </c>
      <c r="L56" s="30">
        <v>26002.1</v>
      </c>
      <c r="M56" s="30">
        <v>11916.76</v>
      </c>
      <c r="N56" s="30">
        <v>12950.59</v>
      </c>
      <c r="O56" s="30">
        <v>14025.4</v>
      </c>
      <c r="P56" s="30">
        <v>11368.8</v>
      </c>
      <c r="Q56" s="30">
        <v>61568.72</v>
      </c>
      <c r="R56" s="30">
        <v>23878</v>
      </c>
      <c r="S56" s="30">
        <v>8699</v>
      </c>
      <c r="T56" s="6">
        <v>5026</v>
      </c>
      <c r="U56" s="6">
        <v>8817.85</v>
      </c>
      <c r="V56" s="6">
        <v>17497.96</v>
      </c>
      <c r="W56" s="6">
        <v>20704.6</v>
      </c>
      <c r="X56" s="31">
        <v>14230.88</v>
      </c>
      <c r="Y56" s="31">
        <v>5606.29999999999</v>
      </c>
      <c r="Z56" s="31">
        <v>2000</v>
      </c>
      <c r="AA56" s="31">
        <v>7185.55</v>
      </c>
      <c r="AB56" s="31">
        <v>8559.39</v>
      </c>
    </row>
    <row r="57" spans="1:28" ht="12.75">
      <c r="A57" s="27" t="s">
        <v>45</v>
      </c>
      <c r="B57" s="30" t="s">
        <v>5</v>
      </c>
      <c r="C57" s="30" t="s">
        <v>5</v>
      </c>
      <c r="D57" s="30" t="s">
        <v>5</v>
      </c>
      <c r="E57" s="30" t="s">
        <v>5</v>
      </c>
      <c r="F57" s="30" t="s">
        <v>5</v>
      </c>
      <c r="G57" s="30" t="s">
        <v>5</v>
      </c>
      <c r="H57" s="30" t="s">
        <v>5</v>
      </c>
      <c r="I57" s="30" t="s">
        <v>5</v>
      </c>
      <c r="J57" s="30" t="s">
        <v>5</v>
      </c>
      <c r="K57" s="23">
        <f>SUM(K58:K59)</f>
        <v>5736.67</v>
      </c>
      <c r="L57" s="23">
        <f>SUM(L58:L59)</f>
        <v>3500</v>
      </c>
      <c r="M57" s="30" t="s">
        <v>5</v>
      </c>
      <c r="N57" s="30" t="s">
        <v>5</v>
      </c>
      <c r="O57" s="30" t="s">
        <v>5</v>
      </c>
      <c r="P57" s="30" t="s">
        <v>5</v>
      </c>
      <c r="Q57" s="23">
        <f>SUM(Q58:Q59)</f>
        <v>5278</v>
      </c>
      <c r="R57" s="30" t="s">
        <v>5</v>
      </c>
      <c r="S57" s="30" t="s">
        <v>5</v>
      </c>
      <c r="T57" s="28">
        <f>SUM(T58,T59)</f>
        <v>24193</v>
      </c>
      <c r="U57" s="26">
        <v>19633</v>
      </c>
      <c r="V57" s="26">
        <v>7675.09</v>
      </c>
      <c r="W57" s="26">
        <v>4291.28</v>
      </c>
      <c r="X57" s="26">
        <f>SUM(X58,X59)</f>
        <v>3983.3599999999997</v>
      </c>
      <c r="Y57" s="26">
        <v>2892</v>
      </c>
      <c r="Z57" s="31" t="s">
        <v>5</v>
      </c>
      <c r="AA57" s="26">
        <v>1200</v>
      </c>
      <c r="AB57" s="26">
        <v>1238</v>
      </c>
    </row>
    <row r="58" spans="1:28" ht="12.75">
      <c r="A58" s="29" t="s">
        <v>46</v>
      </c>
      <c r="B58" s="30" t="s">
        <v>5</v>
      </c>
      <c r="C58" s="30" t="s">
        <v>5</v>
      </c>
      <c r="D58" s="30" t="s">
        <v>5</v>
      </c>
      <c r="E58" s="30" t="s">
        <v>5</v>
      </c>
      <c r="F58" s="30" t="s">
        <v>5</v>
      </c>
      <c r="G58" s="30" t="s">
        <v>5</v>
      </c>
      <c r="H58" s="30" t="s">
        <v>5</v>
      </c>
      <c r="I58" s="30" t="s">
        <v>5</v>
      </c>
      <c r="J58" s="30" t="s">
        <v>5</v>
      </c>
      <c r="K58" s="30" t="s">
        <v>5</v>
      </c>
      <c r="L58" s="30">
        <v>3500</v>
      </c>
      <c r="M58" s="30" t="s">
        <v>5</v>
      </c>
      <c r="N58" s="30" t="s">
        <v>5</v>
      </c>
      <c r="O58" s="30" t="s">
        <v>5</v>
      </c>
      <c r="P58" s="30" t="s">
        <v>5</v>
      </c>
      <c r="Q58" s="30">
        <v>5278</v>
      </c>
      <c r="R58" s="30">
        <v>0</v>
      </c>
      <c r="S58" s="30">
        <v>0</v>
      </c>
      <c r="T58" s="6">
        <v>8380</v>
      </c>
      <c r="U58" s="32">
        <v>0</v>
      </c>
      <c r="V58" s="6">
        <v>7675.09</v>
      </c>
      <c r="W58" s="6">
        <v>4291.28</v>
      </c>
      <c r="X58" s="31">
        <v>2038.36</v>
      </c>
      <c r="Y58" s="31" t="s">
        <v>5</v>
      </c>
      <c r="Z58" s="31" t="s">
        <v>5</v>
      </c>
      <c r="AA58" s="31" t="s">
        <v>5</v>
      </c>
      <c r="AB58" s="31">
        <v>1238</v>
      </c>
    </row>
    <row r="59" spans="1:28" ht="12.75">
      <c r="A59" s="29" t="s">
        <v>47</v>
      </c>
      <c r="B59" s="30" t="s">
        <v>5</v>
      </c>
      <c r="C59" s="30" t="s">
        <v>5</v>
      </c>
      <c r="D59" s="30" t="s">
        <v>5</v>
      </c>
      <c r="E59" s="30" t="s">
        <v>5</v>
      </c>
      <c r="F59" s="30" t="s">
        <v>5</v>
      </c>
      <c r="G59" s="30" t="s">
        <v>5</v>
      </c>
      <c r="H59" s="30" t="s">
        <v>5</v>
      </c>
      <c r="I59" s="30" t="s">
        <v>5</v>
      </c>
      <c r="J59" s="30" t="s">
        <v>5</v>
      </c>
      <c r="K59" s="30">
        <v>5736.67</v>
      </c>
      <c r="L59" s="30" t="s">
        <v>5</v>
      </c>
      <c r="M59" s="30" t="s">
        <v>5</v>
      </c>
      <c r="N59" s="30" t="s">
        <v>5</v>
      </c>
      <c r="O59" s="30" t="s">
        <v>5</v>
      </c>
      <c r="P59" s="30" t="s">
        <v>5</v>
      </c>
      <c r="Q59" s="30" t="s">
        <v>5</v>
      </c>
      <c r="R59" s="30">
        <v>0</v>
      </c>
      <c r="S59" s="30">
        <v>0</v>
      </c>
      <c r="T59" s="6">
        <v>15813</v>
      </c>
      <c r="U59" s="6">
        <v>19633</v>
      </c>
      <c r="V59" s="6" t="s">
        <v>5</v>
      </c>
      <c r="W59" s="6" t="s">
        <v>5</v>
      </c>
      <c r="X59" s="31">
        <v>1945</v>
      </c>
      <c r="Y59" s="31">
        <v>2892</v>
      </c>
      <c r="Z59" s="31" t="s">
        <v>5</v>
      </c>
      <c r="AA59" s="31">
        <v>1200</v>
      </c>
      <c r="AB59" s="31" t="s">
        <v>5</v>
      </c>
    </row>
    <row r="60" spans="1:28" ht="12.75">
      <c r="A60" s="27" t="s">
        <v>48</v>
      </c>
      <c r="B60" s="23">
        <f aca="true" t="shared" si="11" ref="B60:S60">SUM(B61:B66)</f>
        <v>12121.09</v>
      </c>
      <c r="C60" s="23">
        <f t="shared" si="11"/>
        <v>45340.17999999999</v>
      </c>
      <c r="D60" s="23">
        <f t="shared" si="11"/>
        <v>54484.09</v>
      </c>
      <c r="E60" s="23">
        <f t="shared" si="11"/>
        <v>37916.85</v>
      </c>
      <c r="F60" s="23">
        <f t="shared" si="11"/>
        <v>93970.00999999998</v>
      </c>
      <c r="G60" s="23">
        <f t="shared" si="11"/>
        <v>97073.38</v>
      </c>
      <c r="H60" s="23">
        <f t="shared" si="11"/>
        <v>29956.329999999998</v>
      </c>
      <c r="I60" s="23">
        <f t="shared" si="11"/>
        <v>47950.96</v>
      </c>
      <c r="J60" s="23">
        <f t="shared" si="11"/>
        <v>68190.20999999999</v>
      </c>
      <c r="K60" s="23">
        <f t="shared" si="11"/>
        <v>74215.34</v>
      </c>
      <c r="L60" s="23">
        <f t="shared" si="11"/>
        <v>64931.06</v>
      </c>
      <c r="M60" s="23">
        <f t="shared" si="11"/>
        <v>82981.6</v>
      </c>
      <c r="N60" s="23">
        <f t="shared" si="11"/>
        <v>44335.28</v>
      </c>
      <c r="O60" s="23">
        <f t="shared" si="11"/>
        <v>127502.91</v>
      </c>
      <c r="P60" s="23">
        <f t="shared" si="11"/>
        <v>82735.45999999999</v>
      </c>
      <c r="Q60" s="23">
        <f t="shared" si="11"/>
        <v>158763.72</v>
      </c>
      <c r="R60" s="23">
        <f t="shared" si="11"/>
        <v>143732</v>
      </c>
      <c r="S60" s="23">
        <f t="shared" si="11"/>
        <v>79746</v>
      </c>
      <c r="T60" s="28">
        <f>SUM(T61,T64,T65,T66)</f>
        <v>111724</v>
      </c>
      <c r="U60" s="26">
        <v>95671.82</v>
      </c>
      <c r="V60" s="26">
        <v>60270.21</v>
      </c>
      <c r="W60" s="26">
        <v>133971.74</v>
      </c>
      <c r="X60" s="26">
        <f>SUM(X61,X63,X64,X65,X66)</f>
        <v>113134.35</v>
      </c>
      <c r="Y60" s="26">
        <v>17432.35</v>
      </c>
      <c r="Z60" s="25">
        <v>54091.53</v>
      </c>
      <c r="AA60" s="25">
        <v>101809.58</v>
      </c>
      <c r="AB60" s="25">
        <v>50732.67</v>
      </c>
    </row>
    <row r="61" spans="1:28" ht="12.75">
      <c r="A61" s="29" t="s">
        <v>49</v>
      </c>
      <c r="B61" s="30" t="s">
        <v>5</v>
      </c>
      <c r="C61" s="30" t="s">
        <v>5</v>
      </c>
      <c r="D61" s="30">
        <v>3823.11</v>
      </c>
      <c r="E61" s="30">
        <v>1861</v>
      </c>
      <c r="F61" s="30" t="s">
        <v>5</v>
      </c>
      <c r="G61" s="30">
        <v>19398.3</v>
      </c>
      <c r="H61" s="30" t="s">
        <v>5</v>
      </c>
      <c r="I61" s="30" t="s">
        <v>5</v>
      </c>
      <c r="J61" s="30" t="s">
        <v>5</v>
      </c>
      <c r="K61" s="30">
        <v>2440</v>
      </c>
      <c r="L61" s="30">
        <v>880.43</v>
      </c>
      <c r="M61" s="30">
        <v>11573.21</v>
      </c>
      <c r="N61" s="30">
        <v>965.37</v>
      </c>
      <c r="O61" s="30">
        <v>27476.02</v>
      </c>
      <c r="P61" s="30" t="s">
        <v>5</v>
      </c>
      <c r="Q61" s="30">
        <v>40384.85</v>
      </c>
      <c r="R61" s="30">
        <v>14903</v>
      </c>
      <c r="S61" s="30">
        <v>6703</v>
      </c>
      <c r="T61" s="5">
        <v>60688</v>
      </c>
      <c r="U61" s="6">
        <v>1600</v>
      </c>
      <c r="V61" s="6">
        <v>23285.71</v>
      </c>
      <c r="W61" s="6">
        <v>52674.12</v>
      </c>
      <c r="X61" s="31">
        <v>17710.56</v>
      </c>
      <c r="Y61" s="31">
        <v>5816.56</v>
      </c>
      <c r="Z61" s="5">
        <v>12481.06</v>
      </c>
      <c r="AA61" s="6" t="s">
        <v>5</v>
      </c>
      <c r="AB61" s="6" t="s">
        <v>5</v>
      </c>
    </row>
    <row r="62" spans="1:28" ht="12.75">
      <c r="A62" s="29" t="s">
        <v>50</v>
      </c>
      <c r="B62" s="30" t="s">
        <v>5</v>
      </c>
      <c r="C62" s="30" t="s">
        <v>5</v>
      </c>
      <c r="D62" s="30" t="s">
        <v>5</v>
      </c>
      <c r="E62" s="30">
        <v>1791.39</v>
      </c>
      <c r="F62" s="30">
        <v>1789.06</v>
      </c>
      <c r="G62" s="30" t="s">
        <v>5</v>
      </c>
      <c r="H62" s="30" t="s">
        <v>5</v>
      </c>
      <c r="I62" s="30">
        <v>8793.43</v>
      </c>
      <c r="J62" s="30">
        <v>13974.54</v>
      </c>
      <c r="K62" s="30" t="s">
        <v>5</v>
      </c>
      <c r="L62" s="30" t="s">
        <v>5</v>
      </c>
      <c r="M62" s="30" t="s">
        <v>5</v>
      </c>
      <c r="N62" s="30" t="s">
        <v>5</v>
      </c>
      <c r="O62" s="30">
        <v>13998.96</v>
      </c>
      <c r="P62" s="30" t="s">
        <v>5</v>
      </c>
      <c r="Q62" s="30" t="s">
        <v>5</v>
      </c>
      <c r="R62" s="30">
        <v>0</v>
      </c>
      <c r="S62" s="30">
        <v>0</v>
      </c>
      <c r="T62" s="32" t="s">
        <v>5</v>
      </c>
      <c r="U62" s="32">
        <v>0</v>
      </c>
      <c r="V62" s="6">
        <v>10416.31</v>
      </c>
      <c r="W62" s="6" t="s">
        <v>5</v>
      </c>
      <c r="X62" s="31" t="s">
        <v>5</v>
      </c>
      <c r="Y62" s="31" t="s">
        <v>5</v>
      </c>
      <c r="Z62" s="5">
        <v>2482</v>
      </c>
      <c r="AA62" s="6" t="s">
        <v>5</v>
      </c>
      <c r="AB62" s="6" t="s">
        <v>5</v>
      </c>
    </row>
    <row r="63" spans="1:28" ht="12.75">
      <c r="A63" s="29" t="s">
        <v>51</v>
      </c>
      <c r="B63" s="30" t="s">
        <v>5</v>
      </c>
      <c r="C63" s="30">
        <v>637</v>
      </c>
      <c r="D63" s="30" t="s">
        <v>5</v>
      </c>
      <c r="E63" s="30">
        <v>5173.15</v>
      </c>
      <c r="F63" s="30">
        <v>65435.81</v>
      </c>
      <c r="G63" s="30">
        <v>13658.2</v>
      </c>
      <c r="H63" s="30" t="s">
        <v>5</v>
      </c>
      <c r="I63" s="30">
        <v>3715</v>
      </c>
      <c r="J63" s="30">
        <v>5400</v>
      </c>
      <c r="K63" s="30" t="s">
        <v>5</v>
      </c>
      <c r="L63" s="30" t="s">
        <v>5</v>
      </c>
      <c r="M63" s="30" t="s">
        <v>5</v>
      </c>
      <c r="N63" s="30" t="s">
        <v>5</v>
      </c>
      <c r="O63" s="30">
        <v>8116.5</v>
      </c>
      <c r="P63" s="30">
        <v>17739.61</v>
      </c>
      <c r="Q63" s="30">
        <v>44453.93</v>
      </c>
      <c r="R63" s="30">
        <v>24258</v>
      </c>
      <c r="S63" s="30">
        <v>3422</v>
      </c>
      <c r="T63" s="32" t="s">
        <v>5</v>
      </c>
      <c r="U63" s="6">
        <v>34387.81</v>
      </c>
      <c r="V63" s="6" t="s">
        <v>5</v>
      </c>
      <c r="W63" s="6">
        <v>3370.52</v>
      </c>
      <c r="X63" s="31">
        <v>22694.26</v>
      </c>
      <c r="Y63" s="31" t="s">
        <v>5</v>
      </c>
      <c r="Z63" s="6" t="s">
        <v>5</v>
      </c>
      <c r="AA63" s="6" t="s">
        <v>5</v>
      </c>
      <c r="AB63" s="6">
        <v>2840.34</v>
      </c>
    </row>
    <row r="64" spans="1:28" ht="12.75">
      <c r="A64" s="29" t="s">
        <v>48</v>
      </c>
      <c r="B64" s="30">
        <v>2800</v>
      </c>
      <c r="C64" s="30">
        <v>6870.14</v>
      </c>
      <c r="D64" s="30">
        <v>14863.52</v>
      </c>
      <c r="E64" s="30">
        <v>870.82</v>
      </c>
      <c r="F64" s="30">
        <v>2986.87</v>
      </c>
      <c r="G64" s="30">
        <v>7208.06</v>
      </c>
      <c r="H64" s="30">
        <v>6071.25</v>
      </c>
      <c r="I64" s="30">
        <v>11942.87</v>
      </c>
      <c r="J64" s="30">
        <v>4628.1</v>
      </c>
      <c r="K64" s="30">
        <v>21728.32</v>
      </c>
      <c r="L64" s="30">
        <v>18826.32</v>
      </c>
      <c r="M64" s="30">
        <v>25165.61</v>
      </c>
      <c r="N64" s="30">
        <v>12385</v>
      </c>
      <c r="O64" s="30">
        <v>33122.03</v>
      </c>
      <c r="P64" s="30">
        <v>10185.48</v>
      </c>
      <c r="Q64" s="30">
        <v>12395.31</v>
      </c>
      <c r="R64" s="30">
        <v>20215</v>
      </c>
      <c r="S64" s="30">
        <v>41080</v>
      </c>
      <c r="T64" s="6">
        <v>17244</v>
      </c>
      <c r="U64" s="6">
        <v>36691.2</v>
      </c>
      <c r="V64" s="6">
        <v>7301.34</v>
      </c>
      <c r="W64" s="6">
        <v>62072.83</v>
      </c>
      <c r="X64" s="31">
        <v>30611.1</v>
      </c>
      <c r="Y64" s="31">
        <v>7952.119999999987</v>
      </c>
      <c r="Z64" s="5">
        <v>15780.66</v>
      </c>
      <c r="AA64" s="5">
        <v>79852.28</v>
      </c>
      <c r="AB64" s="5">
        <v>32568.66</v>
      </c>
    </row>
    <row r="65" spans="1:28" ht="12.75">
      <c r="A65" s="29" t="s">
        <v>52</v>
      </c>
      <c r="B65" s="30">
        <v>6850.08</v>
      </c>
      <c r="C65" s="30">
        <v>34478.63</v>
      </c>
      <c r="D65" s="30">
        <v>30492.43</v>
      </c>
      <c r="E65" s="30">
        <v>21461.01</v>
      </c>
      <c r="F65" s="30">
        <v>16939.01</v>
      </c>
      <c r="G65" s="30">
        <v>18902.41</v>
      </c>
      <c r="H65" s="30">
        <v>21881.8</v>
      </c>
      <c r="I65" s="30">
        <v>14977.92</v>
      </c>
      <c r="J65" s="30">
        <v>19012.6</v>
      </c>
      <c r="K65" s="30">
        <v>27514</v>
      </c>
      <c r="L65" s="30">
        <v>28870.29</v>
      </c>
      <c r="M65" s="30">
        <v>16067</v>
      </c>
      <c r="N65" s="30">
        <v>14520.91</v>
      </c>
      <c r="O65" s="30">
        <v>20002.49</v>
      </c>
      <c r="P65" s="30">
        <v>19402.88</v>
      </c>
      <c r="Q65" s="30">
        <v>34301.93</v>
      </c>
      <c r="R65" s="30">
        <v>13487</v>
      </c>
      <c r="S65" s="30">
        <v>13674</v>
      </c>
      <c r="T65" s="6">
        <v>5195</v>
      </c>
      <c r="U65" s="6">
        <v>17472.92</v>
      </c>
      <c r="V65" s="6">
        <v>19266.85</v>
      </c>
      <c r="W65" s="6">
        <v>14789.27</v>
      </c>
      <c r="X65" s="31">
        <v>17855.93</v>
      </c>
      <c r="Y65" s="31" t="s">
        <v>5</v>
      </c>
      <c r="Z65" s="5">
        <v>15424.37</v>
      </c>
      <c r="AA65" s="5">
        <v>11084.42</v>
      </c>
      <c r="AB65" s="5">
        <v>11613.67</v>
      </c>
    </row>
    <row r="66" spans="1:28" ht="12.75">
      <c r="A66" s="29" t="s">
        <v>53</v>
      </c>
      <c r="B66" s="30">
        <v>2471.01</v>
      </c>
      <c r="C66" s="30">
        <v>3354.41</v>
      </c>
      <c r="D66" s="30">
        <v>5305.03</v>
      </c>
      <c r="E66" s="30">
        <v>6759.48</v>
      </c>
      <c r="F66" s="30">
        <v>6819.26</v>
      </c>
      <c r="G66" s="30">
        <v>37906.41</v>
      </c>
      <c r="H66" s="30">
        <v>2003.28</v>
      </c>
      <c r="I66" s="30">
        <v>8521.74</v>
      </c>
      <c r="J66" s="30">
        <v>25174.97</v>
      </c>
      <c r="K66" s="30">
        <v>22533.02</v>
      </c>
      <c r="L66" s="30">
        <v>16354.02</v>
      </c>
      <c r="M66" s="30">
        <v>30175.78</v>
      </c>
      <c r="N66" s="30">
        <v>16464</v>
      </c>
      <c r="O66" s="30">
        <v>24786.91</v>
      </c>
      <c r="P66" s="30">
        <v>35407.49</v>
      </c>
      <c r="Q66" s="30">
        <v>27227.7</v>
      </c>
      <c r="R66" s="30">
        <v>70869</v>
      </c>
      <c r="S66" s="30">
        <v>14867</v>
      </c>
      <c r="T66" s="6">
        <v>28597</v>
      </c>
      <c r="U66" s="6">
        <v>5519.89</v>
      </c>
      <c r="V66" s="6" t="s">
        <v>5</v>
      </c>
      <c r="W66" s="6">
        <v>1065</v>
      </c>
      <c r="X66" s="31">
        <v>24262.5</v>
      </c>
      <c r="Y66" s="31">
        <v>3663.67</v>
      </c>
      <c r="Z66" s="5">
        <v>7923.44</v>
      </c>
      <c r="AA66" s="5">
        <v>10872.88</v>
      </c>
      <c r="AB66" s="5">
        <v>3710</v>
      </c>
    </row>
    <row r="67" spans="1:28" ht="12.75">
      <c r="A67" s="27" t="s">
        <v>54</v>
      </c>
      <c r="B67" s="23">
        <f>SUM(B68:B69)</f>
        <v>12736.060000000001</v>
      </c>
      <c r="C67" s="23">
        <f>SUM(C68:C69)</f>
        <v>11932</v>
      </c>
      <c r="D67" s="23">
        <f>SUM(D68:D69)</f>
        <v>48972.67</v>
      </c>
      <c r="E67" s="23">
        <f>SUM(E68:E69)</f>
        <v>7067.85</v>
      </c>
      <c r="F67" s="30" t="s">
        <v>5</v>
      </c>
      <c r="G67" s="23">
        <f>SUM(G68:G69)</f>
        <v>11754.02</v>
      </c>
      <c r="H67" s="23">
        <f>SUM(H68:H69)</f>
        <v>4130.93</v>
      </c>
      <c r="I67" s="30" t="s">
        <v>5</v>
      </c>
      <c r="J67" s="23">
        <f>SUM(J68:J69)</f>
        <v>14852.009999999998</v>
      </c>
      <c r="K67" s="23">
        <f>SUM(K68:K69)</f>
        <v>5629.26</v>
      </c>
      <c r="L67" s="23">
        <f>SUM(L68:L69)</f>
        <v>839.31</v>
      </c>
      <c r="M67" s="30" t="s">
        <v>5</v>
      </c>
      <c r="N67" s="30" t="s">
        <v>5</v>
      </c>
      <c r="O67" s="30" t="s">
        <v>5</v>
      </c>
      <c r="P67" s="23">
        <f>SUM(P68:P69)</f>
        <v>9405.6</v>
      </c>
      <c r="Q67" s="23">
        <f>SUM(Q68:Q69)</f>
        <v>9016.62</v>
      </c>
      <c r="R67" s="23">
        <f>SUM(R68:R69)</f>
        <v>18302</v>
      </c>
      <c r="S67" s="30" t="s">
        <v>5</v>
      </c>
      <c r="T67" s="32" t="s">
        <v>5</v>
      </c>
      <c r="U67" s="26">
        <v>27793.82</v>
      </c>
      <c r="V67" s="26">
        <v>18297.5</v>
      </c>
      <c r="W67" s="26">
        <v>5218</v>
      </c>
      <c r="X67" s="26">
        <v>2811</v>
      </c>
      <c r="Y67" s="26">
        <v>16585.4</v>
      </c>
      <c r="Z67" s="31" t="s">
        <v>5</v>
      </c>
      <c r="AA67" s="31" t="s">
        <v>5</v>
      </c>
      <c r="AB67" s="31" t="s">
        <v>5</v>
      </c>
    </row>
    <row r="68" spans="1:28" ht="12.75">
      <c r="A68" s="29" t="s">
        <v>55</v>
      </c>
      <c r="B68" s="30">
        <v>5338</v>
      </c>
      <c r="C68" s="30" t="s">
        <v>5</v>
      </c>
      <c r="D68" s="30" t="s">
        <v>5</v>
      </c>
      <c r="E68" s="30" t="s">
        <v>5</v>
      </c>
      <c r="F68" s="30" t="s">
        <v>5</v>
      </c>
      <c r="G68" s="30" t="s">
        <v>5</v>
      </c>
      <c r="H68" s="30" t="s">
        <v>5</v>
      </c>
      <c r="I68" s="30" t="s">
        <v>5</v>
      </c>
      <c r="J68" s="30">
        <v>5446.37</v>
      </c>
      <c r="K68" s="30" t="s">
        <v>5</v>
      </c>
      <c r="L68" s="30" t="s">
        <v>5</v>
      </c>
      <c r="M68" s="30" t="s">
        <v>5</v>
      </c>
      <c r="N68" s="30" t="s">
        <v>5</v>
      </c>
      <c r="O68" s="30" t="s">
        <v>5</v>
      </c>
      <c r="P68" s="30" t="s">
        <v>5</v>
      </c>
      <c r="Q68" s="30" t="s">
        <v>5</v>
      </c>
      <c r="R68" s="30">
        <v>13248</v>
      </c>
      <c r="S68" s="30">
        <v>0</v>
      </c>
      <c r="T68" s="32" t="s">
        <v>5</v>
      </c>
      <c r="U68" s="32">
        <v>0</v>
      </c>
      <c r="V68" s="6" t="s">
        <v>5</v>
      </c>
      <c r="W68" s="6" t="s">
        <v>5</v>
      </c>
      <c r="X68" s="31" t="s">
        <v>5</v>
      </c>
      <c r="Y68" s="31">
        <v>16585.4</v>
      </c>
      <c r="Z68" s="31" t="s">
        <v>5</v>
      </c>
      <c r="AA68" s="31" t="s">
        <v>5</v>
      </c>
      <c r="AB68" s="31" t="s">
        <v>5</v>
      </c>
    </row>
    <row r="69" spans="1:28" ht="12.75">
      <c r="A69" s="29" t="s">
        <v>56</v>
      </c>
      <c r="B69" s="30">
        <v>7398.06</v>
      </c>
      <c r="C69" s="30">
        <v>11932</v>
      </c>
      <c r="D69" s="30">
        <v>48972.67</v>
      </c>
      <c r="E69" s="30">
        <v>7067.85</v>
      </c>
      <c r="F69" s="30" t="s">
        <v>5</v>
      </c>
      <c r="G69" s="30">
        <v>11754.02</v>
      </c>
      <c r="H69" s="30">
        <v>4130.93</v>
      </c>
      <c r="I69" s="30" t="s">
        <v>5</v>
      </c>
      <c r="J69" s="30">
        <v>9405.64</v>
      </c>
      <c r="K69" s="30">
        <v>5629.26</v>
      </c>
      <c r="L69" s="30">
        <v>839.31</v>
      </c>
      <c r="M69" s="30" t="s">
        <v>5</v>
      </c>
      <c r="N69" s="30" t="s">
        <v>5</v>
      </c>
      <c r="O69" s="30" t="s">
        <v>5</v>
      </c>
      <c r="P69" s="30">
        <v>9405.6</v>
      </c>
      <c r="Q69" s="30">
        <v>9016.62</v>
      </c>
      <c r="R69" s="30">
        <v>5054</v>
      </c>
      <c r="S69" s="30">
        <v>0</v>
      </c>
      <c r="T69" s="32" t="s">
        <v>5</v>
      </c>
      <c r="U69" s="6">
        <v>27793.82</v>
      </c>
      <c r="V69" s="6">
        <v>18297.5</v>
      </c>
      <c r="W69" s="6">
        <v>5218</v>
      </c>
      <c r="X69" s="31">
        <v>2811</v>
      </c>
      <c r="Y69" s="31" t="s">
        <v>5</v>
      </c>
      <c r="Z69" s="31" t="s">
        <v>5</v>
      </c>
      <c r="AA69" s="31" t="s">
        <v>5</v>
      </c>
      <c r="AB69" s="31" t="s">
        <v>5</v>
      </c>
    </row>
    <row r="70" spans="1:28" ht="12.75">
      <c r="A70" s="27" t="s">
        <v>57</v>
      </c>
      <c r="B70" s="23">
        <f aca="true" t="shared" si="12" ref="B70:S70">SUM(B71:B76)</f>
        <v>19712.870000000003</v>
      </c>
      <c r="C70" s="23">
        <f t="shared" si="12"/>
        <v>37091.770000000004</v>
      </c>
      <c r="D70" s="23">
        <f t="shared" si="12"/>
        <v>51207.850000000006</v>
      </c>
      <c r="E70" s="23">
        <f t="shared" si="12"/>
        <v>70395.17</v>
      </c>
      <c r="F70" s="23">
        <f t="shared" si="12"/>
        <v>55470.25</v>
      </c>
      <c r="G70" s="23">
        <f t="shared" si="12"/>
        <v>52851.4</v>
      </c>
      <c r="H70" s="23">
        <f t="shared" si="12"/>
        <v>33243.38</v>
      </c>
      <c r="I70" s="23">
        <f t="shared" si="12"/>
        <v>111787.62</v>
      </c>
      <c r="J70" s="23">
        <f t="shared" si="12"/>
        <v>48193.21000000001</v>
      </c>
      <c r="K70" s="23">
        <f t="shared" si="12"/>
        <v>42917.34</v>
      </c>
      <c r="L70" s="23">
        <f t="shared" si="12"/>
        <v>27007.46</v>
      </c>
      <c r="M70" s="23">
        <f t="shared" si="12"/>
        <v>42333.35</v>
      </c>
      <c r="N70" s="23">
        <f t="shared" si="12"/>
        <v>114652.44</v>
      </c>
      <c r="O70" s="23">
        <f t="shared" si="12"/>
        <v>35899.299999999996</v>
      </c>
      <c r="P70" s="23">
        <f t="shared" si="12"/>
        <v>102854.07</v>
      </c>
      <c r="Q70" s="23">
        <f t="shared" si="12"/>
        <v>126870.37</v>
      </c>
      <c r="R70" s="23">
        <f t="shared" si="12"/>
        <v>129826</v>
      </c>
      <c r="S70" s="23">
        <f t="shared" si="12"/>
        <v>61257</v>
      </c>
      <c r="T70" s="28">
        <f>SUM(T71,T72,T74,T76)</f>
        <v>96585</v>
      </c>
      <c r="U70" s="26">
        <v>84481.48</v>
      </c>
      <c r="V70" s="26">
        <v>77478.763</v>
      </c>
      <c r="W70" s="26">
        <v>48638.97</v>
      </c>
      <c r="X70" s="26">
        <f>SUM(X71,X72,X73,X74,X76)</f>
        <v>49691.03</v>
      </c>
      <c r="Y70" s="26">
        <v>33139.19</v>
      </c>
      <c r="Z70" s="25">
        <v>31423.53</v>
      </c>
      <c r="AA70" s="25">
        <v>31506.29</v>
      </c>
      <c r="AB70" s="25">
        <v>63609.78</v>
      </c>
    </row>
    <row r="71" spans="1:28" ht="12.75">
      <c r="A71" s="29" t="s">
        <v>58</v>
      </c>
      <c r="B71" s="30">
        <v>5427.41</v>
      </c>
      <c r="C71" s="30">
        <v>6160.98</v>
      </c>
      <c r="D71" s="30">
        <v>11727.33</v>
      </c>
      <c r="E71" s="30">
        <v>9058.46</v>
      </c>
      <c r="F71" s="30">
        <v>7123.4</v>
      </c>
      <c r="G71" s="30">
        <v>7617.34</v>
      </c>
      <c r="H71" s="30">
        <v>8139.86</v>
      </c>
      <c r="I71" s="30">
        <v>9115.69</v>
      </c>
      <c r="J71" s="30">
        <v>15550.05</v>
      </c>
      <c r="K71" s="30">
        <v>5978.98</v>
      </c>
      <c r="L71" s="30">
        <v>780</v>
      </c>
      <c r="M71" s="30">
        <v>7569.01</v>
      </c>
      <c r="N71" s="30">
        <v>14034</v>
      </c>
      <c r="O71" s="30">
        <v>9402.08</v>
      </c>
      <c r="P71" s="30">
        <v>1007</v>
      </c>
      <c r="Q71" s="30">
        <v>35395.34</v>
      </c>
      <c r="R71" s="30">
        <v>39999</v>
      </c>
      <c r="S71" s="30">
        <v>25203</v>
      </c>
      <c r="T71" s="5">
        <v>16567</v>
      </c>
      <c r="U71" s="6">
        <v>14769.01</v>
      </c>
      <c r="V71" s="31">
        <v>1788</v>
      </c>
      <c r="W71" s="31">
        <v>8887</v>
      </c>
      <c r="X71" s="31">
        <v>8817.59</v>
      </c>
      <c r="Y71" s="31" t="s">
        <v>5</v>
      </c>
      <c r="Z71" s="5">
        <v>1874</v>
      </c>
      <c r="AA71" s="5" t="s">
        <v>5</v>
      </c>
      <c r="AB71" s="5">
        <v>2689.34</v>
      </c>
    </row>
    <row r="72" spans="1:28" ht="12.75">
      <c r="A72" s="29" t="s">
        <v>59</v>
      </c>
      <c r="B72" s="30">
        <v>1925</v>
      </c>
      <c r="C72" s="30">
        <v>1026.04</v>
      </c>
      <c r="D72" s="30">
        <v>1395</v>
      </c>
      <c r="E72" s="30" t="s">
        <v>5</v>
      </c>
      <c r="F72" s="30">
        <v>5620.91</v>
      </c>
      <c r="G72" s="30" t="s">
        <v>5</v>
      </c>
      <c r="H72" s="30" t="s">
        <v>5</v>
      </c>
      <c r="I72" s="30">
        <v>68673.21</v>
      </c>
      <c r="J72" s="30" t="s">
        <v>5</v>
      </c>
      <c r="K72" s="30">
        <v>1013</v>
      </c>
      <c r="L72" s="30" t="s">
        <v>5</v>
      </c>
      <c r="M72" s="30">
        <v>3591.28</v>
      </c>
      <c r="N72" s="30" t="s">
        <v>5</v>
      </c>
      <c r="O72" s="30" t="s">
        <v>5</v>
      </c>
      <c r="P72" s="30">
        <v>11291</v>
      </c>
      <c r="Q72" s="30">
        <v>17255</v>
      </c>
      <c r="R72" s="30">
        <v>6670</v>
      </c>
      <c r="S72" s="30">
        <v>6670</v>
      </c>
      <c r="T72" s="6">
        <v>24832</v>
      </c>
      <c r="U72" s="6">
        <v>9792.25</v>
      </c>
      <c r="V72" s="31">
        <v>2160</v>
      </c>
      <c r="W72" s="31">
        <v>9925.32</v>
      </c>
      <c r="X72" s="31">
        <v>3844</v>
      </c>
      <c r="Y72" s="31">
        <v>13880.88</v>
      </c>
      <c r="Z72" s="5">
        <v>9548.44</v>
      </c>
      <c r="AA72" s="5">
        <v>1875.38</v>
      </c>
      <c r="AB72" s="5">
        <v>16290.33</v>
      </c>
    </row>
    <row r="73" spans="1:28" ht="12.75">
      <c r="A73" s="29" t="s">
        <v>60</v>
      </c>
      <c r="B73" s="30" t="s">
        <v>5</v>
      </c>
      <c r="C73" s="30">
        <v>427.9</v>
      </c>
      <c r="D73" s="30" t="s">
        <v>5</v>
      </c>
      <c r="E73" s="30" t="s">
        <v>5</v>
      </c>
      <c r="F73" s="30" t="s">
        <v>5</v>
      </c>
      <c r="G73" s="30">
        <v>13456.88</v>
      </c>
      <c r="H73" s="30" t="s">
        <v>5</v>
      </c>
      <c r="I73" s="30" t="s">
        <v>5</v>
      </c>
      <c r="J73" s="30" t="s">
        <v>5</v>
      </c>
      <c r="K73" s="30" t="s">
        <v>5</v>
      </c>
      <c r="L73" s="30" t="s">
        <v>5</v>
      </c>
      <c r="M73" s="30" t="s">
        <v>5</v>
      </c>
      <c r="N73" s="30" t="s">
        <v>5</v>
      </c>
      <c r="O73" s="30" t="s">
        <v>5</v>
      </c>
      <c r="P73" s="30" t="s">
        <v>5</v>
      </c>
      <c r="Q73" s="30" t="s">
        <v>5</v>
      </c>
      <c r="R73" s="30">
        <v>0</v>
      </c>
      <c r="S73" s="30">
        <v>8787</v>
      </c>
      <c r="T73" s="32" t="s">
        <v>5</v>
      </c>
      <c r="U73" s="6">
        <v>8724.7</v>
      </c>
      <c r="V73" s="31">
        <v>10836.9</v>
      </c>
      <c r="W73" s="6" t="s">
        <v>5</v>
      </c>
      <c r="X73" s="31">
        <v>11349.9</v>
      </c>
      <c r="Y73" s="31">
        <v>3403.44</v>
      </c>
      <c r="Z73" s="5">
        <v>4643.5</v>
      </c>
      <c r="AA73" s="5">
        <v>21595.32</v>
      </c>
      <c r="AB73" s="5">
        <v>3200.3</v>
      </c>
    </row>
    <row r="74" spans="1:28" ht="12.75">
      <c r="A74" s="29" t="s">
        <v>61</v>
      </c>
      <c r="B74" s="30">
        <v>1272.59</v>
      </c>
      <c r="C74" s="30">
        <v>9791.45</v>
      </c>
      <c r="D74" s="30">
        <v>16546.75</v>
      </c>
      <c r="E74" s="30">
        <v>5066.98</v>
      </c>
      <c r="F74" s="30">
        <v>6031.44</v>
      </c>
      <c r="G74" s="30">
        <v>7375.83</v>
      </c>
      <c r="H74" s="30">
        <v>3000.29</v>
      </c>
      <c r="I74" s="30">
        <v>17054.85</v>
      </c>
      <c r="J74" s="30">
        <v>14683.92</v>
      </c>
      <c r="K74" s="30">
        <v>11554.59</v>
      </c>
      <c r="L74" s="30">
        <v>9190.16</v>
      </c>
      <c r="M74" s="30">
        <v>10440.88</v>
      </c>
      <c r="N74" s="30">
        <v>47574.36</v>
      </c>
      <c r="O74" s="30">
        <v>16002.3</v>
      </c>
      <c r="P74" s="30">
        <v>55284.35</v>
      </c>
      <c r="Q74" s="30">
        <v>40144.4</v>
      </c>
      <c r="R74" s="30">
        <v>44745</v>
      </c>
      <c r="S74" s="30">
        <v>4840</v>
      </c>
      <c r="T74" s="6">
        <v>51671</v>
      </c>
      <c r="U74" s="6">
        <v>17792.16</v>
      </c>
      <c r="V74" s="31">
        <v>25180.783000000003</v>
      </c>
      <c r="W74" s="31">
        <v>9225.42</v>
      </c>
      <c r="X74" s="31">
        <v>3130.44</v>
      </c>
      <c r="Y74" s="31">
        <v>2788.979999999989</v>
      </c>
      <c r="Z74" s="5">
        <v>2050</v>
      </c>
      <c r="AA74" s="5">
        <v>4988.6</v>
      </c>
      <c r="AB74" s="5">
        <v>7351.06</v>
      </c>
    </row>
    <row r="75" spans="1:28" ht="12.75">
      <c r="A75" s="29" t="s">
        <v>62</v>
      </c>
      <c r="B75" s="30" t="s">
        <v>5</v>
      </c>
      <c r="C75" s="30" t="s">
        <v>5</v>
      </c>
      <c r="D75" s="30" t="s">
        <v>5</v>
      </c>
      <c r="E75" s="30" t="s">
        <v>5</v>
      </c>
      <c r="F75" s="30" t="s">
        <v>5</v>
      </c>
      <c r="G75" s="30" t="s">
        <v>5</v>
      </c>
      <c r="H75" s="30" t="s">
        <v>5</v>
      </c>
      <c r="I75" s="30">
        <v>4000</v>
      </c>
      <c r="J75" s="30" t="s">
        <v>5</v>
      </c>
      <c r="K75" s="30">
        <v>2173.06</v>
      </c>
      <c r="L75" s="30" t="s">
        <v>5</v>
      </c>
      <c r="M75" s="30" t="s">
        <v>5</v>
      </c>
      <c r="N75" s="30" t="s">
        <v>5</v>
      </c>
      <c r="O75" s="30" t="s">
        <v>5</v>
      </c>
      <c r="P75" s="30" t="s">
        <v>5</v>
      </c>
      <c r="Q75" s="30" t="s">
        <v>5</v>
      </c>
      <c r="R75" s="30">
        <v>9613</v>
      </c>
      <c r="S75" s="30">
        <v>0</v>
      </c>
      <c r="T75" s="32" t="s">
        <v>5</v>
      </c>
      <c r="U75" s="6">
        <v>15361.57</v>
      </c>
      <c r="V75" s="31">
        <v>3145</v>
      </c>
      <c r="W75" s="6" t="s">
        <v>5</v>
      </c>
      <c r="X75" s="31" t="s">
        <v>5</v>
      </c>
      <c r="Y75" s="31" t="s">
        <v>5</v>
      </c>
      <c r="Z75" s="31" t="s">
        <v>5</v>
      </c>
      <c r="AA75" s="31" t="s">
        <v>5</v>
      </c>
      <c r="AB75" s="31" t="s">
        <v>5</v>
      </c>
    </row>
    <row r="76" spans="1:28" ht="12.75">
      <c r="A76" s="29" t="s">
        <v>63</v>
      </c>
      <c r="B76" s="30">
        <v>11087.87</v>
      </c>
      <c r="C76" s="30">
        <v>19685.4</v>
      </c>
      <c r="D76" s="30">
        <v>21538.77</v>
      </c>
      <c r="E76" s="30">
        <v>56269.73</v>
      </c>
      <c r="F76" s="30">
        <v>36694.5</v>
      </c>
      <c r="G76" s="30">
        <v>24401.35</v>
      </c>
      <c r="H76" s="30">
        <v>22103.23</v>
      </c>
      <c r="I76" s="30">
        <v>12943.87</v>
      </c>
      <c r="J76" s="30">
        <v>17959.24</v>
      </c>
      <c r="K76" s="30">
        <v>22197.71</v>
      </c>
      <c r="L76" s="30">
        <v>17037.3</v>
      </c>
      <c r="M76" s="30">
        <v>20732.18</v>
      </c>
      <c r="N76" s="30">
        <v>53044.08</v>
      </c>
      <c r="O76" s="30">
        <v>10494.92</v>
      </c>
      <c r="P76" s="30">
        <v>35271.72</v>
      </c>
      <c r="Q76" s="30">
        <v>34075.63</v>
      </c>
      <c r="R76" s="30">
        <v>28799</v>
      </c>
      <c r="S76" s="30">
        <v>15757</v>
      </c>
      <c r="T76" s="6">
        <v>3515</v>
      </c>
      <c r="U76" s="6">
        <v>18041.79</v>
      </c>
      <c r="V76" s="31">
        <v>34368.08</v>
      </c>
      <c r="W76" s="31">
        <v>20601.23</v>
      </c>
      <c r="X76" s="31">
        <v>22549.1</v>
      </c>
      <c r="Y76" s="31">
        <v>13065.89</v>
      </c>
      <c r="Z76" s="5">
        <v>13307.59</v>
      </c>
      <c r="AA76" s="5">
        <v>3046.99</v>
      </c>
      <c r="AB76" s="31">
        <v>34078.75</v>
      </c>
    </row>
    <row r="77" spans="1:28" ht="12.75">
      <c r="A77" s="27" t="s">
        <v>64</v>
      </c>
      <c r="B77" s="30" t="s">
        <v>5</v>
      </c>
      <c r="C77" s="30" t="s">
        <v>5</v>
      </c>
      <c r="D77" s="30" t="s">
        <v>5</v>
      </c>
      <c r="E77" s="30" t="s">
        <v>5</v>
      </c>
      <c r="F77" s="30" t="s">
        <v>5</v>
      </c>
      <c r="G77" s="30" t="s">
        <v>5</v>
      </c>
      <c r="H77" s="30" t="s">
        <v>5</v>
      </c>
      <c r="I77" s="30" t="s">
        <v>5</v>
      </c>
      <c r="J77" s="30" t="s">
        <v>5</v>
      </c>
      <c r="K77" s="30" t="s">
        <v>5</v>
      </c>
      <c r="L77" s="30" t="s">
        <v>5</v>
      </c>
      <c r="M77" s="30" t="s">
        <v>5</v>
      </c>
      <c r="N77" s="30" t="s">
        <v>5</v>
      </c>
      <c r="O77" s="30" t="s">
        <v>5</v>
      </c>
      <c r="P77" s="30" t="s">
        <v>5</v>
      </c>
      <c r="Q77" s="30" t="s">
        <v>5</v>
      </c>
      <c r="R77" s="30" t="s">
        <v>5</v>
      </c>
      <c r="S77" s="30" t="s">
        <v>5</v>
      </c>
      <c r="T77" s="32" t="s">
        <v>5</v>
      </c>
      <c r="U77" s="33">
        <v>0</v>
      </c>
      <c r="V77" s="26">
        <v>0</v>
      </c>
      <c r="W77" s="6" t="s">
        <v>5</v>
      </c>
      <c r="X77" s="31" t="s">
        <v>5</v>
      </c>
      <c r="Y77" s="31" t="s">
        <v>5</v>
      </c>
      <c r="AA77" s="45" t="s">
        <v>5</v>
      </c>
      <c r="AB77" s="45" t="s">
        <v>5</v>
      </c>
    </row>
    <row r="78" spans="1:28" ht="12.75">
      <c r="A78" s="29" t="s">
        <v>65</v>
      </c>
      <c r="B78" s="30" t="s">
        <v>5</v>
      </c>
      <c r="C78" s="30" t="s">
        <v>5</v>
      </c>
      <c r="D78" s="30" t="s">
        <v>5</v>
      </c>
      <c r="E78" s="30" t="s">
        <v>5</v>
      </c>
      <c r="F78" s="30" t="s">
        <v>5</v>
      </c>
      <c r="G78" s="30" t="s">
        <v>5</v>
      </c>
      <c r="H78" s="30" t="s">
        <v>5</v>
      </c>
      <c r="I78" s="30" t="s">
        <v>5</v>
      </c>
      <c r="J78" s="30" t="s">
        <v>5</v>
      </c>
      <c r="K78" s="30" t="s">
        <v>5</v>
      </c>
      <c r="L78" s="30" t="s">
        <v>5</v>
      </c>
      <c r="M78" s="30" t="s">
        <v>5</v>
      </c>
      <c r="N78" s="30" t="s">
        <v>5</v>
      </c>
      <c r="O78" s="30" t="s">
        <v>5</v>
      </c>
      <c r="P78" s="30" t="s">
        <v>5</v>
      </c>
      <c r="Q78" s="30" t="s">
        <v>5</v>
      </c>
      <c r="R78" s="30">
        <v>0</v>
      </c>
      <c r="S78" s="30">
        <v>0</v>
      </c>
      <c r="T78" s="32" t="s">
        <v>5</v>
      </c>
      <c r="U78" s="32">
        <v>0</v>
      </c>
      <c r="V78" s="6">
        <v>0</v>
      </c>
      <c r="W78" s="6" t="s">
        <v>5</v>
      </c>
      <c r="X78" s="31" t="s">
        <v>5</v>
      </c>
      <c r="Y78" s="31" t="s">
        <v>5</v>
      </c>
      <c r="AA78" s="45" t="s">
        <v>5</v>
      </c>
      <c r="AB78" s="45" t="s">
        <v>5</v>
      </c>
    </row>
    <row r="79" spans="1:28" ht="12.75">
      <c r="A79" s="29" t="s">
        <v>64</v>
      </c>
      <c r="B79" s="30" t="s">
        <v>5</v>
      </c>
      <c r="C79" s="30" t="s">
        <v>5</v>
      </c>
      <c r="D79" s="30" t="s">
        <v>5</v>
      </c>
      <c r="E79" s="30" t="s">
        <v>5</v>
      </c>
      <c r="F79" s="30" t="s">
        <v>5</v>
      </c>
      <c r="G79" s="30" t="s">
        <v>5</v>
      </c>
      <c r="H79" s="30" t="s">
        <v>5</v>
      </c>
      <c r="I79" s="30" t="s">
        <v>5</v>
      </c>
      <c r="J79" s="30" t="s">
        <v>5</v>
      </c>
      <c r="K79" s="30" t="s">
        <v>5</v>
      </c>
      <c r="L79" s="30" t="s">
        <v>5</v>
      </c>
      <c r="M79" s="30" t="s">
        <v>5</v>
      </c>
      <c r="N79" s="30" t="s">
        <v>5</v>
      </c>
      <c r="O79" s="30" t="s">
        <v>5</v>
      </c>
      <c r="P79" s="30" t="s">
        <v>5</v>
      </c>
      <c r="Q79" s="30" t="s">
        <v>5</v>
      </c>
      <c r="R79" s="30">
        <v>0</v>
      </c>
      <c r="S79" s="30">
        <v>0</v>
      </c>
      <c r="T79" s="32" t="s">
        <v>5</v>
      </c>
      <c r="U79" s="32">
        <v>0</v>
      </c>
      <c r="V79" s="6">
        <v>0</v>
      </c>
      <c r="W79" s="6" t="s">
        <v>5</v>
      </c>
      <c r="X79" s="31" t="s">
        <v>5</v>
      </c>
      <c r="Y79" s="31" t="s">
        <v>5</v>
      </c>
      <c r="AA79" s="45" t="s">
        <v>5</v>
      </c>
      <c r="AB79" s="45" t="s">
        <v>5</v>
      </c>
    </row>
    <row r="80" spans="1:28" ht="12.75">
      <c r="A80" s="27" t="s">
        <v>66</v>
      </c>
      <c r="B80" s="23">
        <f aca="true" t="shared" si="13" ref="B80:S80">SUM(B81:B84)</f>
        <v>2383.9300000000003</v>
      </c>
      <c r="C80" s="23">
        <f t="shared" si="13"/>
        <v>33384.49</v>
      </c>
      <c r="D80" s="23">
        <f t="shared" si="13"/>
        <v>26004.465</v>
      </c>
      <c r="E80" s="23">
        <f t="shared" si="13"/>
        <v>6178.700000000001</v>
      </c>
      <c r="F80" s="23">
        <f t="shared" si="13"/>
        <v>49712.01</v>
      </c>
      <c r="G80" s="23">
        <f t="shared" si="13"/>
        <v>45438.42</v>
      </c>
      <c r="H80" s="23">
        <f t="shared" si="13"/>
        <v>19902.57</v>
      </c>
      <c r="I80" s="23">
        <f t="shared" si="13"/>
        <v>5789.5599999999995</v>
      </c>
      <c r="J80" s="23">
        <f t="shared" si="13"/>
        <v>14341.23</v>
      </c>
      <c r="K80" s="23">
        <f t="shared" si="13"/>
        <v>23378.62</v>
      </c>
      <c r="L80" s="23">
        <f t="shared" si="13"/>
        <v>28977.26</v>
      </c>
      <c r="M80" s="23">
        <f t="shared" si="13"/>
        <v>8038.29</v>
      </c>
      <c r="N80" s="23">
        <f t="shared" si="13"/>
        <v>24959.78</v>
      </c>
      <c r="O80" s="23">
        <f t="shared" si="13"/>
        <v>3788.18</v>
      </c>
      <c r="P80" s="23">
        <f t="shared" si="13"/>
        <v>27020.36</v>
      </c>
      <c r="Q80" s="23">
        <f t="shared" si="13"/>
        <v>12463.810000000001</v>
      </c>
      <c r="R80" s="23">
        <f t="shared" si="13"/>
        <v>988</v>
      </c>
      <c r="S80" s="23">
        <f t="shared" si="13"/>
        <v>4833</v>
      </c>
      <c r="T80" s="28">
        <f>SUM(T82,T84)</f>
        <v>22833</v>
      </c>
      <c r="U80" s="26">
        <v>64539.35</v>
      </c>
      <c r="V80" s="26">
        <v>15048</v>
      </c>
      <c r="W80" s="26">
        <v>2826.5</v>
      </c>
      <c r="X80" s="26">
        <v>2799.95</v>
      </c>
      <c r="Y80" s="26">
        <v>20151.87</v>
      </c>
      <c r="Z80" s="25">
        <v>37353.79</v>
      </c>
      <c r="AA80" s="25">
        <v>17003.62</v>
      </c>
      <c r="AB80" s="25">
        <v>14243.48</v>
      </c>
    </row>
    <row r="81" spans="1:28" ht="12.75">
      <c r="A81" s="29" t="s">
        <v>67</v>
      </c>
      <c r="B81" s="30" t="s">
        <v>5</v>
      </c>
      <c r="C81" s="30" t="s">
        <v>5</v>
      </c>
      <c r="D81" s="30" t="s">
        <v>5</v>
      </c>
      <c r="E81" s="30" t="s">
        <v>5</v>
      </c>
      <c r="F81" s="30" t="s">
        <v>5</v>
      </c>
      <c r="G81" s="30" t="s">
        <v>5</v>
      </c>
      <c r="H81" s="30" t="s">
        <v>5</v>
      </c>
      <c r="I81" s="30" t="s">
        <v>5</v>
      </c>
      <c r="J81" s="30" t="s">
        <v>5</v>
      </c>
      <c r="K81" s="30" t="s">
        <v>5</v>
      </c>
      <c r="L81" s="30" t="s">
        <v>5</v>
      </c>
      <c r="M81" s="30" t="s">
        <v>5</v>
      </c>
      <c r="N81" s="30" t="s">
        <v>5</v>
      </c>
      <c r="O81" s="30" t="s">
        <v>5</v>
      </c>
      <c r="P81" s="30" t="s">
        <v>5</v>
      </c>
      <c r="Q81" s="30" t="s">
        <v>5</v>
      </c>
      <c r="R81" s="30">
        <v>0</v>
      </c>
      <c r="S81" s="30">
        <v>0</v>
      </c>
      <c r="T81" s="32" t="s">
        <v>5</v>
      </c>
      <c r="U81" s="32">
        <v>0</v>
      </c>
      <c r="V81" s="6" t="s">
        <v>5</v>
      </c>
      <c r="W81" s="6" t="s">
        <v>5</v>
      </c>
      <c r="X81" s="31" t="s">
        <v>5</v>
      </c>
      <c r="Y81" s="31" t="s">
        <v>5</v>
      </c>
      <c r="Z81" s="31" t="s">
        <v>5</v>
      </c>
      <c r="AA81" s="31" t="s">
        <v>5</v>
      </c>
      <c r="AB81" s="31">
        <v>4875.68</v>
      </c>
    </row>
    <row r="82" spans="1:28" ht="12.75">
      <c r="A82" s="29" t="s">
        <v>68</v>
      </c>
      <c r="B82" s="30" t="s">
        <v>5</v>
      </c>
      <c r="C82" s="30">
        <v>23657.54</v>
      </c>
      <c r="D82" s="30">
        <v>2285.35</v>
      </c>
      <c r="E82" s="30" t="s">
        <v>5</v>
      </c>
      <c r="F82" s="30">
        <v>5900</v>
      </c>
      <c r="G82" s="30">
        <v>20520.12</v>
      </c>
      <c r="H82" s="30">
        <v>3172</v>
      </c>
      <c r="I82" s="30" t="s">
        <v>5</v>
      </c>
      <c r="J82" s="30">
        <v>6958</v>
      </c>
      <c r="K82" s="30">
        <v>21139.98</v>
      </c>
      <c r="L82" s="30" t="s">
        <v>5</v>
      </c>
      <c r="M82" s="30">
        <v>1785</v>
      </c>
      <c r="N82" s="30">
        <v>9192.92</v>
      </c>
      <c r="O82" s="30" t="s">
        <v>5</v>
      </c>
      <c r="P82" s="30">
        <v>16897</v>
      </c>
      <c r="Q82" s="30" t="s">
        <v>5</v>
      </c>
      <c r="R82" s="30">
        <v>0</v>
      </c>
      <c r="S82" s="30">
        <v>0</v>
      </c>
      <c r="T82" s="6">
        <v>20867</v>
      </c>
      <c r="U82" s="6">
        <v>18105</v>
      </c>
      <c r="V82" s="6">
        <v>11041</v>
      </c>
      <c r="W82" s="6" t="s">
        <v>5</v>
      </c>
      <c r="X82" s="31" t="s">
        <v>5</v>
      </c>
      <c r="Y82" s="31">
        <v>2904.3</v>
      </c>
      <c r="Z82" s="5">
        <v>16293.46</v>
      </c>
      <c r="AA82" s="5">
        <v>5248.32</v>
      </c>
      <c r="AB82" s="5">
        <v>284</v>
      </c>
    </row>
    <row r="83" spans="1:28" ht="12.75">
      <c r="A83" s="29" t="s">
        <v>66</v>
      </c>
      <c r="B83" s="30">
        <v>1627.63</v>
      </c>
      <c r="C83" s="30">
        <v>7726.35</v>
      </c>
      <c r="D83" s="30">
        <v>14696.915</v>
      </c>
      <c r="E83" s="30">
        <v>1125.06</v>
      </c>
      <c r="F83" s="30">
        <v>36778.68</v>
      </c>
      <c r="G83" s="30">
        <v>15918.44</v>
      </c>
      <c r="H83" s="30">
        <v>8655.94</v>
      </c>
      <c r="I83" s="30">
        <v>1370.1</v>
      </c>
      <c r="J83" s="30">
        <v>5298.33</v>
      </c>
      <c r="K83" s="30" t="s">
        <v>5</v>
      </c>
      <c r="L83" s="30">
        <v>7591</v>
      </c>
      <c r="M83" s="30">
        <v>2903.29</v>
      </c>
      <c r="N83" s="30">
        <v>3768.59</v>
      </c>
      <c r="O83" s="30">
        <v>3788.18</v>
      </c>
      <c r="P83" s="30">
        <v>1963</v>
      </c>
      <c r="Q83" s="30">
        <v>5662.56</v>
      </c>
      <c r="R83" s="30">
        <v>988</v>
      </c>
      <c r="S83" s="30">
        <v>1040</v>
      </c>
      <c r="T83" s="32" t="s">
        <v>5</v>
      </c>
      <c r="U83" s="6">
        <v>36454.74</v>
      </c>
      <c r="V83" s="6">
        <v>2385</v>
      </c>
      <c r="W83" s="6">
        <v>2826.5</v>
      </c>
      <c r="X83" s="31" t="s">
        <v>5</v>
      </c>
      <c r="Y83" s="31">
        <v>14018.57</v>
      </c>
      <c r="Z83" s="5">
        <v>14946.34</v>
      </c>
      <c r="AA83" s="5">
        <v>1620</v>
      </c>
      <c r="AB83" s="5">
        <v>7242.8</v>
      </c>
    </row>
    <row r="84" spans="1:28" ht="12.75">
      <c r="A84" s="29" t="s">
        <v>69</v>
      </c>
      <c r="B84" s="30">
        <v>756.3</v>
      </c>
      <c r="C84" s="30">
        <v>2000.6</v>
      </c>
      <c r="D84" s="30">
        <v>9022.2</v>
      </c>
      <c r="E84" s="30">
        <v>5053.64</v>
      </c>
      <c r="F84" s="30">
        <v>7033.33</v>
      </c>
      <c r="G84" s="30">
        <v>8999.86</v>
      </c>
      <c r="H84" s="30">
        <v>8074.63</v>
      </c>
      <c r="I84" s="30">
        <v>4419.46</v>
      </c>
      <c r="J84" s="30">
        <v>2084.9</v>
      </c>
      <c r="K84" s="30">
        <v>2238.64</v>
      </c>
      <c r="L84" s="30">
        <v>21386.26</v>
      </c>
      <c r="M84" s="30">
        <v>3350</v>
      </c>
      <c r="N84" s="30">
        <v>11998.27</v>
      </c>
      <c r="O84" s="30" t="s">
        <v>5</v>
      </c>
      <c r="P84" s="30">
        <v>8160.36</v>
      </c>
      <c r="Q84" s="30">
        <v>6801.25</v>
      </c>
      <c r="R84" s="30">
        <v>0</v>
      </c>
      <c r="S84" s="30">
        <v>3793</v>
      </c>
      <c r="T84" s="6">
        <v>1966</v>
      </c>
      <c r="U84" s="6">
        <v>9979.61</v>
      </c>
      <c r="V84" s="6">
        <v>1622</v>
      </c>
      <c r="W84" s="6" t="s">
        <v>5</v>
      </c>
      <c r="X84" s="31">
        <v>2799.95</v>
      </c>
      <c r="Y84" s="31">
        <v>3229</v>
      </c>
      <c r="Z84" s="5">
        <v>6113.99</v>
      </c>
      <c r="AA84" s="5">
        <v>10135.3</v>
      </c>
      <c r="AB84" s="5">
        <v>1841</v>
      </c>
    </row>
    <row r="85" spans="1:28" ht="12.75">
      <c r="A85" s="27" t="s">
        <v>70</v>
      </c>
      <c r="B85" s="30" t="s">
        <v>5</v>
      </c>
      <c r="C85" s="30" t="s">
        <v>5</v>
      </c>
      <c r="D85" s="30" t="s">
        <v>5</v>
      </c>
      <c r="E85" s="30" t="s">
        <v>5</v>
      </c>
      <c r="F85" s="30" t="s">
        <v>5</v>
      </c>
      <c r="G85" s="30" t="s">
        <v>5</v>
      </c>
      <c r="H85" s="30" t="s">
        <v>5</v>
      </c>
      <c r="I85" s="30" t="s">
        <v>5</v>
      </c>
      <c r="J85" s="30" t="s">
        <v>5</v>
      </c>
      <c r="K85" s="30" t="s">
        <v>5</v>
      </c>
      <c r="L85" s="30" t="s">
        <v>5</v>
      </c>
      <c r="M85" s="30" t="s">
        <v>5</v>
      </c>
      <c r="N85" s="23">
        <f>SUM(N86:N87)</f>
        <v>5639.5</v>
      </c>
      <c r="O85" s="30" t="s">
        <v>5</v>
      </c>
      <c r="P85" s="30" t="s">
        <v>5</v>
      </c>
      <c r="Q85" s="30" t="s">
        <v>5</v>
      </c>
      <c r="R85" s="30" t="s">
        <v>5</v>
      </c>
      <c r="S85" s="30" t="s">
        <v>5</v>
      </c>
      <c r="T85" s="32" t="s">
        <v>5</v>
      </c>
      <c r="U85" s="33">
        <v>0</v>
      </c>
      <c r="V85" s="26" t="s">
        <v>5</v>
      </c>
      <c r="W85" s="6" t="s">
        <v>5</v>
      </c>
      <c r="X85" s="31" t="s">
        <v>5</v>
      </c>
      <c r="Y85" s="31" t="s">
        <v>5</v>
      </c>
      <c r="Z85" s="25">
        <v>12055.5</v>
      </c>
      <c r="AA85" s="45" t="s">
        <v>5</v>
      </c>
      <c r="AB85" s="25">
        <v>10873.39</v>
      </c>
    </row>
    <row r="86" spans="1:28" ht="12.75">
      <c r="A86" s="29" t="s">
        <v>71</v>
      </c>
      <c r="B86" s="30" t="s">
        <v>5</v>
      </c>
      <c r="C86" s="30" t="s">
        <v>5</v>
      </c>
      <c r="D86" s="30" t="s">
        <v>5</v>
      </c>
      <c r="E86" s="30" t="s">
        <v>5</v>
      </c>
      <c r="F86" s="30" t="s">
        <v>5</v>
      </c>
      <c r="G86" s="30" t="s">
        <v>5</v>
      </c>
      <c r="H86" s="30" t="s">
        <v>5</v>
      </c>
      <c r="I86" s="30" t="s">
        <v>5</v>
      </c>
      <c r="J86" s="30" t="s">
        <v>5</v>
      </c>
      <c r="K86" s="30" t="s">
        <v>5</v>
      </c>
      <c r="L86" s="30" t="s">
        <v>5</v>
      </c>
      <c r="M86" s="30" t="s">
        <v>5</v>
      </c>
      <c r="N86" s="30">
        <v>5639.5</v>
      </c>
      <c r="O86" s="30" t="s">
        <v>5</v>
      </c>
      <c r="P86" s="30" t="s">
        <v>5</v>
      </c>
      <c r="Q86" s="30" t="s">
        <v>5</v>
      </c>
      <c r="R86" s="30">
        <v>0</v>
      </c>
      <c r="S86" s="30">
        <v>0</v>
      </c>
      <c r="T86" s="32" t="s">
        <v>5</v>
      </c>
      <c r="U86" s="32">
        <v>0</v>
      </c>
      <c r="V86" s="6" t="s">
        <v>5</v>
      </c>
      <c r="W86" s="6" t="s">
        <v>5</v>
      </c>
      <c r="X86" s="31" t="s">
        <v>5</v>
      </c>
      <c r="Y86" s="31" t="s">
        <v>5</v>
      </c>
      <c r="AA86" s="45" t="s">
        <v>5</v>
      </c>
      <c r="AB86" s="45" t="s">
        <v>5</v>
      </c>
    </row>
    <row r="87" spans="1:28" ht="12.75">
      <c r="A87" s="29" t="s">
        <v>70</v>
      </c>
      <c r="B87" s="30" t="s">
        <v>5</v>
      </c>
      <c r="C87" s="30" t="s">
        <v>5</v>
      </c>
      <c r="D87" s="30" t="s">
        <v>5</v>
      </c>
      <c r="E87" s="30" t="s">
        <v>5</v>
      </c>
      <c r="F87" s="30" t="s">
        <v>5</v>
      </c>
      <c r="G87" s="30" t="s">
        <v>5</v>
      </c>
      <c r="H87" s="30" t="s">
        <v>5</v>
      </c>
      <c r="I87" s="30" t="s">
        <v>5</v>
      </c>
      <c r="J87" s="30" t="s">
        <v>5</v>
      </c>
      <c r="K87" s="30" t="s">
        <v>5</v>
      </c>
      <c r="L87" s="30" t="s">
        <v>5</v>
      </c>
      <c r="M87" s="30" t="s">
        <v>5</v>
      </c>
      <c r="N87" s="30" t="s">
        <v>5</v>
      </c>
      <c r="O87" s="30" t="s">
        <v>5</v>
      </c>
      <c r="P87" s="30" t="s">
        <v>5</v>
      </c>
      <c r="Q87" s="30" t="s">
        <v>5</v>
      </c>
      <c r="R87" s="30">
        <v>0</v>
      </c>
      <c r="S87" s="30">
        <v>0</v>
      </c>
      <c r="T87" s="32" t="s">
        <v>5</v>
      </c>
      <c r="U87" s="32">
        <v>0</v>
      </c>
      <c r="V87" s="6" t="s">
        <v>5</v>
      </c>
      <c r="W87" s="6" t="s">
        <v>5</v>
      </c>
      <c r="X87" s="31" t="s">
        <v>5</v>
      </c>
      <c r="Y87" s="31" t="s">
        <v>5</v>
      </c>
      <c r="Z87" s="5">
        <v>12055.5</v>
      </c>
      <c r="AA87" s="6" t="s">
        <v>5</v>
      </c>
      <c r="AB87" s="31">
        <v>10873.39</v>
      </c>
    </row>
    <row r="88" spans="1:28" ht="12.75">
      <c r="A88" s="27" t="s">
        <v>72</v>
      </c>
      <c r="B88" s="23">
        <f aca="true" t="shared" si="14" ref="B88:S88">SUM(B89:B92)</f>
        <v>23806.440000000002</v>
      </c>
      <c r="C88" s="23">
        <f t="shared" si="14"/>
        <v>41072.77</v>
      </c>
      <c r="D88" s="23">
        <f t="shared" si="14"/>
        <v>53652.06</v>
      </c>
      <c r="E88" s="23">
        <f t="shared" si="14"/>
        <v>47888.740000000005</v>
      </c>
      <c r="F88" s="23">
        <f t="shared" si="14"/>
        <v>37333.92</v>
      </c>
      <c r="G88" s="23">
        <f t="shared" si="14"/>
        <v>59919.01</v>
      </c>
      <c r="H88" s="23">
        <f t="shared" si="14"/>
        <v>36157.77</v>
      </c>
      <c r="I88" s="23">
        <f t="shared" si="14"/>
        <v>45433.91</v>
      </c>
      <c r="J88" s="23">
        <f t="shared" si="14"/>
        <v>60681.90000000001</v>
      </c>
      <c r="K88" s="23">
        <f t="shared" si="14"/>
        <v>70082.32999999999</v>
      </c>
      <c r="L88" s="23">
        <f t="shared" si="14"/>
        <v>70475.27</v>
      </c>
      <c r="M88" s="23">
        <f t="shared" si="14"/>
        <v>106113.18</v>
      </c>
      <c r="N88" s="23">
        <f t="shared" si="14"/>
        <v>91917.21</v>
      </c>
      <c r="O88" s="23">
        <f t="shared" si="14"/>
        <v>114286.04</v>
      </c>
      <c r="P88" s="23">
        <f t="shared" si="14"/>
        <v>47144.18</v>
      </c>
      <c r="Q88" s="23">
        <f t="shared" si="14"/>
        <v>55621.48</v>
      </c>
      <c r="R88" s="23">
        <f t="shared" si="14"/>
        <v>42819</v>
      </c>
      <c r="S88" s="23">
        <f t="shared" si="14"/>
        <v>26060</v>
      </c>
      <c r="T88" s="28">
        <f>SUM(T89,T90,T91,T92)</f>
        <v>65958</v>
      </c>
      <c r="U88" s="26">
        <v>71767.04</v>
      </c>
      <c r="V88" s="26">
        <v>30674.66</v>
      </c>
      <c r="W88" s="26">
        <v>50676.91</v>
      </c>
      <c r="X88" s="26">
        <f>SUM(X90,X89,X91,X92)</f>
        <v>72916.88</v>
      </c>
      <c r="Y88" s="26">
        <v>27965.03999999994</v>
      </c>
      <c r="Z88" s="25">
        <v>33274.09</v>
      </c>
      <c r="AA88" s="25">
        <v>59153.24</v>
      </c>
      <c r="AB88" s="25">
        <v>72435.78</v>
      </c>
    </row>
    <row r="89" spans="1:28" ht="12.75">
      <c r="A89" s="29" t="s">
        <v>73</v>
      </c>
      <c r="B89" s="30">
        <v>3436.56</v>
      </c>
      <c r="C89" s="30">
        <v>2306.3</v>
      </c>
      <c r="D89" s="30">
        <v>9983.02</v>
      </c>
      <c r="E89" s="30">
        <v>4087.82</v>
      </c>
      <c r="F89" s="30">
        <v>4186.05</v>
      </c>
      <c r="G89" s="30">
        <v>1153.4</v>
      </c>
      <c r="H89" s="30">
        <v>2246.21</v>
      </c>
      <c r="I89" s="30">
        <v>1925.82</v>
      </c>
      <c r="J89" s="30">
        <v>8316.22</v>
      </c>
      <c r="K89" s="30">
        <v>32336.22</v>
      </c>
      <c r="L89" s="30">
        <v>12430</v>
      </c>
      <c r="M89" s="30">
        <v>9771.67</v>
      </c>
      <c r="N89" s="30">
        <v>42881.69</v>
      </c>
      <c r="O89" s="30">
        <v>21477.87</v>
      </c>
      <c r="P89" s="30">
        <v>5188</v>
      </c>
      <c r="Q89" s="30">
        <v>5535.67</v>
      </c>
      <c r="R89" s="30">
        <v>7374</v>
      </c>
      <c r="S89" s="30">
        <v>1105</v>
      </c>
      <c r="T89" s="5">
        <v>1506</v>
      </c>
      <c r="U89" s="6">
        <v>4797.18</v>
      </c>
      <c r="V89" s="6" t="s">
        <v>5</v>
      </c>
      <c r="W89" s="6">
        <v>6824.04</v>
      </c>
      <c r="X89" s="31">
        <v>3521.5</v>
      </c>
      <c r="Y89" s="31">
        <v>2248.65</v>
      </c>
      <c r="Z89" s="5">
        <v>5860.21</v>
      </c>
      <c r="AA89" s="6" t="s">
        <v>5</v>
      </c>
      <c r="AB89" s="6" t="s">
        <v>5</v>
      </c>
    </row>
    <row r="90" spans="1:28" ht="12.75">
      <c r="A90" s="29" t="s">
        <v>74</v>
      </c>
      <c r="B90" s="30">
        <v>7759.62</v>
      </c>
      <c r="C90" s="30">
        <v>19508.67</v>
      </c>
      <c r="D90" s="30">
        <v>13157.44</v>
      </c>
      <c r="E90" s="30">
        <v>27512.16</v>
      </c>
      <c r="F90" s="30">
        <v>15695.1</v>
      </c>
      <c r="G90" s="30">
        <v>38691.01</v>
      </c>
      <c r="H90" s="30">
        <v>18997.87</v>
      </c>
      <c r="I90" s="30">
        <v>24766.36</v>
      </c>
      <c r="J90" s="30">
        <v>17153.47</v>
      </c>
      <c r="K90" s="30">
        <v>16763.23</v>
      </c>
      <c r="L90" s="30">
        <v>24387.72</v>
      </c>
      <c r="M90" s="30">
        <v>65951.48</v>
      </c>
      <c r="N90" s="30">
        <v>30022.27</v>
      </c>
      <c r="O90" s="30">
        <v>59969.71</v>
      </c>
      <c r="P90" s="30">
        <v>21228.12</v>
      </c>
      <c r="Q90" s="30">
        <v>32618.73</v>
      </c>
      <c r="R90" s="30">
        <v>11788</v>
      </c>
      <c r="S90" s="30">
        <v>15684</v>
      </c>
      <c r="T90" s="6">
        <v>52895</v>
      </c>
      <c r="U90" s="6">
        <v>45410.34</v>
      </c>
      <c r="V90" s="6">
        <v>17835.62</v>
      </c>
      <c r="W90" s="6">
        <v>33106.93</v>
      </c>
      <c r="X90" s="31">
        <v>34665.46</v>
      </c>
      <c r="Y90" s="31">
        <v>18796.04999999995</v>
      </c>
      <c r="Z90" s="5">
        <v>14477.98</v>
      </c>
      <c r="AA90" s="5">
        <v>16279.09</v>
      </c>
      <c r="AB90" s="5">
        <v>41868.51</v>
      </c>
    </row>
    <row r="91" spans="1:28" ht="12.75">
      <c r="A91" s="29" t="s">
        <v>75</v>
      </c>
      <c r="B91" s="30">
        <v>7971.61</v>
      </c>
      <c r="C91" s="30">
        <v>12357.62</v>
      </c>
      <c r="D91" s="30">
        <v>15289.53</v>
      </c>
      <c r="E91" s="30">
        <v>11109.96</v>
      </c>
      <c r="F91" s="30">
        <v>9892.34</v>
      </c>
      <c r="G91" s="30">
        <v>8653.99</v>
      </c>
      <c r="H91" s="30">
        <v>8942.8</v>
      </c>
      <c r="I91" s="30">
        <v>9389.47</v>
      </c>
      <c r="J91" s="30">
        <v>16415.27</v>
      </c>
      <c r="K91" s="30">
        <v>6331.34</v>
      </c>
      <c r="L91" s="30">
        <v>24001.17</v>
      </c>
      <c r="M91" s="30">
        <v>21425.84</v>
      </c>
      <c r="N91" s="30">
        <v>18278.25</v>
      </c>
      <c r="O91" s="30">
        <v>17510.23</v>
      </c>
      <c r="P91" s="30">
        <v>4897.29</v>
      </c>
      <c r="Q91" s="30">
        <v>12616.21</v>
      </c>
      <c r="R91" s="30">
        <v>2472</v>
      </c>
      <c r="S91" s="30">
        <v>4687</v>
      </c>
      <c r="T91" s="6">
        <v>1773</v>
      </c>
      <c r="U91" s="6">
        <v>6257.56</v>
      </c>
      <c r="V91" s="6">
        <v>3213.11</v>
      </c>
      <c r="W91" s="6">
        <v>6176.2</v>
      </c>
      <c r="X91" s="31">
        <v>5228.02</v>
      </c>
      <c r="Y91" s="31">
        <v>1111.8</v>
      </c>
      <c r="Z91" s="5"/>
      <c r="AA91" s="5">
        <v>15433.4</v>
      </c>
      <c r="AB91" s="5">
        <v>15228.31</v>
      </c>
    </row>
    <row r="92" spans="1:28" ht="12.75">
      <c r="A92" s="29" t="s">
        <v>72</v>
      </c>
      <c r="B92" s="30">
        <v>4638.65</v>
      </c>
      <c r="C92" s="30">
        <v>6900.18</v>
      </c>
      <c r="D92" s="30">
        <v>15222.07</v>
      </c>
      <c r="E92" s="30">
        <v>5178.8</v>
      </c>
      <c r="F92" s="30">
        <v>7560.43</v>
      </c>
      <c r="G92" s="30">
        <v>11420.61</v>
      </c>
      <c r="H92" s="30">
        <v>5970.89</v>
      </c>
      <c r="I92" s="30">
        <v>9352.26</v>
      </c>
      <c r="J92" s="30">
        <v>18796.94</v>
      </c>
      <c r="K92" s="30">
        <v>14651.54</v>
      </c>
      <c r="L92" s="30">
        <v>9656.38</v>
      </c>
      <c r="M92" s="30">
        <v>8964.19</v>
      </c>
      <c r="N92" s="30">
        <v>735</v>
      </c>
      <c r="O92" s="30">
        <v>15328.23</v>
      </c>
      <c r="P92" s="30">
        <v>15830.77</v>
      </c>
      <c r="Q92" s="30">
        <v>4850.87</v>
      </c>
      <c r="R92" s="30">
        <v>21185</v>
      </c>
      <c r="S92" s="30">
        <v>4584</v>
      </c>
      <c r="T92" s="6">
        <v>9784</v>
      </c>
      <c r="U92" s="6">
        <v>15301.96</v>
      </c>
      <c r="V92" s="6">
        <v>9625.93</v>
      </c>
      <c r="W92" s="6">
        <v>4569.74</v>
      </c>
      <c r="X92" s="31">
        <v>29501.9</v>
      </c>
      <c r="Y92" s="31">
        <v>5808.539999999987</v>
      </c>
      <c r="Z92" s="5">
        <v>12935.9</v>
      </c>
      <c r="AA92" s="5">
        <v>27440.75</v>
      </c>
      <c r="AB92" s="5">
        <v>15338.96</v>
      </c>
    </row>
    <row r="93" spans="1:28" ht="12.75">
      <c r="A93" s="27" t="s">
        <v>76</v>
      </c>
      <c r="B93" s="23">
        <f aca="true" t="shared" si="15" ref="B93:H93">SUM(B94:B96)</f>
        <v>16885.16</v>
      </c>
      <c r="C93" s="23">
        <f t="shared" si="15"/>
        <v>18630.66</v>
      </c>
      <c r="D93" s="23">
        <f t="shared" si="15"/>
        <v>9987.31</v>
      </c>
      <c r="E93" s="23">
        <f t="shared" si="15"/>
        <v>99658.70999999999</v>
      </c>
      <c r="F93" s="23">
        <f t="shared" si="15"/>
        <v>57125.29</v>
      </c>
      <c r="G93" s="23">
        <f t="shared" si="15"/>
        <v>32959.04</v>
      </c>
      <c r="H93" s="23">
        <f t="shared" si="15"/>
        <v>34600.18</v>
      </c>
      <c r="I93" s="30" t="s">
        <v>5</v>
      </c>
      <c r="J93" s="23">
        <f aca="true" t="shared" si="16" ref="J93:S93">SUM(J94:J96)</f>
        <v>4965.84</v>
      </c>
      <c r="K93" s="23">
        <f t="shared" si="16"/>
        <v>19881.81</v>
      </c>
      <c r="L93" s="23">
        <f t="shared" si="16"/>
        <v>17287.24</v>
      </c>
      <c r="M93" s="23">
        <f t="shared" si="16"/>
        <v>3385</v>
      </c>
      <c r="N93" s="23">
        <f t="shared" si="16"/>
        <v>18823.75</v>
      </c>
      <c r="O93" s="23">
        <f t="shared" si="16"/>
        <v>22275.59</v>
      </c>
      <c r="P93" s="23">
        <f t="shared" si="16"/>
        <v>9125</v>
      </c>
      <c r="Q93" s="23">
        <f t="shared" si="16"/>
        <v>40489</v>
      </c>
      <c r="R93" s="23">
        <f t="shared" si="16"/>
        <v>80474</v>
      </c>
      <c r="S93" s="23">
        <f t="shared" si="16"/>
        <v>33996</v>
      </c>
      <c r="T93" s="28">
        <f>SUM(T95)</f>
        <v>4684</v>
      </c>
      <c r="U93" s="26">
        <v>14345.4</v>
      </c>
      <c r="V93" s="26">
        <v>17920.92</v>
      </c>
      <c r="W93" s="26">
        <v>13087.16</v>
      </c>
      <c r="X93" s="26">
        <f>SUM(X94,X95)</f>
        <v>32381.45</v>
      </c>
      <c r="Y93" s="26">
        <v>16018.87</v>
      </c>
      <c r="Z93" s="25">
        <v>30557.63</v>
      </c>
      <c r="AA93" s="25">
        <v>134684.25</v>
      </c>
      <c r="AB93" s="25">
        <v>61301.87</v>
      </c>
    </row>
    <row r="94" spans="1:28" ht="12.75">
      <c r="A94" s="29" t="s">
        <v>77</v>
      </c>
      <c r="B94" s="30" t="s">
        <v>5</v>
      </c>
      <c r="C94" s="30" t="s">
        <v>5</v>
      </c>
      <c r="D94" s="30" t="s">
        <v>5</v>
      </c>
      <c r="E94" s="30">
        <v>90059</v>
      </c>
      <c r="F94" s="30" t="s">
        <v>5</v>
      </c>
      <c r="G94" s="30">
        <v>24200</v>
      </c>
      <c r="H94" s="30" t="s">
        <v>5</v>
      </c>
      <c r="I94" s="30" t="s">
        <v>5</v>
      </c>
      <c r="J94" s="30" t="s">
        <v>5</v>
      </c>
      <c r="K94" s="30" t="s">
        <v>5</v>
      </c>
      <c r="L94" s="30" t="s">
        <v>5</v>
      </c>
      <c r="M94" s="30" t="s">
        <v>5</v>
      </c>
      <c r="N94" s="30" t="s">
        <v>5</v>
      </c>
      <c r="O94" s="30" t="s">
        <v>5</v>
      </c>
      <c r="P94" s="30" t="s">
        <v>5</v>
      </c>
      <c r="Q94" s="30" t="s">
        <v>5</v>
      </c>
      <c r="R94" s="30">
        <v>60826</v>
      </c>
      <c r="S94" s="30">
        <v>21321</v>
      </c>
      <c r="T94" s="32" t="s">
        <v>5</v>
      </c>
      <c r="U94" s="6">
        <v>6356.4</v>
      </c>
      <c r="V94" s="6">
        <v>12001.5</v>
      </c>
      <c r="W94" s="6">
        <v>10940.16</v>
      </c>
      <c r="X94" s="31">
        <v>24456.63</v>
      </c>
      <c r="Y94" s="31">
        <v>3955.99999999999</v>
      </c>
      <c r="Z94" s="5">
        <v>12664</v>
      </c>
      <c r="AA94" s="5">
        <v>75639.78</v>
      </c>
      <c r="AB94" s="5">
        <v>21390.45</v>
      </c>
    </row>
    <row r="95" spans="1:28" ht="12.75">
      <c r="A95" s="29" t="s">
        <v>76</v>
      </c>
      <c r="B95" s="30">
        <v>3282.86</v>
      </c>
      <c r="C95" s="30">
        <v>17730.66</v>
      </c>
      <c r="D95" s="30">
        <v>3514.4</v>
      </c>
      <c r="E95" s="30">
        <v>1399.23</v>
      </c>
      <c r="F95" s="30">
        <v>41572.55</v>
      </c>
      <c r="G95" s="30">
        <v>8759.04</v>
      </c>
      <c r="H95" s="30">
        <v>34600.18</v>
      </c>
      <c r="I95" s="30" t="s">
        <v>5</v>
      </c>
      <c r="J95" s="30" t="s">
        <v>5</v>
      </c>
      <c r="K95" s="30">
        <v>15574.03</v>
      </c>
      <c r="L95" s="30">
        <v>17287.24</v>
      </c>
      <c r="M95" s="30">
        <v>3385</v>
      </c>
      <c r="N95" s="30">
        <v>10369.15</v>
      </c>
      <c r="O95" s="30">
        <v>17843.37</v>
      </c>
      <c r="P95" s="30">
        <v>4735</v>
      </c>
      <c r="Q95" s="30">
        <v>20338</v>
      </c>
      <c r="R95" s="30">
        <v>4739</v>
      </c>
      <c r="S95" s="30">
        <v>12675</v>
      </c>
      <c r="T95" s="6">
        <v>4684</v>
      </c>
      <c r="U95" s="32">
        <v>0</v>
      </c>
      <c r="V95" s="6">
        <v>2551.53</v>
      </c>
      <c r="W95" s="6">
        <v>2147</v>
      </c>
      <c r="X95" s="31">
        <v>7924.82</v>
      </c>
      <c r="Y95" s="31">
        <v>8132.869999999989</v>
      </c>
      <c r="Z95" s="5">
        <v>17893.63</v>
      </c>
      <c r="AA95" s="5">
        <v>57742.06</v>
      </c>
      <c r="AB95" s="5">
        <v>39911.42</v>
      </c>
    </row>
    <row r="96" spans="1:28" ht="12.75">
      <c r="A96" s="29" t="s">
        <v>78</v>
      </c>
      <c r="B96" s="30">
        <v>13602.3</v>
      </c>
      <c r="C96" s="30">
        <v>900</v>
      </c>
      <c r="D96" s="30">
        <v>6472.91</v>
      </c>
      <c r="E96" s="30">
        <v>8200.48</v>
      </c>
      <c r="F96" s="30">
        <v>15552.74</v>
      </c>
      <c r="G96" s="30" t="s">
        <v>5</v>
      </c>
      <c r="H96" s="30" t="s">
        <v>5</v>
      </c>
      <c r="I96" s="30" t="s">
        <v>5</v>
      </c>
      <c r="J96" s="30">
        <v>4965.84</v>
      </c>
      <c r="K96" s="30">
        <v>4307.78</v>
      </c>
      <c r="L96" s="30" t="s">
        <v>5</v>
      </c>
      <c r="M96" s="30" t="s">
        <v>5</v>
      </c>
      <c r="N96" s="30">
        <v>8454.6</v>
      </c>
      <c r="O96" s="30">
        <v>4432.22</v>
      </c>
      <c r="P96" s="30">
        <v>4390</v>
      </c>
      <c r="Q96" s="30">
        <v>20151</v>
      </c>
      <c r="R96" s="30">
        <v>14909</v>
      </c>
      <c r="S96" s="30">
        <v>0</v>
      </c>
      <c r="T96" s="32" t="s">
        <v>5</v>
      </c>
      <c r="U96" s="6">
        <v>7989</v>
      </c>
      <c r="V96" s="6">
        <v>3367.89</v>
      </c>
      <c r="W96" s="6" t="s">
        <v>5</v>
      </c>
      <c r="X96" s="31" t="s">
        <v>5</v>
      </c>
      <c r="Y96" s="31">
        <v>3930</v>
      </c>
      <c r="AA96">
        <v>1302.41</v>
      </c>
      <c r="AB96" s="6" t="s">
        <v>5</v>
      </c>
    </row>
    <row r="97" spans="1:28" ht="12.75">
      <c r="A97" s="27" t="s">
        <v>79</v>
      </c>
      <c r="B97" s="23">
        <f aca="true" t="shared" si="17" ref="B97:S97">SUM(B98:B100)</f>
        <v>13776.240000000002</v>
      </c>
      <c r="C97" s="23">
        <f t="shared" si="17"/>
        <v>44324.619999999995</v>
      </c>
      <c r="D97" s="23">
        <f t="shared" si="17"/>
        <v>40222.219999999994</v>
      </c>
      <c r="E97" s="23">
        <f t="shared" si="17"/>
        <v>60159.560000000005</v>
      </c>
      <c r="F97" s="23">
        <f t="shared" si="17"/>
        <v>50091.81</v>
      </c>
      <c r="G97" s="23">
        <f t="shared" si="17"/>
        <v>30330.07</v>
      </c>
      <c r="H97" s="23">
        <f t="shared" si="17"/>
        <v>24642.149999999998</v>
      </c>
      <c r="I97" s="23">
        <f t="shared" si="17"/>
        <v>23934.52</v>
      </c>
      <c r="J97" s="23">
        <f t="shared" si="17"/>
        <v>33711.979999999996</v>
      </c>
      <c r="K97" s="23">
        <f t="shared" si="17"/>
        <v>18292.760000000002</v>
      </c>
      <c r="L97" s="23">
        <f t="shared" si="17"/>
        <v>16784.32</v>
      </c>
      <c r="M97" s="23">
        <f t="shared" si="17"/>
        <v>40375.21</v>
      </c>
      <c r="N97" s="23">
        <f t="shared" si="17"/>
        <v>15270.189999999999</v>
      </c>
      <c r="O97" s="23">
        <f t="shared" si="17"/>
        <v>36181.75</v>
      </c>
      <c r="P97" s="23">
        <f t="shared" si="17"/>
        <v>52036.57</v>
      </c>
      <c r="Q97" s="23">
        <f t="shared" si="17"/>
        <v>34563.119999999995</v>
      </c>
      <c r="R97" s="23">
        <f t="shared" si="17"/>
        <v>51059</v>
      </c>
      <c r="S97" s="23">
        <f t="shared" si="17"/>
        <v>39642</v>
      </c>
      <c r="T97" s="28">
        <f>SUM(T98,T99,T100)</f>
        <v>48642</v>
      </c>
      <c r="U97" s="26">
        <v>36338.07</v>
      </c>
      <c r="V97" s="26">
        <v>84349.36</v>
      </c>
      <c r="W97" s="26">
        <v>15538.6</v>
      </c>
      <c r="X97" s="26">
        <f>SUM(X98:X100)</f>
        <v>28822.190000000002</v>
      </c>
      <c r="Y97" s="26">
        <v>18139.22</v>
      </c>
      <c r="Z97" s="25">
        <v>11696</v>
      </c>
      <c r="AA97" s="25">
        <v>8696.67</v>
      </c>
      <c r="AB97" s="25">
        <v>22012.51</v>
      </c>
    </row>
    <row r="98" spans="1:28" ht="12.75">
      <c r="A98" s="29" t="s">
        <v>80</v>
      </c>
      <c r="B98" s="30">
        <v>10381.93</v>
      </c>
      <c r="C98" s="30">
        <v>18044.14</v>
      </c>
      <c r="D98" s="30">
        <v>20024.69</v>
      </c>
      <c r="E98" s="30">
        <v>25110.97</v>
      </c>
      <c r="F98" s="30">
        <v>26906.57</v>
      </c>
      <c r="G98" s="30">
        <v>6526.92</v>
      </c>
      <c r="H98" s="30">
        <v>8867.5</v>
      </c>
      <c r="I98" s="30">
        <v>9562.57</v>
      </c>
      <c r="J98" s="30">
        <v>13144.93</v>
      </c>
      <c r="K98" s="30">
        <v>1200</v>
      </c>
      <c r="L98" s="30">
        <v>5969</v>
      </c>
      <c r="M98" s="30">
        <v>24142.5</v>
      </c>
      <c r="N98" s="30">
        <v>7300</v>
      </c>
      <c r="O98" s="30">
        <v>1018.96</v>
      </c>
      <c r="P98" s="30">
        <v>24348.34</v>
      </c>
      <c r="Q98" s="30">
        <v>9997.96</v>
      </c>
      <c r="R98" s="30">
        <v>17425</v>
      </c>
      <c r="S98" s="30">
        <v>3856</v>
      </c>
      <c r="T98" s="6">
        <v>16287</v>
      </c>
      <c r="U98" s="6">
        <v>3132.52</v>
      </c>
      <c r="V98" s="6">
        <v>6075.37</v>
      </c>
      <c r="W98" s="6">
        <v>3836.71</v>
      </c>
      <c r="X98" s="31">
        <v>8848.75</v>
      </c>
      <c r="Y98" s="31">
        <v>3436</v>
      </c>
      <c r="Z98" s="5">
        <v>2457.45</v>
      </c>
      <c r="AA98" s="6" t="s">
        <v>5</v>
      </c>
      <c r="AB98" s="6">
        <v>3645.05</v>
      </c>
    </row>
    <row r="99" spans="1:28" ht="12.75">
      <c r="A99" s="29" t="s">
        <v>81</v>
      </c>
      <c r="B99" s="30">
        <v>1037.54</v>
      </c>
      <c r="C99" s="30">
        <v>20436.6</v>
      </c>
      <c r="D99" s="30">
        <v>16445.35</v>
      </c>
      <c r="E99" s="30">
        <v>30697.49</v>
      </c>
      <c r="F99" s="30">
        <v>19522</v>
      </c>
      <c r="G99" s="30">
        <v>10515.98</v>
      </c>
      <c r="H99" s="30">
        <v>9479.56</v>
      </c>
      <c r="I99" s="30">
        <v>13371.95</v>
      </c>
      <c r="J99" s="30">
        <v>15566.85</v>
      </c>
      <c r="K99" s="30">
        <v>13210.26</v>
      </c>
      <c r="L99" s="30">
        <v>8425.32</v>
      </c>
      <c r="M99" s="30">
        <v>10753.71</v>
      </c>
      <c r="N99" s="30">
        <v>6173.19</v>
      </c>
      <c r="O99" s="30">
        <v>27267.65</v>
      </c>
      <c r="P99" s="30">
        <v>23704.23</v>
      </c>
      <c r="Q99" s="30">
        <v>24565.16</v>
      </c>
      <c r="R99" s="30">
        <v>25398</v>
      </c>
      <c r="S99" s="30">
        <v>34336</v>
      </c>
      <c r="T99" s="6">
        <v>6921</v>
      </c>
      <c r="U99" s="6">
        <v>17519.1</v>
      </c>
      <c r="V99" s="6">
        <v>46329.51</v>
      </c>
      <c r="W99" s="6">
        <v>7975.33</v>
      </c>
      <c r="X99" s="31">
        <v>12084.7</v>
      </c>
      <c r="Y99" s="31">
        <v>6040.099999999989</v>
      </c>
      <c r="Z99" s="5">
        <v>5669</v>
      </c>
      <c r="AA99" s="5">
        <v>4160.01</v>
      </c>
      <c r="AB99" s="5">
        <v>13901.69</v>
      </c>
    </row>
    <row r="100" spans="1:28" ht="12.75">
      <c r="A100" s="29" t="s">
        <v>82</v>
      </c>
      <c r="B100" s="30">
        <v>2356.77</v>
      </c>
      <c r="C100" s="30">
        <v>5843.88</v>
      </c>
      <c r="D100" s="30">
        <v>3752.18</v>
      </c>
      <c r="E100" s="30">
        <v>4351.1</v>
      </c>
      <c r="F100" s="30">
        <v>3663.24</v>
      </c>
      <c r="G100" s="30">
        <v>13287.17</v>
      </c>
      <c r="H100" s="30">
        <v>6295.09</v>
      </c>
      <c r="I100" s="30">
        <v>1000</v>
      </c>
      <c r="J100" s="30">
        <v>5000.2</v>
      </c>
      <c r="K100" s="30">
        <v>3882.5</v>
      </c>
      <c r="L100" s="30">
        <v>2390</v>
      </c>
      <c r="M100" s="30">
        <v>5479</v>
      </c>
      <c r="N100" s="30">
        <v>1797</v>
      </c>
      <c r="O100" s="30">
        <v>7895.14</v>
      </c>
      <c r="P100" s="30">
        <v>3984</v>
      </c>
      <c r="Q100" s="30" t="s">
        <v>5</v>
      </c>
      <c r="R100" s="30">
        <v>8236</v>
      </c>
      <c r="S100" s="30">
        <v>1450</v>
      </c>
      <c r="T100" s="6">
        <v>25434</v>
      </c>
      <c r="U100" s="6">
        <v>15686.45</v>
      </c>
      <c r="V100" s="6">
        <v>31944.48</v>
      </c>
      <c r="W100" s="6">
        <v>3726.56</v>
      </c>
      <c r="X100" s="31">
        <v>7888.74</v>
      </c>
      <c r="Y100" s="31">
        <v>8663.119999999988</v>
      </c>
      <c r="Z100" s="5">
        <v>3569.55</v>
      </c>
      <c r="AA100" s="5">
        <v>4536.66</v>
      </c>
      <c r="AB100" s="5">
        <v>4465.77</v>
      </c>
    </row>
    <row r="101" spans="1:28" ht="12.75">
      <c r="A101" s="27" t="s">
        <v>83</v>
      </c>
      <c r="B101" s="23">
        <f aca="true" t="shared" si="18" ref="B101:S101">SUM(B102:B104)</f>
        <v>20285.23</v>
      </c>
      <c r="C101" s="23">
        <f t="shared" si="18"/>
        <v>38069.4</v>
      </c>
      <c r="D101" s="23">
        <f t="shared" si="18"/>
        <v>46226.52</v>
      </c>
      <c r="E101" s="23">
        <f t="shared" si="18"/>
        <v>43197.96</v>
      </c>
      <c r="F101" s="23">
        <f t="shared" si="18"/>
        <v>52824.532999999996</v>
      </c>
      <c r="G101" s="23">
        <f t="shared" si="18"/>
        <v>132734.52</v>
      </c>
      <c r="H101" s="23">
        <f t="shared" si="18"/>
        <v>16251.73</v>
      </c>
      <c r="I101" s="23">
        <f t="shared" si="18"/>
        <v>72493.62</v>
      </c>
      <c r="J101" s="23">
        <f t="shared" si="18"/>
        <v>52126.350000000006</v>
      </c>
      <c r="K101" s="23">
        <f t="shared" si="18"/>
        <v>52005.63</v>
      </c>
      <c r="L101" s="23">
        <f t="shared" si="18"/>
        <v>94982.54000000001</v>
      </c>
      <c r="M101" s="23">
        <f t="shared" si="18"/>
        <v>37161.94</v>
      </c>
      <c r="N101" s="23">
        <f t="shared" si="18"/>
        <v>37387.740000000005</v>
      </c>
      <c r="O101" s="23">
        <f t="shared" si="18"/>
        <v>76878.49</v>
      </c>
      <c r="P101" s="23">
        <f t="shared" si="18"/>
        <v>139059.97</v>
      </c>
      <c r="Q101" s="23">
        <f t="shared" si="18"/>
        <v>258947.43</v>
      </c>
      <c r="R101" s="23">
        <f t="shared" si="18"/>
        <v>77868</v>
      </c>
      <c r="S101" s="23">
        <f t="shared" si="18"/>
        <v>148158</v>
      </c>
      <c r="T101" s="28">
        <f>SUM(T102,T103,T104)</f>
        <v>91534</v>
      </c>
      <c r="U101" s="26">
        <v>49926.89</v>
      </c>
      <c r="V101" s="26">
        <v>25040.49</v>
      </c>
      <c r="W101" s="26">
        <v>67054.38</v>
      </c>
      <c r="X101" s="26">
        <f>SUM(X102:X104)</f>
        <v>47340.66</v>
      </c>
      <c r="Y101" s="26">
        <v>25376.92</v>
      </c>
      <c r="Z101" s="25">
        <v>19296.63</v>
      </c>
      <c r="AA101" s="25">
        <v>52189.01</v>
      </c>
      <c r="AB101" s="25">
        <v>8263</v>
      </c>
    </row>
    <row r="102" spans="1:28" ht="12.75">
      <c r="A102" s="29" t="s">
        <v>84</v>
      </c>
      <c r="B102" s="30">
        <v>12782.36</v>
      </c>
      <c r="C102" s="30">
        <v>9422.13</v>
      </c>
      <c r="D102" s="30">
        <v>4428.31</v>
      </c>
      <c r="E102" s="30">
        <v>11184.48</v>
      </c>
      <c r="F102" s="30">
        <v>12446.793</v>
      </c>
      <c r="G102" s="30">
        <v>6133.19</v>
      </c>
      <c r="H102" s="30">
        <v>2698.66</v>
      </c>
      <c r="I102" s="30">
        <v>14610.07</v>
      </c>
      <c r="J102" s="30">
        <v>10224.87</v>
      </c>
      <c r="K102" s="30">
        <v>7976.86</v>
      </c>
      <c r="L102" s="30">
        <v>24255.68</v>
      </c>
      <c r="M102" s="30">
        <v>9775.88</v>
      </c>
      <c r="N102" s="30">
        <v>12430</v>
      </c>
      <c r="O102" s="30">
        <v>10716.08</v>
      </c>
      <c r="P102" s="30">
        <v>39588.47</v>
      </c>
      <c r="Q102" s="30">
        <v>46850.95</v>
      </c>
      <c r="R102" s="30">
        <v>11989</v>
      </c>
      <c r="S102" s="30">
        <v>8549</v>
      </c>
      <c r="T102" s="6">
        <v>22546</v>
      </c>
      <c r="U102" s="6">
        <v>24080.02</v>
      </c>
      <c r="V102" s="6">
        <v>13986.13</v>
      </c>
      <c r="W102" s="6">
        <v>11012.14</v>
      </c>
      <c r="X102" s="31">
        <v>17638.9</v>
      </c>
      <c r="Y102" s="31">
        <v>4315.15</v>
      </c>
      <c r="Z102" s="31" t="s">
        <v>5</v>
      </c>
      <c r="AA102" s="31">
        <v>9045.58</v>
      </c>
      <c r="AB102" s="31">
        <v>2150</v>
      </c>
    </row>
    <row r="103" spans="1:28" ht="12.75">
      <c r="A103" s="29" t="s">
        <v>85</v>
      </c>
      <c r="B103" s="30">
        <v>7502.87</v>
      </c>
      <c r="C103" s="30">
        <v>18647.02</v>
      </c>
      <c r="D103" s="30">
        <v>38130.46</v>
      </c>
      <c r="E103" s="30">
        <v>15605.39</v>
      </c>
      <c r="F103" s="30">
        <v>36208.35</v>
      </c>
      <c r="G103" s="30">
        <v>18509.28</v>
      </c>
      <c r="H103" s="30">
        <v>1371.89</v>
      </c>
      <c r="I103" s="30">
        <v>46381.42</v>
      </c>
      <c r="J103" s="30">
        <v>24741.92</v>
      </c>
      <c r="K103" s="30">
        <v>30245.8</v>
      </c>
      <c r="L103" s="30">
        <v>13387</v>
      </c>
      <c r="M103" s="30">
        <v>16838.81</v>
      </c>
      <c r="N103" s="30">
        <v>4806.97</v>
      </c>
      <c r="O103" s="30">
        <v>49629.15</v>
      </c>
      <c r="P103" s="30">
        <v>40595.34</v>
      </c>
      <c r="Q103" s="30">
        <v>151203.84</v>
      </c>
      <c r="R103" s="30">
        <v>53868</v>
      </c>
      <c r="S103" s="30">
        <v>73391</v>
      </c>
      <c r="T103" s="6">
        <v>54960</v>
      </c>
      <c r="U103" s="6">
        <v>15071.56</v>
      </c>
      <c r="V103" s="6" t="s">
        <v>5</v>
      </c>
      <c r="W103" s="6">
        <v>23128.87</v>
      </c>
      <c r="X103" s="31">
        <v>7692.78</v>
      </c>
      <c r="Y103" s="31">
        <v>13865.22</v>
      </c>
      <c r="Z103" s="31" t="s">
        <v>5</v>
      </c>
      <c r="AA103" s="31">
        <v>28063.23</v>
      </c>
      <c r="AB103" s="31">
        <v>4582</v>
      </c>
    </row>
    <row r="104" spans="1:28" ht="12.75">
      <c r="A104" s="29" t="s">
        <v>83</v>
      </c>
      <c r="B104" s="30" t="s">
        <v>5</v>
      </c>
      <c r="C104" s="30">
        <v>10000.25</v>
      </c>
      <c r="D104" s="30">
        <v>3667.75</v>
      </c>
      <c r="E104" s="30">
        <v>16408.09</v>
      </c>
      <c r="F104" s="30">
        <v>4169.39</v>
      </c>
      <c r="G104" s="30">
        <v>108092.05</v>
      </c>
      <c r="H104" s="30">
        <v>12181.18</v>
      </c>
      <c r="I104" s="30">
        <v>11502.13</v>
      </c>
      <c r="J104" s="30">
        <v>17159.56</v>
      </c>
      <c r="K104" s="30">
        <v>13782.97</v>
      </c>
      <c r="L104" s="30">
        <v>57339.86</v>
      </c>
      <c r="M104" s="30">
        <v>10547.25</v>
      </c>
      <c r="N104" s="30">
        <v>20150.77</v>
      </c>
      <c r="O104" s="30">
        <v>16533.26</v>
      </c>
      <c r="P104" s="30">
        <v>58876.16</v>
      </c>
      <c r="Q104" s="30">
        <v>60892.64</v>
      </c>
      <c r="R104" s="30">
        <v>12011</v>
      </c>
      <c r="S104" s="30">
        <v>66218</v>
      </c>
      <c r="T104" s="6">
        <v>14028</v>
      </c>
      <c r="U104" s="6">
        <v>10775.31</v>
      </c>
      <c r="V104" s="6">
        <v>11054.36</v>
      </c>
      <c r="W104" s="6">
        <v>32913.37</v>
      </c>
      <c r="X104" s="31">
        <v>22008.98</v>
      </c>
      <c r="Y104" s="31">
        <v>7196.5499999999765</v>
      </c>
      <c r="Z104" s="5">
        <v>19296.63</v>
      </c>
      <c r="AA104" s="5">
        <v>15080.2</v>
      </c>
      <c r="AB104" s="5">
        <v>1531</v>
      </c>
    </row>
    <row r="105" spans="1:28" ht="12.75">
      <c r="A105" s="27" t="s">
        <v>86</v>
      </c>
      <c r="B105" s="30" t="s">
        <v>5</v>
      </c>
      <c r="C105" s="30" t="s">
        <v>5</v>
      </c>
      <c r="D105" s="23">
        <f>SUM(D106:D108)</f>
        <v>2713.42</v>
      </c>
      <c r="E105" s="30" t="s">
        <v>5</v>
      </c>
      <c r="F105" s="23">
        <f>SUM(F106:F108)</f>
        <v>17399.3</v>
      </c>
      <c r="G105" s="30" t="s">
        <v>5</v>
      </c>
      <c r="H105" s="30" t="s">
        <v>5</v>
      </c>
      <c r="I105" s="30" t="s">
        <v>5</v>
      </c>
      <c r="J105" s="23">
        <f>SUM(J106:J108)</f>
        <v>12335</v>
      </c>
      <c r="K105" s="30" t="s">
        <v>5</v>
      </c>
      <c r="L105" s="23">
        <f>SUM(L106:L108)</f>
        <v>700</v>
      </c>
      <c r="M105" s="30" t="s">
        <v>5</v>
      </c>
      <c r="N105" s="30" t="s">
        <v>5</v>
      </c>
      <c r="O105" s="30" t="s">
        <v>5</v>
      </c>
      <c r="P105" s="30" t="s">
        <v>5</v>
      </c>
      <c r="Q105" s="30" t="s">
        <v>5</v>
      </c>
      <c r="R105" s="23">
        <f>SUM(R106:R108)</f>
        <v>15958</v>
      </c>
      <c r="S105" s="23">
        <f>SUM(S106:S108)</f>
        <v>7157</v>
      </c>
      <c r="T105" s="28">
        <v>29558</v>
      </c>
      <c r="U105" s="26">
        <v>5821.9</v>
      </c>
      <c r="V105" s="26">
        <v>5306.72</v>
      </c>
      <c r="W105" s="26">
        <v>23828.23</v>
      </c>
      <c r="X105" s="26">
        <v>11959</v>
      </c>
      <c r="Y105" s="26">
        <v>5414.61999999999</v>
      </c>
      <c r="Z105" s="25">
        <v>2809</v>
      </c>
      <c r="AA105" s="31" t="s">
        <v>5</v>
      </c>
      <c r="AB105" s="26">
        <v>3179.29</v>
      </c>
    </row>
    <row r="106" spans="1:28" ht="12.75">
      <c r="A106" s="29" t="s">
        <v>87</v>
      </c>
      <c r="B106" s="30" t="s">
        <v>5</v>
      </c>
      <c r="C106" s="30" t="s">
        <v>5</v>
      </c>
      <c r="D106" s="30" t="s">
        <v>5</v>
      </c>
      <c r="E106" s="30" t="s">
        <v>5</v>
      </c>
      <c r="F106" s="30" t="s">
        <v>5</v>
      </c>
      <c r="G106" s="30" t="s">
        <v>5</v>
      </c>
      <c r="H106" s="30" t="s">
        <v>5</v>
      </c>
      <c r="I106" s="30" t="s">
        <v>5</v>
      </c>
      <c r="J106" s="30" t="s">
        <v>5</v>
      </c>
      <c r="K106" s="30" t="s">
        <v>5</v>
      </c>
      <c r="L106" s="30" t="s">
        <v>5</v>
      </c>
      <c r="M106" s="30" t="s">
        <v>5</v>
      </c>
      <c r="N106" s="30" t="s">
        <v>5</v>
      </c>
      <c r="O106" s="30" t="s">
        <v>5</v>
      </c>
      <c r="P106" s="30" t="s">
        <v>5</v>
      </c>
      <c r="Q106" s="30" t="s">
        <v>5</v>
      </c>
      <c r="R106" s="30">
        <v>0</v>
      </c>
      <c r="S106" s="30">
        <v>0</v>
      </c>
      <c r="T106" s="32" t="s">
        <v>5</v>
      </c>
      <c r="U106" s="32">
        <v>0</v>
      </c>
      <c r="V106" s="6" t="s">
        <v>5</v>
      </c>
      <c r="W106" s="6" t="s">
        <v>5</v>
      </c>
      <c r="X106" s="31" t="s">
        <v>5</v>
      </c>
      <c r="Y106" s="31" t="s">
        <v>5</v>
      </c>
      <c r="Z106" s="31" t="s">
        <v>5</v>
      </c>
      <c r="AA106" s="31" t="s">
        <v>5</v>
      </c>
      <c r="AB106" s="31" t="s">
        <v>5</v>
      </c>
    </row>
    <row r="107" spans="1:28" ht="12.75">
      <c r="A107" s="29" t="s">
        <v>86</v>
      </c>
      <c r="B107" s="30" t="s">
        <v>5</v>
      </c>
      <c r="C107" s="30" t="s">
        <v>5</v>
      </c>
      <c r="D107" s="30">
        <v>2713.42</v>
      </c>
      <c r="E107" s="30" t="s">
        <v>5</v>
      </c>
      <c r="F107" s="30">
        <v>17399.3</v>
      </c>
      <c r="G107" s="30" t="s">
        <v>5</v>
      </c>
      <c r="H107" s="30" t="s">
        <v>5</v>
      </c>
      <c r="I107" s="30" t="s">
        <v>5</v>
      </c>
      <c r="J107" s="30" t="s">
        <v>5</v>
      </c>
      <c r="K107" s="30" t="s">
        <v>5</v>
      </c>
      <c r="L107" s="30">
        <v>700</v>
      </c>
      <c r="M107" s="30" t="s">
        <v>5</v>
      </c>
      <c r="N107" s="30" t="s">
        <v>5</v>
      </c>
      <c r="O107" s="30" t="s">
        <v>5</v>
      </c>
      <c r="P107" s="30" t="s">
        <v>5</v>
      </c>
      <c r="Q107" s="30" t="s">
        <v>5</v>
      </c>
      <c r="R107" s="30">
        <v>15958</v>
      </c>
      <c r="S107" s="30">
        <v>7157</v>
      </c>
      <c r="T107" s="6">
        <v>29558</v>
      </c>
      <c r="U107" s="6">
        <v>5821.9</v>
      </c>
      <c r="V107" s="6">
        <v>5306.72</v>
      </c>
      <c r="W107" s="6">
        <v>23828.23</v>
      </c>
      <c r="X107" s="31">
        <v>11959</v>
      </c>
      <c r="Y107" s="31">
        <v>5414.61999999999</v>
      </c>
      <c r="Z107" s="5">
        <v>2809</v>
      </c>
      <c r="AA107" s="6" t="s">
        <v>5</v>
      </c>
      <c r="AB107" s="6">
        <v>3179.29</v>
      </c>
    </row>
    <row r="108" spans="1:28" ht="12.75">
      <c r="A108" s="29" t="s">
        <v>88</v>
      </c>
      <c r="B108" s="30" t="s">
        <v>5</v>
      </c>
      <c r="C108" s="30" t="s">
        <v>5</v>
      </c>
      <c r="D108" s="30" t="s">
        <v>5</v>
      </c>
      <c r="E108" s="30" t="s">
        <v>5</v>
      </c>
      <c r="F108" s="30" t="s">
        <v>5</v>
      </c>
      <c r="G108" s="30" t="s">
        <v>5</v>
      </c>
      <c r="H108" s="30" t="s">
        <v>5</v>
      </c>
      <c r="I108" s="30" t="s">
        <v>5</v>
      </c>
      <c r="J108" s="30">
        <v>12335</v>
      </c>
      <c r="K108" s="30" t="s">
        <v>5</v>
      </c>
      <c r="L108" s="30" t="s">
        <v>5</v>
      </c>
      <c r="M108" s="30" t="s">
        <v>5</v>
      </c>
      <c r="N108" s="30" t="s">
        <v>5</v>
      </c>
      <c r="O108" s="30" t="s">
        <v>5</v>
      </c>
      <c r="P108" s="30" t="s">
        <v>5</v>
      </c>
      <c r="Q108" s="30" t="s">
        <v>5</v>
      </c>
      <c r="R108" s="30">
        <v>0</v>
      </c>
      <c r="S108" s="30">
        <v>0</v>
      </c>
      <c r="T108" s="32" t="s">
        <v>5</v>
      </c>
      <c r="U108" s="32">
        <v>0</v>
      </c>
      <c r="V108" s="6" t="s">
        <v>5</v>
      </c>
      <c r="W108" s="6" t="s">
        <v>5</v>
      </c>
      <c r="X108" s="31" t="s">
        <v>5</v>
      </c>
      <c r="Y108" s="31" t="s">
        <v>5</v>
      </c>
      <c r="Z108" s="31" t="s">
        <v>5</v>
      </c>
      <c r="AA108" s="31" t="s">
        <v>5</v>
      </c>
      <c r="AB108" s="31" t="s">
        <v>5</v>
      </c>
    </row>
    <row r="109" spans="1:28" ht="12.75">
      <c r="A109" s="27" t="s">
        <v>89</v>
      </c>
      <c r="B109" s="23">
        <f>SUM(B110:B112)</f>
        <v>6852.12</v>
      </c>
      <c r="C109" s="30" t="s">
        <v>5</v>
      </c>
      <c r="D109" s="23">
        <f>SUM(D110:D112)</f>
        <v>4253.6</v>
      </c>
      <c r="E109" s="30" t="s">
        <v>5</v>
      </c>
      <c r="F109" s="23">
        <f>SUM(F110:F112)</f>
        <v>4382.32</v>
      </c>
      <c r="G109" s="23">
        <f>SUM(G110:G112)</f>
        <v>26389.25</v>
      </c>
      <c r="H109" s="23">
        <f>SUM(H110:H112)</f>
        <v>2180</v>
      </c>
      <c r="I109" s="23">
        <f>SUM(I110:I112)</f>
        <v>23237.48</v>
      </c>
      <c r="J109" s="30" t="s">
        <v>5</v>
      </c>
      <c r="K109" s="23">
        <f>SUM(K110:K112)</f>
        <v>5000</v>
      </c>
      <c r="L109" s="30" t="s">
        <v>5</v>
      </c>
      <c r="M109" s="30" t="s">
        <v>5</v>
      </c>
      <c r="N109" s="30" t="s">
        <v>5</v>
      </c>
      <c r="O109" s="30" t="s">
        <v>5</v>
      </c>
      <c r="P109" s="23">
        <f>SUM(P110:P112)</f>
        <v>1000</v>
      </c>
      <c r="Q109" s="30" t="s">
        <v>5</v>
      </c>
      <c r="R109" s="30" t="s">
        <v>5</v>
      </c>
      <c r="S109" s="30" t="s">
        <v>5</v>
      </c>
      <c r="T109" s="28">
        <f>SUM(T111,T112)</f>
        <v>7060</v>
      </c>
      <c r="U109" s="26">
        <v>2506</v>
      </c>
      <c r="V109" s="26">
        <v>8410.83</v>
      </c>
      <c r="W109" s="6" t="s">
        <v>5</v>
      </c>
      <c r="X109" s="26">
        <f>SUM(X111,X112)</f>
        <v>4602</v>
      </c>
      <c r="Y109" s="26">
        <v>1000</v>
      </c>
      <c r="Z109" s="31" t="s">
        <v>5</v>
      </c>
      <c r="AA109" s="26">
        <v>2108</v>
      </c>
      <c r="AB109" s="26">
        <v>3069</v>
      </c>
    </row>
    <row r="110" spans="1:28" ht="12.75">
      <c r="A110" s="29" t="s">
        <v>90</v>
      </c>
      <c r="B110" s="30" t="s">
        <v>5</v>
      </c>
      <c r="C110" s="30" t="s">
        <v>5</v>
      </c>
      <c r="D110" s="30" t="s">
        <v>5</v>
      </c>
      <c r="E110" s="30" t="s">
        <v>5</v>
      </c>
      <c r="F110" s="30" t="s">
        <v>5</v>
      </c>
      <c r="G110" s="30" t="s">
        <v>5</v>
      </c>
      <c r="H110" s="30" t="s">
        <v>5</v>
      </c>
      <c r="I110" s="30" t="s">
        <v>5</v>
      </c>
      <c r="J110" s="30" t="s">
        <v>5</v>
      </c>
      <c r="K110" s="30" t="s">
        <v>5</v>
      </c>
      <c r="L110" s="30" t="s">
        <v>5</v>
      </c>
      <c r="M110" s="30" t="s">
        <v>5</v>
      </c>
      <c r="N110" s="30" t="s">
        <v>5</v>
      </c>
      <c r="O110" s="30" t="s">
        <v>5</v>
      </c>
      <c r="P110" s="30" t="s">
        <v>5</v>
      </c>
      <c r="Q110" s="30" t="s">
        <v>5</v>
      </c>
      <c r="R110" s="30">
        <v>0</v>
      </c>
      <c r="S110" s="30">
        <v>0</v>
      </c>
      <c r="T110" s="32" t="s">
        <v>5</v>
      </c>
      <c r="U110" s="32">
        <v>0</v>
      </c>
      <c r="V110" s="6" t="s">
        <v>5</v>
      </c>
      <c r="W110" s="6" t="s">
        <v>5</v>
      </c>
      <c r="X110" s="31" t="s">
        <v>5</v>
      </c>
      <c r="Y110" s="31" t="s">
        <v>5</v>
      </c>
      <c r="Z110" s="31" t="s">
        <v>5</v>
      </c>
      <c r="AA110" s="31" t="s">
        <v>5</v>
      </c>
      <c r="AB110" s="31" t="s">
        <v>5</v>
      </c>
    </row>
    <row r="111" spans="1:28" ht="12.75">
      <c r="A111" s="29" t="s">
        <v>91</v>
      </c>
      <c r="B111" s="30" t="s">
        <v>5</v>
      </c>
      <c r="C111" s="30" t="s">
        <v>5</v>
      </c>
      <c r="D111" s="30">
        <v>4253.6</v>
      </c>
      <c r="E111" s="30" t="s">
        <v>5</v>
      </c>
      <c r="F111" s="30">
        <v>4382.32</v>
      </c>
      <c r="G111" s="30" t="s">
        <v>5</v>
      </c>
      <c r="H111" s="30" t="s">
        <v>5</v>
      </c>
      <c r="I111" s="30" t="s">
        <v>5</v>
      </c>
      <c r="J111" s="30" t="s">
        <v>5</v>
      </c>
      <c r="K111" s="30">
        <v>5000</v>
      </c>
      <c r="L111" s="30" t="s">
        <v>5</v>
      </c>
      <c r="M111" s="30" t="s">
        <v>5</v>
      </c>
      <c r="N111" s="30" t="s">
        <v>5</v>
      </c>
      <c r="O111" s="30" t="s">
        <v>5</v>
      </c>
      <c r="P111" s="30" t="s">
        <v>5</v>
      </c>
      <c r="Q111" s="30" t="s">
        <v>5</v>
      </c>
      <c r="R111" s="30">
        <v>0</v>
      </c>
      <c r="S111" s="30">
        <v>0</v>
      </c>
      <c r="T111" s="6">
        <v>4895</v>
      </c>
      <c r="U111" s="32">
        <v>0</v>
      </c>
      <c r="V111" s="6" t="s">
        <v>5</v>
      </c>
      <c r="W111" s="6" t="s">
        <v>5</v>
      </c>
      <c r="X111" s="31">
        <v>3738</v>
      </c>
      <c r="Y111" s="31" t="s">
        <v>5</v>
      </c>
      <c r="Z111" s="31" t="s">
        <v>5</v>
      </c>
      <c r="AA111" s="31" t="s">
        <v>5</v>
      </c>
      <c r="AB111" s="31">
        <v>250</v>
      </c>
    </row>
    <row r="112" spans="1:28" ht="12.75">
      <c r="A112" s="29" t="s">
        <v>92</v>
      </c>
      <c r="B112" s="30">
        <v>6852.12</v>
      </c>
      <c r="C112" s="30" t="s">
        <v>5</v>
      </c>
      <c r="D112" s="30" t="s">
        <v>5</v>
      </c>
      <c r="E112" s="30" t="s">
        <v>5</v>
      </c>
      <c r="F112" s="30" t="s">
        <v>5</v>
      </c>
      <c r="G112" s="30">
        <v>26389.25</v>
      </c>
      <c r="H112" s="30">
        <v>2180</v>
      </c>
      <c r="I112" s="30">
        <v>23237.48</v>
      </c>
      <c r="J112" s="30" t="s">
        <v>5</v>
      </c>
      <c r="K112" s="30" t="s">
        <v>5</v>
      </c>
      <c r="L112" s="30" t="s">
        <v>5</v>
      </c>
      <c r="M112" s="30" t="s">
        <v>5</v>
      </c>
      <c r="N112" s="30" t="s">
        <v>5</v>
      </c>
      <c r="O112" s="30" t="s">
        <v>5</v>
      </c>
      <c r="P112" s="30">
        <v>1000</v>
      </c>
      <c r="Q112" s="30" t="s">
        <v>5</v>
      </c>
      <c r="R112" s="30">
        <v>0</v>
      </c>
      <c r="S112" s="30">
        <v>0</v>
      </c>
      <c r="T112" s="6">
        <v>2165</v>
      </c>
      <c r="U112" s="6">
        <v>2506</v>
      </c>
      <c r="V112" s="6">
        <v>8410.83</v>
      </c>
      <c r="W112" s="6" t="s">
        <v>5</v>
      </c>
      <c r="X112" s="31">
        <v>864</v>
      </c>
      <c r="Y112" s="31">
        <v>1000</v>
      </c>
      <c r="Z112" s="31" t="s">
        <v>5</v>
      </c>
      <c r="AA112" s="31">
        <v>2108</v>
      </c>
      <c r="AB112" s="31">
        <v>2819</v>
      </c>
    </row>
    <row r="113" spans="1:28" ht="12.75">
      <c r="A113" s="27" t="s">
        <v>93</v>
      </c>
      <c r="B113" s="23">
        <f aca="true" t="shared" si="19" ref="B113:S113">SUM(B114:B121)</f>
        <v>14524.77</v>
      </c>
      <c r="C113" s="23">
        <f t="shared" si="19"/>
        <v>11120.900000000001</v>
      </c>
      <c r="D113" s="23">
        <f t="shared" si="19"/>
        <v>29017.059999999998</v>
      </c>
      <c r="E113" s="23">
        <f t="shared" si="19"/>
        <v>13617.98</v>
      </c>
      <c r="F113" s="23">
        <f t="shared" si="19"/>
        <v>26348.600000000002</v>
      </c>
      <c r="G113" s="23">
        <f t="shared" si="19"/>
        <v>33218.770000000004</v>
      </c>
      <c r="H113" s="23">
        <f t="shared" si="19"/>
        <v>22838.609999999997</v>
      </c>
      <c r="I113" s="23">
        <f t="shared" si="19"/>
        <v>37838.9</v>
      </c>
      <c r="J113" s="23">
        <f t="shared" si="19"/>
        <v>37859.84</v>
      </c>
      <c r="K113" s="23">
        <f t="shared" si="19"/>
        <v>20072.18</v>
      </c>
      <c r="L113" s="23">
        <f t="shared" si="19"/>
        <v>19988.260000000002</v>
      </c>
      <c r="M113" s="23">
        <f t="shared" si="19"/>
        <v>40884.780000000006</v>
      </c>
      <c r="N113" s="23">
        <f t="shared" si="19"/>
        <v>41619.96000000001</v>
      </c>
      <c r="O113" s="23">
        <f t="shared" si="19"/>
        <v>45155.58</v>
      </c>
      <c r="P113" s="23">
        <f t="shared" si="19"/>
        <v>39502.69</v>
      </c>
      <c r="Q113" s="23">
        <f t="shared" si="19"/>
        <v>66975.03</v>
      </c>
      <c r="R113" s="23">
        <f t="shared" si="19"/>
        <v>20654</v>
      </c>
      <c r="S113" s="23">
        <f t="shared" si="19"/>
        <v>13331</v>
      </c>
      <c r="T113" s="28">
        <f>SUM(T114:T120)</f>
        <v>58381</v>
      </c>
      <c r="U113" s="26">
        <v>58833.79</v>
      </c>
      <c r="V113" s="26">
        <v>42962.87</v>
      </c>
      <c r="W113" s="26">
        <v>42647.43</v>
      </c>
      <c r="X113" s="26">
        <f>SUM(X116:X120)</f>
        <v>56546.259999999995</v>
      </c>
      <c r="Y113" s="26">
        <v>29517.17</v>
      </c>
      <c r="Z113" s="25">
        <v>43581.97</v>
      </c>
      <c r="AA113" s="25">
        <v>83302.82</v>
      </c>
      <c r="AB113" s="25">
        <v>25613.52</v>
      </c>
    </row>
    <row r="114" spans="1:28" ht="12.75">
      <c r="A114" s="29" t="s">
        <v>94</v>
      </c>
      <c r="B114" s="30">
        <v>1574.87</v>
      </c>
      <c r="C114" s="30">
        <v>2253.04</v>
      </c>
      <c r="D114" s="30">
        <v>9564.02</v>
      </c>
      <c r="E114" s="30">
        <v>2487.06</v>
      </c>
      <c r="F114" s="30">
        <v>13564.75</v>
      </c>
      <c r="G114" s="30" t="s">
        <v>5</v>
      </c>
      <c r="H114" s="30">
        <v>3268.74</v>
      </c>
      <c r="I114" s="30">
        <v>1311.98</v>
      </c>
      <c r="J114" s="30">
        <v>4514.55</v>
      </c>
      <c r="K114" s="30">
        <v>5039.68</v>
      </c>
      <c r="L114" s="30" t="s">
        <v>5</v>
      </c>
      <c r="M114" s="30">
        <v>8412</v>
      </c>
      <c r="N114" s="30">
        <v>17110.56</v>
      </c>
      <c r="O114" s="30">
        <v>2645</v>
      </c>
      <c r="P114" s="30">
        <v>5725.62</v>
      </c>
      <c r="Q114" s="30">
        <v>3057.21</v>
      </c>
      <c r="R114" s="30">
        <v>1200</v>
      </c>
      <c r="S114" s="30">
        <v>4117</v>
      </c>
      <c r="T114" s="6">
        <v>7021</v>
      </c>
      <c r="U114" s="6">
        <v>8673.16</v>
      </c>
      <c r="V114" s="6">
        <v>3022.79</v>
      </c>
      <c r="W114" s="6">
        <v>1799.3</v>
      </c>
      <c r="X114" s="31" t="s">
        <v>5</v>
      </c>
      <c r="Y114" s="31">
        <v>2521</v>
      </c>
      <c r="Z114" s="5">
        <v>2908.35</v>
      </c>
      <c r="AA114" s="5">
        <v>855.66</v>
      </c>
      <c r="AB114" s="5">
        <v>7156.63</v>
      </c>
    </row>
    <row r="115" spans="1:28" ht="12.75">
      <c r="A115" s="29" t="s">
        <v>95</v>
      </c>
      <c r="B115" s="30" t="s">
        <v>5</v>
      </c>
      <c r="C115" s="30" t="s">
        <v>5</v>
      </c>
      <c r="D115" s="30" t="s">
        <v>5</v>
      </c>
      <c r="E115" s="30" t="s">
        <v>5</v>
      </c>
      <c r="F115" s="30" t="s">
        <v>5</v>
      </c>
      <c r="G115" s="30" t="s">
        <v>5</v>
      </c>
      <c r="H115" s="30" t="s">
        <v>5</v>
      </c>
      <c r="I115" s="30" t="s">
        <v>5</v>
      </c>
      <c r="J115" s="30" t="s">
        <v>5</v>
      </c>
      <c r="K115" s="30" t="s">
        <v>5</v>
      </c>
      <c r="L115" s="30" t="s">
        <v>5</v>
      </c>
      <c r="M115" s="30">
        <v>1444</v>
      </c>
      <c r="N115" s="30" t="s">
        <v>5</v>
      </c>
      <c r="O115" s="30" t="s">
        <v>5</v>
      </c>
      <c r="P115" s="30">
        <v>4614.05</v>
      </c>
      <c r="Q115" s="30">
        <v>11760.09</v>
      </c>
      <c r="R115" s="30">
        <v>0</v>
      </c>
      <c r="S115" s="30">
        <v>0</v>
      </c>
      <c r="T115" s="6">
        <v>9908</v>
      </c>
      <c r="U115" s="6">
        <v>6541.86</v>
      </c>
      <c r="V115" s="6">
        <v>5198.9</v>
      </c>
      <c r="W115" s="6" t="s">
        <v>5</v>
      </c>
      <c r="X115" s="31" t="s">
        <v>5</v>
      </c>
      <c r="Y115" s="31" t="s">
        <v>5</v>
      </c>
      <c r="Z115" s="5">
        <v>3059.3</v>
      </c>
      <c r="AA115" s="5">
        <v>14201.04</v>
      </c>
      <c r="AB115" s="31" t="s">
        <v>5</v>
      </c>
    </row>
    <row r="116" spans="1:28" ht="12.75">
      <c r="A116" s="29" t="s">
        <v>96</v>
      </c>
      <c r="B116" s="30">
        <v>590.62</v>
      </c>
      <c r="C116" s="30">
        <v>1259.8</v>
      </c>
      <c r="D116" s="30" t="s">
        <v>5</v>
      </c>
      <c r="E116" s="30" t="s">
        <v>5</v>
      </c>
      <c r="F116" s="30">
        <v>1178</v>
      </c>
      <c r="G116" s="30">
        <v>4593.97</v>
      </c>
      <c r="H116" s="30" t="s">
        <v>5</v>
      </c>
      <c r="I116" s="30">
        <v>22044.88</v>
      </c>
      <c r="J116" s="30">
        <v>3637.43</v>
      </c>
      <c r="K116" s="30">
        <v>7773.08</v>
      </c>
      <c r="L116" s="30" t="s">
        <v>5</v>
      </c>
      <c r="M116" s="30">
        <v>8977.08</v>
      </c>
      <c r="N116" s="30">
        <v>6536</v>
      </c>
      <c r="O116" s="30">
        <v>13665.5</v>
      </c>
      <c r="P116" s="30" t="s">
        <v>5</v>
      </c>
      <c r="Q116" s="30">
        <v>7610</v>
      </c>
      <c r="R116" s="30">
        <v>2141</v>
      </c>
      <c r="S116" s="30">
        <v>4651</v>
      </c>
      <c r="T116" s="6">
        <v>2737</v>
      </c>
      <c r="U116" s="6">
        <v>22890.19</v>
      </c>
      <c r="V116" s="6">
        <v>6580.14</v>
      </c>
      <c r="W116" s="6">
        <v>6724.75</v>
      </c>
      <c r="X116" s="31">
        <v>9212.66</v>
      </c>
      <c r="Y116" s="31">
        <v>2766.529999999989</v>
      </c>
      <c r="Z116" s="5">
        <v>21418.87</v>
      </c>
      <c r="AA116" s="5">
        <v>28107.25</v>
      </c>
      <c r="AB116" s="5">
        <v>5306.09</v>
      </c>
    </row>
    <row r="117" spans="1:28" ht="12.75">
      <c r="A117" s="29" t="s">
        <v>97</v>
      </c>
      <c r="B117" s="30">
        <v>3253.34</v>
      </c>
      <c r="C117" s="30">
        <v>2084.38</v>
      </c>
      <c r="D117" s="30">
        <v>4674.09</v>
      </c>
      <c r="E117" s="30">
        <v>5766.69</v>
      </c>
      <c r="F117" s="30">
        <v>4164.83</v>
      </c>
      <c r="G117" s="30">
        <v>4085.61</v>
      </c>
      <c r="H117" s="30">
        <v>6352.38</v>
      </c>
      <c r="I117" s="30">
        <v>9821.9</v>
      </c>
      <c r="J117" s="30">
        <v>5409.03</v>
      </c>
      <c r="K117" s="30">
        <v>2319.58</v>
      </c>
      <c r="L117" s="30">
        <v>7278.92</v>
      </c>
      <c r="M117" s="30">
        <v>4297.7</v>
      </c>
      <c r="N117" s="30">
        <v>4336.6</v>
      </c>
      <c r="O117" s="30">
        <v>5246.94</v>
      </c>
      <c r="P117" s="30">
        <v>3956.62</v>
      </c>
      <c r="Q117" s="30">
        <v>8144.93</v>
      </c>
      <c r="R117" s="30">
        <v>0</v>
      </c>
      <c r="S117" s="30">
        <v>0</v>
      </c>
      <c r="T117" s="6">
        <v>5518</v>
      </c>
      <c r="U117" s="6">
        <v>8358.9</v>
      </c>
      <c r="V117" s="6">
        <v>5223.8</v>
      </c>
      <c r="W117" s="6">
        <v>4441.1</v>
      </c>
      <c r="X117" s="31">
        <v>7068.48</v>
      </c>
      <c r="Y117" s="31">
        <v>1509</v>
      </c>
      <c r="Z117" s="31" t="s">
        <v>5</v>
      </c>
      <c r="AA117" s="31">
        <v>6215.85</v>
      </c>
      <c r="AB117" s="31">
        <v>590.85</v>
      </c>
    </row>
    <row r="118" spans="1:28" ht="12.75">
      <c r="A118" s="29" t="s">
        <v>98</v>
      </c>
      <c r="B118" s="30">
        <v>600</v>
      </c>
      <c r="C118" s="30">
        <v>3357.48</v>
      </c>
      <c r="D118" s="30">
        <v>7266.28</v>
      </c>
      <c r="E118" s="30">
        <v>3192.75</v>
      </c>
      <c r="F118" s="30">
        <v>3697.93</v>
      </c>
      <c r="G118" s="30">
        <v>12354.96</v>
      </c>
      <c r="H118" s="30">
        <v>12612.82</v>
      </c>
      <c r="I118" s="30" t="s">
        <v>5</v>
      </c>
      <c r="J118" s="30">
        <v>7760.02</v>
      </c>
      <c r="K118" s="30">
        <v>3590.52</v>
      </c>
      <c r="L118" s="30">
        <v>9612.84</v>
      </c>
      <c r="M118" s="30">
        <v>11628.45</v>
      </c>
      <c r="N118" s="30">
        <v>5245.18</v>
      </c>
      <c r="O118" s="30">
        <v>11271.95</v>
      </c>
      <c r="P118" s="30">
        <v>14295.7</v>
      </c>
      <c r="Q118" s="30">
        <v>25553.32</v>
      </c>
      <c r="R118" s="30">
        <v>8866</v>
      </c>
      <c r="S118" s="30">
        <v>2870</v>
      </c>
      <c r="T118" s="6">
        <v>20997</v>
      </c>
      <c r="U118" s="6">
        <v>4420</v>
      </c>
      <c r="V118" s="6">
        <v>4639.71</v>
      </c>
      <c r="W118" s="6">
        <v>21400.98</v>
      </c>
      <c r="X118" s="31">
        <v>14868.48</v>
      </c>
      <c r="Y118" s="31">
        <v>1770</v>
      </c>
      <c r="Z118" s="5">
        <v>2582</v>
      </c>
      <c r="AA118" s="5">
        <v>4047.58</v>
      </c>
      <c r="AB118" s="5">
        <v>2882</v>
      </c>
    </row>
    <row r="119" spans="1:28" ht="12.75">
      <c r="A119" s="29" t="s">
        <v>99</v>
      </c>
      <c r="B119" s="30">
        <v>534.44</v>
      </c>
      <c r="C119" s="30" t="s">
        <v>5</v>
      </c>
      <c r="D119" s="30">
        <v>1229.69</v>
      </c>
      <c r="E119" s="30" t="s">
        <v>5</v>
      </c>
      <c r="F119" s="30">
        <v>924.38</v>
      </c>
      <c r="G119" s="30" t="s">
        <v>5</v>
      </c>
      <c r="H119" s="30" t="s">
        <v>5</v>
      </c>
      <c r="I119" s="30">
        <v>2512</v>
      </c>
      <c r="J119" s="30">
        <v>3596.12</v>
      </c>
      <c r="K119" s="30" t="s">
        <v>5</v>
      </c>
      <c r="L119" s="30">
        <v>922.5</v>
      </c>
      <c r="M119" s="30">
        <v>1746</v>
      </c>
      <c r="N119" s="30" t="s">
        <v>5</v>
      </c>
      <c r="O119" s="30">
        <v>1700</v>
      </c>
      <c r="P119" s="30">
        <v>200</v>
      </c>
      <c r="Q119" s="30">
        <v>683.73</v>
      </c>
      <c r="R119" s="30">
        <v>837</v>
      </c>
      <c r="S119" s="30">
        <v>1693</v>
      </c>
      <c r="T119" s="6">
        <v>8617</v>
      </c>
      <c r="U119" s="6">
        <v>5724.82</v>
      </c>
      <c r="V119" s="6">
        <v>427.5</v>
      </c>
      <c r="W119" s="6">
        <v>4971.82</v>
      </c>
      <c r="X119" s="31">
        <v>10300.19</v>
      </c>
      <c r="Y119" s="31">
        <v>8496.26</v>
      </c>
      <c r="Z119" s="5">
        <v>3788.27</v>
      </c>
      <c r="AA119" s="5">
        <v>5066.78</v>
      </c>
      <c r="AB119" s="5">
        <v>3744.86</v>
      </c>
    </row>
    <row r="120" spans="1:28" ht="12.75">
      <c r="A120" s="29" t="s">
        <v>100</v>
      </c>
      <c r="B120" s="30">
        <v>7971.5</v>
      </c>
      <c r="C120" s="30">
        <v>2166.2</v>
      </c>
      <c r="D120" s="30">
        <v>6282.98</v>
      </c>
      <c r="E120" s="30">
        <v>2171.48</v>
      </c>
      <c r="F120" s="30">
        <v>2818.71</v>
      </c>
      <c r="G120" s="30">
        <v>12184.23</v>
      </c>
      <c r="H120" s="30">
        <v>604.67</v>
      </c>
      <c r="I120" s="30">
        <v>2148.14</v>
      </c>
      <c r="J120" s="30">
        <v>12942.69</v>
      </c>
      <c r="K120" s="30">
        <v>1349.32</v>
      </c>
      <c r="L120" s="30">
        <v>2174</v>
      </c>
      <c r="M120" s="30">
        <v>4379.55</v>
      </c>
      <c r="N120" s="30">
        <v>8391.62</v>
      </c>
      <c r="O120" s="30">
        <v>10626.19</v>
      </c>
      <c r="P120" s="30">
        <v>10710.7</v>
      </c>
      <c r="Q120" s="30">
        <v>10165.75</v>
      </c>
      <c r="R120" s="30">
        <v>7250</v>
      </c>
      <c r="S120" s="30">
        <v>0</v>
      </c>
      <c r="T120" s="6">
        <v>3583</v>
      </c>
      <c r="U120" s="6">
        <v>2224.86</v>
      </c>
      <c r="V120" s="6">
        <v>14325.03</v>
      </c>
      <c r="W120" s="6">
        <v>3309.48</v>
      </c>
      <c r="X120" s="31">
        <v>15096.45</v>
      </c>
      <c r="Y120" s="31">
        <v>10409.15</v>
      </c>
      <c r="Z120" s="5">
        <v>8023.18</v>
      </c>
      <c r="AA120" s="5">
        <v>15440.42</v>
      </c>
      <c r="AB120" s="5">
        <v>4096.15</v>
      </c>
    </row>
    <row r="121" spans="1:28" ht="12.75">
      <c r="A121" s="29" t="s">
        <v>93</v>
      </c>
      <c r="B121" s="30" t="s">
        <v>5</v>
      </c>
      <c r="C121" s="30" t="s">
        <v>5</v>
      </c>
      <c r="D121" s="30" t="s">
        <v>5</v>
      </c>
      <c r="E121" s="30" t="s">
        <v>5</v>
      </c>
      <c r="F121" s="30" t="s">
        <v>5</v>
      </c>
      <c r="G121" s="30" t="s">
        <v>5</v>
      </c>
      <c r="H121" s="30" t="s">
        <v>5</v>
      </c>
      <c r="I121" s="30" t="s">
        <v>5</v>
      </c>
      <c r="J121" s="30" t="s">
        <v>5</v>
      </c>
      <c r="K121" s="30" t="s">
        <v>5</v>
      </c>
      <c r="L121" s="30" t="s">
        <v>5</v>
      </c>
      <c r="M121" s="30" t="s">
        <v>5</v>
      </c>
      <c r="N121" s="30" t="s">
        <v>5</v>
      </c>
      <c r="O121" s="30" t="s">
        <v>5</v>
      </c>
      <c r="P121" s="30" t="s">
        <v>5</v>
      </c>
      <c r="Q121" s="30" t="s">
        <v>5</v>
      </c>
      <c r="R121" s="30">
        <v>360</v>
      </c>
      <c r="S121" s="30">
        <v>0</v>
      </c>
      <c r="T121" s="32" t="s">
        <v>5</v>
      </c>
      <c r="U121" s="32">
        <v>0</v>
      </c>
      <c r="V121" s="6">
        <v>3545</v>
      </c>
      <c r="W121" s="6" t="s">
        <v>5</v>
      </c>
      <c r="X121" s="31" t="s">
        <v>5</v>
      </c>
      <c r="Y121" s="31">
        <v>2045.23</v>
      </c>
      <c r="Z121" s="5">
        <v>1802</v>
      </c>
      <c r="AA121" s="5">
        <v>9368.24</v>
      </c>
      <c r="AB121" s="5">
        <v>1836.94</v>
      </c>
    </row>
    <row r="122" spans="1:28" ht="12.75">
      <c r="A122" s="27" t="s">
        <v>101</v>
      </c>
      <c r="B122" s="23">
        <f>SUM(B123:B125)</f>
        <v>1094.09</v>
      </c>
      <c r="C122" s="23">
        <f>SUM(C123:C125)</f>
        <v>1239</v>
      </c>
      <c r="D122" s="30" t="s">
        <v>5</v>
      </c>
      <c r="E122" s="30" t="s">
        <v>5</v>
      </c>
      <c r="F122" s="23">
        <f aca="true" t="shared" si="20" ref="F122:S122">SUM(F123:F125)</f>
        <v>49134.159999999996</v>
      </c>
      <c r="G122" s="23">
        <f t="shared" si="20"/>
        <v>4185.78</v>
      </c>
      <c r="H122" s="23">
        <f t="shared" si="20"/>
        <v>3412.8599999999997</v>
      </c>
      <c r="I122" s="23">
        <f t="shared" si="20"/>
        <v>11516</v>
      </c>
      <c r="J122" s="23">
        <f t="shared" si="20"/>
        <v>5233</v>
      </c>
      <c r="K122" s="23">
        <f t="shared" si="20"/>
        <v>5101.39</v>
      </c>
      <c r="L122" s="23">
        <f t="shared" si="20"/>
        <v>9367</v>
      </c>
      <c r="M122" s="23">
        <f t="shared" si="20"/>
        <v>12985.689999999999</v>
      </c>
      <c r="N122" s="23">
        <f t="shared" si="20"/>
        <v>10161.45</v>
      </c>
      <c r="O122" s="23">
        <f t="shared" si="20"/>
        <v>21095.29</v>
      </c>
      <c r="P122" s="23">
        <f t="shared" si="20"/>
        <v>13101.58</v>
      </c>
      <c r="Q122" s="23">
        <f t="shared" si="20"/>
        <v>17051.059999999998</v>
      </c>
      <c r="R122" s="23">
        <f t="shared" si="20"/>
        <v>45271</v>
      </c>
      <c r="S122" s="23">
        <f t="shared" si="20"/>
        <v>20208</v>
      </c>
      <c r="T122" s="28">
        <f>SUM(T124,T125)</f>
        <v>18536</v>
      </c>
      <c r="U122" s="26">
        <v>19709.37</v>
      </c>
      <c r="V122" s="26">
        <v>19845.43</v>
      </c>
      <c r="W122" s="26">
        <v>21060.56</v>
      </c>
      <c r="X122" s="26">
        <f>SUM(X123:X125)</f>
        <v>30617.670000000002</v>
      </c>
      <c r="Y122" s="26">
        <v>21119.72</v>
      </c>
      <c r="Z122" s="25">
        <v>8208</v>
      </c>
      <c r="AA122" s="31" t="s">
        <v>5</v>
      </c>
      <c r="AB122" s="26">
        <v>12466.04</v>
      </c>
    </row>
    <row r="123" spans="1:28" ht="12.75">
      <c r="A123" s="29" t="s">
        <v>102</v>
      </c>
      <c r="B123" s="30" t="s">
        <v>5</v>
      </c>
      <c r="C123" s="30">
        <v>1239</v>
      </c>
      <c r="D123" s="30" t="s">
        <v>5</v>
      </c>
      <c r="E123" s="30" t="s">
        <v>5</v>
      </c>
      <c r="F123" s="30">
        <v>38668.54</v>
      </c>
      <c r="G123" s="30">
        <v>4185.78</v>
      </c>
      <c r="H123" s="30">
        <v>2000</v>
      </c>
      <c r="I123" s="30">
        <v>10362</v>
      </c>
      <c r="J123" s="30">
        <v>2595</v>
      </c>
      <c r="K123" s="30">
        <v>4440.39</v>
      </c>
      <c r="L123" s="30">
        <v>7901</v>
      </c>
      <c r="M123" s="30">
        <v>1000</v>
      </c>
      <c r="N123" s="30">
        <v>3892.45</v>
      </c>
      <c r="O123" s="30">
        <v>14545.29</v>
      </c>
      <c r="P123" s="30">
        <v>13101.58</v>
      </c>
      <c r="Q123" s="30">
        <v>8490</v>
      </c>
      <c r="R123" s="30">
        <v>18086</v>
      </c>
      <c r="S123" s="30">
        <v>6210</v>
      </c>
      <c r="T123" s="32" t="s">
        <v>5</v>
      </c>
      <c r="U123" s="6">
        <v>10389.22</v>
      </c>
      <c r="V123" s="6">
        <v>7658</v>
      </c>
      <c r="W123" s="6">
        <v>6295.5</v>
      </c>
      <c r="X123" s="31">
        <v>8059.56</v>
      </c>
      <c r="Y123" s="31">
        <v>6692.72</v>
      </c>
      <c r="Z123" s="31" t="s">
        <v>5</v>
      </c>
      <c r="AA123" s="31" t="s">
        <v>5</v>
      </c>
      <c r="AB123" s="31">
        <v>11548.04</v>
      </c>
    </row>
    <row r="124" spans="1:28" ht="12.75">
      <c r="A124" s="29" t="s">
        <v>103</v>
      </c>
      <c r="B124" s="30">
        <v>1094.09</v>
      </c>
      <c r="C124" s="30" t="s">
        <v>5</v>
      </c>
      <c r="D124" s="30" t="s">
        <v>5</v>
      </c>
      <c r="E124" s="30" t="s">
        <v>5</v>
      </c>
      <c r="F124" s="30">
        <v>8618.77</v>
      </c>
      <c r="G124" s="30" t="s">
        <v>5</v>
      </c>
      <c r="H124" s="30" t="s">
        <v>5</v>
      </c>
      <c r="I124" s="30" t="s">
        <v>5</v>
      </c>
      <c r="J124" s="30">
        <v>2638</v>
      </c>
      <c r="K124" s="30">
        <v>661</v>
      </c>
      <c r="L124" s="30">
        <v>1466</v>
      </c>
      <c r="M124" s="30">
        <v>6709.69</v>
      </c>
      <c r="N124" s="30">
        <v>6269</v>
      </c>
      <c r="O124" s="30">
        <v>6550</v>
      </c>
      <c r="P124" s="30" t="s">
        <v>5</v>
      </c>
      <c r="Q124" s="30">
        <v>8561.06</v>
      </c>
      <c r="R124" s="30">
        <v>25313</v>
      </c>
      <c r="S124" s="30">
        <v>13061</v>
      </c>
      <c r="T124" s="6">
        <v>13678</v>
      </c>
      <c r="U124" s="6">
        <v>7946.15</v>
      </c>
      <c r="V124" s="6">
        <v>6999.63</v>
      </c>
      <c r="W124" s="6">
        <v>3702.46</v>
      </c>
      <c r="X124" s="31">
        <v>17758.11</v>
      </c>
      <c r="Y124" s="31">
        <v>2136</v>
      </c>
      <c r="Z124" s="5">
        <v>8208</v>
      </c>
      <c r="AA124" s="6" t="s">
        <v>5</v>
      </c>
      <c r="AB124" s="6">
        <v>918</v>
      </c>
    </row>
    <row r="125" spans="1:28" ht="12.75">
      <c r="A125" s="29" t="s">
        <v>104</v>
      </c>
      <c r="B125" s="30" t="s">
        <v>5</v>
      </c>
      <c r="C125" s="30" t="s">
        <v>5</v>
      </c>
      <c r="D125" s="30" t="s">
        <v>5</v>
      </c>
      <c r="E125" s="30" t="s">
        <v>5</v>
      </c>
      <c r="F125" s="30">
        <v>1846.85</v>
      </c>
      <c r="G125" s="30" t="s">
        <v>5</v>
      </c>
      <c r="H125" s="30">
        <v>1412.86</v>
      </c>
      <c r="I125" s="30">
        <v>1154</v>
      </c>
      <c r="J125" s="30" t="s">
        <v>5</v>
      </c>
      <c r="K125" s="30" t="s">
        <v>5</v>
      </c>
      <c r="L125" s="30" t="s">
        <v>5</v>
      </c>
      <c r="M125" s="30">
        <v>5276</v>
      </c>
      <c r="N125" s="30" t="s">
        <v>5</v>
      </c>
      <c r="O125" s="30" t="s">
        <v>5</v>
      </c>
      <c r="P125" s="30" t="s">
        <v>5</v>
      </c>
      <c r="Q125" s="30" t="s">
        <v>5</v>
      </c>
      <c r="R125" s="30">
        <v>1872</v>
      </c>
      <c r="S125" s="30">
        <v>937</v>
      </c>
      <c r="T125" s="6">
        <v>4858</v>
      </c>
      <c r="U125" s="6">
        <v>1374</v>
      </c>
      <c r="V125" s="6">
        <v>5187.8</v>
      </c>
      <c r="W125" s="6">
        <v>11062.6</v>
      </c>
      <c r="X125" s="31">
        <v>4800</v>
      </c>
      <c r="Y125" s="31">
        <v>12291</v>
      </c>
      <c r="Z125" s="31" t="s">
        <v>5</v>
      </c>
      <c r="AA125" s="31" t="s">
        <v>5</v>
      </c>
      <c r="AB125" s="31" t="s">
        <v>5</v>
      </c>
    </row>
    <row r="126" spans="1:28" ht="12.75">
      <c r="A126" s="27" t="s">
        <v>105</v>
      </c>
      <c r="B126" s="23">
        <f aca="true" t="shared" si="21" ref="B126:S126">SUM(B127:B129)</f>
        <v>40460.72</v>
      </c>
      <c r="C126" s="23">
        <f t="shared" si="21"/>
        <v>105122.481</v>
      </c>
      <c r="D126" s="23">
        <f t="shared" si="21"/>
        <v>73404.37</v>
      </c>
      <c r="E126" s="23">
        <f t="shared" si="21"/>
        <v>87789.98000000001</v>
      </c>
      <c r="F126" s="23">
        <f t="shared" si="21"/>
        <v>63824.39</v>
      </c>
      <c r="G126" s="23">
        <f t="shared" si="21"/>
        <v>54377.92</v>
      </c>
      <c r="H126" s="23">
        <f t="shared" si="21"/>
        <v>90927.51000000001</v>
      </c>
      <c r="I126" s="23">
        <f t="shared" si="21"/>
        <v>45413.87</v>
      </c>
      <c r="J126" s="23">
        <f t="shared" si="21"/>
        <v>77862.102</v>
      </c>
      <c r="K126" s="23">
        <f t="shared" si="21"/>
        <v>63474.96</v>
      </c>
      <c r="L126" s="23">
        <f t="shared" si="21"/>
        <v>98448.54000000001</v>
      </c>
      <c r="M126" s="23">
        <f t="shared" si="21"/>
        <v>78718.32</v>
      </c>
      <c r="N126" s="23">
        <f t="shared" si="21"/>
        <v>80821.87</v>
      </c>
      <c r="O126" s="23">
        <f t="shared" si="21"/>
        <v>108264.17</v>
      </c>
      <c r="P126" s="23">
        <f t="shared" si="21"/>
        <v>58945.86</v>
      </c>
      <c r="Q126" s="23">
        <f t="shared" si="21"/>
        <v>57820.61</v>
      </c>
      <c r="R126" s="23">
        <f t="shared" si="21"/>
        <v>74839</v>
      </c>
      <c r="S126" s="23">
        <f t="shared" si="21"/>
        <v>42302</v>
      </c>
      <c r="T126" s="28">
        <f>SUM(T127,T128,T129)</f>
        <v>44145</v>
      </c>
      <c r="U126" s="26">
        <v>71806.11</v>
      </c>
      <c r="V126" s="26">
        <v>53476.5</v>
      </c>
      <c r="W126" s="26">
        <v>95068.94</v>
      </c>
      <c r="X126" s="26">
        <f>SUM(X127:X129)</f>
        <v>42227.020000000004</v>
      </c>
      <c r="Y126" s="26">
        <v>31818</v>
      </c>
      <c r="Z126" s="25">
        <v>39805.75</v>
      </c>
      <c r="AA126" s="25">
        <v>24141.46</v>
      </c>
      <c r="AB126" s="25">
        <v>67326.5</v>
      </c>
    </row>
    <row r="127" spans="1:28" ht="12.75">
      <c r="A127" s="29" t="s">
        <v>106</v>
      </c>
      <c r="B127" s="30">
        <v>19227.59</v>
      </c>
      <c r="C127" s="30">
        <v>31187</v>
      </c>
      <c r="D127" s="30">
        <v>21242.34</v>
      </c>
      <c r="E127" s="30">
        <v>19812.01</v>
      </c>
      <c r="F127" s="30">
        <v>18500.29</v>
      </c>
      <c r="G127" s="30">
        <v>20073.81</v>
      </c>
      <c r="H127" s="30">
        <v>39324.88</v>
      </c>
      <c r="I127" s="30">
        <v>10512.03</v>
      </c>
      <c r="J127" s="30">
        <v>42225.58</v>
      </c>
      <c r="K127" s="30">
        <v>22256.94</v>
      </c>
      <c r="L127" s="30">
        <v>47092.61</v>
      </c>
      <c r="M127" s="30">
        <v>27726.82</v>
      </c>
      <c r="N127" s="30">
        <v>21799.63</v>
      </c>
      <c r="O127" s="30">
        <v>36372.07</v>
      </c>
      <c r="P127" s="30">
        <v>13595.93</v>
      </c>
      <c r="Q127" s="30">
        <v>9323.03</v>
      </c>
      <c r="R127" s="30">
        <v>21394</v>
      </c>
      <c r="S127" s="30">
        <v>13507</v>
      </c>
      <c r="T127" s="6">
        <v>10050</v>
      </c>
      <c r="U127" s="6">
        <v>10518.8</v>
      </c>
      <c r="V127" s="6">
        <v>2385</v>
      </c>
      <c r="W127" s="6">
        <v>12797.43</v>
      </c>
      <c r="X127" s="31">
        <v>7718</v>
      </c>
      <c r="Y127" s="31">
        <v>3222.49</v>
      </c>
      <c r="Z127" s="5">
        <v>12464.59</v>
      </c>
      <c r="AA127" s="5">
        <v>7766.23</v>
      </c>
      <c r="AB127" s="5">
        <v>19413.19</v>
      </c>
    </row>
    <row r="128" spans="1:28" ht="12.75">
      <c r="A128" s="29" t="s">
        <v>107</v>
      </c>
      <c r="B128" s="30">
        <v>7292.72</v>
      </c>
      <c r="C128" s="30">
        <v>13000.11</v>
      </c>
      <c r="D128" s="30">
        <v>25047.12</v>
      </c>
      <c r="E128" s="30">
        <v>20284.79</v>
      </c>
      <c r="F128" s="30">
        <v>20982.04</v>
      </c>
      <c r="G128" s="30">
        <v>22882.08</v>
      </c>
      <c r="H128" s="30">
        <v>26035.95</v>
      </c>
      <c r="I128" s="30">
        <v>11487.55</v>
      </c>
      <c r="J128" s="30">
        <v>17566.91</v>
      </c>
      <c r="K128" s="30">
        <v>20139.69</v>
      </c>
      <c r="L128" s="30">
        <v>28536.15</v>
      </c>
      <c r="M128" s="30">
        <v>18984.36</v>
      </c>
      <c r="N128" s="30">
        <v>14983.09</v>
      </c>
      <c r="O128" s="30">
        <v>23766.83</v>
      </c>
      <c r="P128" s="30">
        <v>12964.45</v>
      </c>
      <c r="Q128" s="30">
        <v>16024</v>
      </c>
      <c r="R128" s="30">
        <v>20750</v>
      </c>
      <c r="S128" s="30">
        <v>10430</v>
      </c>
      <c r="T128" s="6">
        <v>15280</v>
      </c>
      <c r="U128" s="6">
        <v>32398.85</v>
      </c>
      <c r="V128" s="6">
        <v>33388.29</v>
      </c>
      <c r="W128" s="6">
        <v>21580.81</v>
      </c>
      <c r="X128" s="31">
        <v>15245.07</v>
      </c>
      <c r="Y128" s="31">
        <v>21987.59</v>
      </c>
      <c r="Z128" s="5">
        <v>7571.33</v>
      </c>
      <c r="AA128" s="5">
        <v>3969.3</v>
      </c>
      <c r="AB128" s="5">
        <v>21373.23</v>
      </c>
    </row>
    <row r="129" spans="1:28" ht="12.75">
      <c r="A129" s="29" t="s">
        <v>105</v>
      </c>
      <c r="B129" s="30">
        <v>13940.41</v>
      </c>
      <c r="C129" s="30">
        <v>60935.37100000001</v>
      </c>
      <c r="D129" s="30">
        <v>27114.91</v>
      </c>
      <c r="E129" s="30">
        <v>47693.18</v>
      </c>
      <c r="F129" s="30">
        <v>24342.06</v>
      </c>
      <c r="G129" s="30">
        <v>11422.03</v>
      </c>
      <c r="H129" s="30">
        <v>25566.68</v>
      </c>
      <c r="I129" s="30">
        <v>23414.29</v>
      </c>
      <c r="J129" s="30">
        <v>18069.611999999997</v>
      </c>
      <c r="K129" s="30">
        <v>21078.33</v>
      </c>
      <c r="L129" s="30">
        <v>22819.78</v>
      </c>
      <c r="M129" s="30">
        <v>32007.14</v>
      </c>
      <c r="N129" s="30">
        <v>44039.15</v>
      </c>
      <c r="O129" s="30">
        <v>48125.27</v>
      </c>
      <c r="P129" s="30">
        <v>32385.48</v>
      </c>
      <c r="Q129" s="30">
        <v>32473.58</v>
      </c>
      <c r="R129" s="30">
        <v>32695</v>
      </c>
      <c r="S129" s="30">
        <v>18365</v>
      </c>
      <c r="T129" s="6">
        <v>18815</v>
      </c>
      <c r="U129" s="6">
        <v>28888.46</v>
      </c>
      <c r="V129" s="6">
        <v>17703.21</v>
      </c>
      <c r="W129" s="6">
        <v>60690.7</v>
      </c>
      <c r="X129" s="31">
        <v>19263.95</v>
      </c>
      <c r="Y129" s="31">
        <v>6607.919999999988</v>
      </c>
      <c r="Z129" s="5">
        <v>19769.83</v>
      </c>
      <c r="AA129" s="5">
        <v>12405.93</v>
      </c>
      <c r="AB129" s="5">
        <v>26540.08</v>
      </c>
    </row>
    <row r="130" spans="1:28" ht="12.75">
      <c r="A130" s="27" t="s">
        <v>108</v>
      </c>
      <c r="B130" s="23">
        <f aca="true" t="shared" si="22" ref="B130:S130">SUM(B131:B133)</f>
        <v>2471.94</v>
      </c>
      <c r="C130" s="23">
        <f t="shared" si="22"/>
        <v>14735.6</v>
      </c>
      <c r="D130" s="23">
        <f t="shared" si="22"/>
        <v>21169</v>
      </c>
      <c r="E130" s="23">
        <f t="shared" si="22"/>
        <v>36366.41</v>
      </c>
      <c r="F130" s="23">
        <f t="shared" si="22"/>
        <v>34739.41</v>
      </c>
      <c r="G130" s="23">
        <f t="shared" si="22"/>
        <v>23299.33</v>
      </c>
      <c r="H130" s="23">
        <f t="shared" si="22"/>
        <v>25182.52</v>
      </c>
      <c r="I130" s="23">
        <f t="shared" si="22"/>
        <v>67106.92</v>
      </c>
      <c r="J130" s="23">
        <f t="shared" si="22"/>
        <v>9702.18</v>
      </c>
      <c r="K130" s="23">
        <f t="shared" si="22"/>
        <v>8088.24</v>
      </c>
      <c r="L130" s="23">
        <f t="shared" si="22"/>
        <v>21454.17</v>
      </c>
      <c r="M130" s="23">
        <f t="shared" si="22"/>
        <v>29809.89</v>
      </c>
      <c r="N130" s="23">
        <f t="shared" si="22"/>
        <v>10214.720000000001</v>
      </c>
      <c r="O130" s="23">
        <f t="shared" si="22"/>
        <v>3569</v>
      </c>
      <c r="P130" s="23">
        <f t="shared" si="22"/>
        <v>33415.240000000005</v>
      </c>
      <c r="Q130" s="23">
        <f t="shared" si="22"/>
        <v>73389.65</v>
      </c>
      <c r="R130" s="23">
        <f t="shared" si="22"/>
        <v>51450</v>
      </c>
      <c r="S130" s="23">
        <f t="shared" si="22"/>
        <v>42953</v>
      </c>
      <c r="T130" s="28">
        <f>SUM(T131,T133)</f>
        <v>37164</v>
      </c>
      <c r="U130" s="26">
        <v>42335.11</v>
      </c>
      <c r="V130" s="26">
        <v>43645.98</v>
      </c>
      <c r="W130" s="26">
        <v>67388.15</v>
      </c>
      <c r="X130" s="26">
        <f>SUM(X131,X133)</f>
        <v>22032.72</v>
      </c>
      <c r="Y130" s="26">
        <v>7914.959999999979</v>
      </c>
      <c r="Z130" s="25">
        <v>11293.83</v>
      </c>
      <c r="AA130" s="25">
        <v>18480.12</v>
      </c>
      <c r="AB130" s="25">
        <v>13248.18</v>
      </c>
    </row>
    <row r="131" spans="1:28" ht="12.75">
      <c r="A131" s="29" t="s">
        <v>109</v>
      </c>
      <c r="B131" s="30">
        <v>2471.94</v>
      </c>
      <c r="C131" s="30">
        <v>12395.6</v>
      </c>
      <c r="D131" s="30">
        <v>636.25</v>
      </c>
      <c r="E131" s="30">
        <v>13360.7</v>
      </c>
      <c r="F131" s="30">
        <v>33853.66</v>
      </c>
      <c r="G131" s="30">
        <v>4460.96</v>
      </c>
      <c r="H131" s="30">
        <v>11652.93</v>
      </c>
      <c r="I131" s="30">
        <v>64000</v>
      </c>
      <c r="J131" s="30">
        <v>4851.96</v>
      </c>
      <c r="K131" s="30" t="s">
        <v>5</v>
      </c>
      <c r="L131" s="30">
        <v>6749.19</v>
      </c>
      <c r="M131" s="30">
        <v>2091.12</v>
      </c>
      <c r="N131" s="30">
        <v>5984.88</v>
      </c>
      <c r="O131" s="30">
        <v>2190</v>
      </c>
      <c r="P131" s="30">
        <v>6897</v>
      </c>
      <c r="Q131" s="30">
        <v>38987.73</v>
      </c>
      <c r="R131" s="30">
        <v>22649</v>
      </c>
      <c r="S131" s="30">
        <v>41711</v>
      </c>
      <c r="T131" s="6">
        <v>31143</v>
      </c>
      <c r="U131" s="6">
        <v>23818.26</v>
      </c>
      <c r="V131" s="6">
        <v>3697</v>
      </c>
      <c r="W131" s="6">
        <v>9314.69</v>
      </c>
      <c r="X131" s="31">
        <v>9145.24</v>
      </c>
      <c r="Y131" s="31">
        <v>4600.99999999999</v>
      </c>
      <c r="Z131" s="31" t="s">
        <v>5</v>
      </c>
      <c r="AA131" s="31">
        <v>10644.45</v>
      </c>
      <c r="AB131" s="31">
        <v>9979.62</v>
      </c>
    </row>
    <row r="132" spans="1:28" ht="12.75">
      <c r="A132" s="29" t="s">
        <v>110</v>
      </c>
      <c r="B132" s="30" t="s">
        <v>5</v>
      </c>
      <c r="C132" s="30" t="s">
        <v>5</v>
      </c>
      <c r="D132" s="30" t="s">
        <v>5</v>
      </c>
      <c r="E132" s="30">
        <v>986.98</v>
      </c>
      <c r="F132" s="30" t="s">
        <v>5</v>
      </c>
      <c r="G132" s="30">
        <v>13598.92</v>
      </c>
      <c r="H132" s="30" t="s">
        <v>5</v>
      </c>
      <c r="I132" s="30" t="s">
        <v>5</v>
      </c>
      <c r="J132" s="30" t="s">
        <v>5</v>
      </c>
      <c r="K132" s="30" t="s">
        <v>5</v>
      </c>
      <c r="L132" s="30" t="s">
        <v>5</v>
      </c>
      <c r="M132" s="30">
        <v>17522.77</v>
      </c>
      <c r="N132" s="30" t="s">
        <v>5</v>
      </c>
      <c r="O132" s="30" t="s">
        <v>5</v>
      </c>
      <c r="P132" s="30" t="s">
        <v>5</v>
      </c>
      <c r="Q132" s="30" t="s">
        <v>5</v>
      </c>
      <c r="R132" s="30">
        <v>0</v>
      </c>
      <c r="S132" s="30">
        <v>0</v>
      </c>
      <c r="T132" s="32" t="s">
        <v>5</v>
      </c>
      <c r="U132" s="32">
        <v>0</v>
      </c>
      <c r="V132" s="6">
        <v>27305.82</v>
      </c>
      <c r="W132" s="6">
        <v>10703.87</v>
      </c>
      <c r="X132" s="31" t="s">
        <v>5</v>
      </c>
      <c r="Y132" s="31" t="s">
        <v>5</v>
      </c>
      <c r="Z132" s="31" t="s">
        <v>5</v>
      </c>
      <c r="AA132" s="31" t="s">
        <v>5</v>
      </c>
      <c r="AB132" s="31" t="s">
        <v>5</v>
      </c>
    </row>
    <row r="133" spans="1:28" ht="12.75">
      <c r="A133" s="29" t="s">
        <v>111</v>
      </c>
      <c r="B133" s="30" t="s">
        <v>5</v>
      </c>
      <c r="C133" s="30">
        <v>2340</v>
      </c>
      <c r="D133" s="30">
        <v>20532.75</v>
      </c>
      <c r="E133" s="30">
        <v>22018.73</v>
      </c>
      <c r="F133" s="30">
        <v>885.75</v>
      </c>
      <c r="G133" s="30">
        <v>5239.45</v>
      </c>
      <c r="H133" s="30">
        <v>13529.59</v>
      </c>
      <c r="I133" s="30">
        <v>3106.92</v>
      </c>
      <c r="J133" s="30">
        <v>4850.22</v>
      </c>
      <c r="K133" s="30">
        <v>8088.24</v>
      </c>
      <c r="L133" s="30">
        <v>14704.98</v>
      </c>
      <c r="M133" s="30">
        <v>10196</v>
      </c>
      <c r="N133" s="30">
        <v>4229.84</v>
      </c>
      <c r="O133" s="30">
        <v>1379</v>
      </c>
      <c r="P133" s="30">
        <v>26518.24</v>
      </c>
      <c r="Q133" s="30">
        <v>34401.92</v>
      </c>
      <c r="R133" s="30">
        <v>28801</v>
      </c>
      <c r="S133" s="30">
        <v>1242</v>
      </c>
      <c r="T133" s="6">
        <v>6021</v>
      </c>
      <c r="U133" s="6">
        <v>18516.85</v>
      </c>
      <c r="V133" s="6">
        <v>12643.16</v>
      </c>
      <c r="W133" s="6">
        <v>47369.59</v>
      </c>
      <c r="X133" s="31">
        <v>12887.48</v>
      </c>
      <c r="Y133" s="31">
        <v>3313.9599999999896</v>
      </c>
      <c r="Z133" s="5">
        <v>11293.83</v>
      </c>
      <c r="AA133" s="5">
        <v>7835.67</v>
      </c>
      <c r="AB133" s="31">
        <v>3268.56</v>
      </c>
    </row>
    <row r="134" spans="1:28" ht="12.75">
      <c r="A134" s="22" t="s">
        <v>112</v>
      </c>
      <c r="B134" s="30" t="s">
        <v>5</v>
      </c>
      <c r="C134" s="30" t="s">
        <v>5</v>
      </c>
      <c r="D134" s="30" t="s">
        <v>5</v>
      </c>
      <c r="E134" s="30" t="s">
        <v>5</v>
      </c>
      <c r="F134" s="30" t="s">
        <v>5</v>
      </c>
      <c r="G134" s="30" t="s">
        <v>5</v>
      </c>
      <c r="H134" s="30" t="s">
        <v>5</v>
      </c>
      <c r="I134" s="30" t="s">
        <v>5</v>
      </c>
      <c r="J134" s="30" t="s">
        <v>5</v>
      </c>
      <c r="K134" s="30" t="s">
        <v>5</v>
      </c>
      <c r="L134" s="30" t="s">
        <v>5</v>
      </c>
      <c r="M134" s="30" t="s">
        <v>5</v>
      </c>
      <c r="N134" s="30" t="s">
        <v>5</v>
      </c>
      <c r="O134" s="30" t="s">
        <v>5</v>
      </c>
      <c r="P134" s="30" t="s">
        <v>5</v>
      </c>
      <c r="Q134" s="30" t="s">
        <v>5</v>
      </c>
      <c r="R134" s="30" t="s">
        <v>5</v>
      </c>
      <c r="S134" s="30" t="s">
        <v>5</v>
      </c>
      <c r="T134" s="30" t="s">
        <v>5</v>
      </c>
      <c r="U134" s="30" t="s">
        <v>5</v>
      </c>
      <c r="V134" s="30" t="s">
        <v>5</v>
      </c>
      <c r="W134" s="30" t="s">
        <v>5</v>
      </c>
      <c r="X134" s="30" t="s">
        <v>5</v>
      </c>
      <c r="Y134" s="26">
        <v>2318.18</v>
      </c>
      <c r="Z134" s="25">
        <v>1431.82</v>
      </c>
      <c r="AA134" s="31" t="s">
        <v>5</v>
      </c>
      <c r="AB134" s="31" t="s">
        <v>5</v>
      </c>
    </row>
    <row r="135" spans="1:28" ht="12.75">
      <c r="A135" s="34" t="s">
        <v>110</v>
      </c>
      <c r="B135" s="35" t="s">
        <v>5</v>
      </c>
      <c r="C135" s="35" t="s">
        <v>5</v>
      </c>
      <c r="D135" s="35" t="s">
        <v>5</v>
      </c>
      <c r="E135" s="35" t="s">
        <v>5</v>
      </c>
      <c r="F135" s="35" t="s">
        <v>5</v>
      </c>
      <c r="G135" s="35" t="s">
        <v>5</v>
      </c>
      <c r="H135" s="35" t="s">
        <v>5</v>
      </c>
      <c r="I135" s="35" t="s">
        <v>5</v>
      </c>
      <c r="J135" s="35" t="s">
        <v>5</v>
      </c>
      <c r="K135" s="35" t="s">
        <v>5</v>
      </c>
      <c r="L135" s="35" t="s">
        <v>5</v>
      </c>
      <c r="M135" s="35" t="s">
        <v>5</v>
      </c>
      <c r="N135" s="35" t="s">
        <v>5</v>
      </c>
      <c r="O135" s="35" t="s">
        <v>5</v>
      </c>
      <c r="P135" s="35" t="s">
        <v>5</v>
      </c>
      <c r="Q135" s="35" t="s">
        <v>5</v>
      </c>
      <c r="R135" s="35" t="s">
        <v>5</v>
      </c>
      <c r="S135" s="35" t="s">
        <v>5</v>
      </c>
      <c r="T135" s="35" t="s">
        <v>5</v>
      </c>
      <c r="U135" s="35" t="s">
        <v>5</v>
      </c>
      <c r="V135" s="35" t="s">
        <v>5</v>
      </c>
      <c r="W135" s="35" t="s">
        <v>5</v>
      </c>
      <c r="X135" s="35" t="s">
        <v>5</v>
      </c>
      <c r="Y135" s="36">
        <v>2318.18</v>
      </c>
      <c r="Z135" s="42">
        <v>1431.82</v>
      </c>
      <c r="AA135" s="44" t="s">
        <v>5</v>
      </c>
      <c r="AB135" s="44" t="s">
        <v>5</v>
      </c>
    </row>
    <row r="136" spans="1:28" ht="12.75">
      <c r="A136" s="46" t="s">
        <v>113</v>
      </c>
      <c r="B136" s="4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9"/>
      <c r="T136" s="28"/>
      <c r="U136" s="6"/>
      <c r="V136" s="6"/>
      <c r="W136" s="6"/>
      <c r="X136" s="40"/>
      <c r="Y136" s="8"/>
      <c r="AA136" s="8"/>
      <c r="AB136" s="8"/>
    </row>
    <row r="137" spans="1:28" ht="12.75">
      <c r="A137" s="37" t="s">
        <v>116</v>
      </c>
      <c r="S137" s="30"/>
      <c r="T137" s="6"/>
      <c r="U137" s="6"/>
      <c r="V137" s="6"/>
      <c r="W137" s="6"/>
      <c r="X137" s="7"/>
      <c r="Y137" s="8"/>
      <c r="AA137" s="8"/>
      <c r="AB137" s="8"/>
    </row>
    <row r="138" spans="1:28" ht="12.75">
      <c r="A138" s="47" t="s">
        <v>114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6"/>
      <c r="X138" s="7"/>
      <c r="AA138" s="8"/>
      <c r="AB138" s="8"/>
    </row>
    <row r="139" spans="1:28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6"/>
      <c r="X139" s="7"/>
      <c r="AA139" s="8"/>
      <c r="AB139" s="8"/>
    </row>
    <row r="140" spans="19:28" ht="12.75">
      <c r="S140" s="38"/>
      <c r="T140" s="5"/>
      <c r="U140" s="6"/>
      <c r="V140" s="6"/>
      <c r="W140" s="6"/>
      <c r="X140" s="7"/>
      <c r="AA140" s="8"/>
      <c r="AB140" s="8"/>
    </row>
  </sheetData>
  <mergeCells count="2">
    <mergeCell ref="A136:B136"/>
    <mergeCell ref="A138:V139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d805890</dc:creator>
  <cp:keywords/>
  <dc:description/>
  <cp:lastModifiedBy>d805890</cp:lastModifiedBy>
  <dcterms:created xsi:type="dcterms:W3CDTF">2016-11-03T19:02:25Z</dcterms:created>
  <dcterms:modified xsi:type="dcterms:W3CDTF">2019-07-31T19:40:06Z</dcterms:modified>
  <cp:category/>
  <cp:version/>
  <cp:contentType/>
  <cp:contentStatus/>
</cp:coreProperties>
</file>