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76" yWindow="4755" windowWidth="11340" windowHeight="6540" tabRatio="601" activeTab="0"/>
  </bookViews>
  <sheets>
    <sheet name="BALANÇOPORT95" sheetId="1" r:id="rId1"/>
  </sheets>
  <definedNames>
    <definedName name="_xlnm.Print_Area" localSheetId="0">'BALANÇOPORT95'!$A$1:$E$129</definedName>
  </definedNames>
  <calcPr fullCalcOnLoad="1"/>
</workbook>
</file>

<file path=xl/sharedStrings.xml><?xml version="1.0" encoding="utf-8"?>
<sst xmlns="http://schemas.openxmlformats.org/spreadsheetml/2006/main" count="196" uniqueCount="174">
  <si>
    <t xml:space="preserve"> INSTITUTO DE PREVIDÊNCIA MUNICIPAL DE SÃO PAULO</t>
  </si>
  <si>
    <t/>
  </si>
  <si>
    <t xml:space="preserve">                                            PASSIVO</t>
  </si>
  <si>
    <t>DISPONÍVEL</t>
  </si>
  <si>
    <t>DEPÓSITOS</t>
  </si>
  <si>
    <t xml:space="preserve">   PMSP - C/ AG. ARRECADADORES</t>
  </si>
  <si>
    <t xml:space="preserve">  DEVEDORES DIVERSOS</t>
  </si>
  <si>
    <t xml:space="preserve">  BENS MÓVEIS</t>
  </si>
  <si>
    <t xml:space="preserve">  RESERVA P/SALDOS RESID-DEC.34985/95</t>
  </si>
  <si>
    <t xml:space="preserve">  SEDE PRÓPRIA</t>
  </si>
  <si>
    <t xml:space="preserve">  TERRENOS</t>
  </si>
  <si>
    <t xml:space="preserve">  EMPRÉSTIMOS HIPOTECÁRIOS 1a SERIE</t>
  </si>
  <si>
    <t xml:space="preserve">  EMPR. HIPOTECÁRIOS 2a SERIE-FCVS</t>
  </si>
  <si>
    <t xml:space="preserve">  EMPRÉSTIMOS IMOBILIÁRIOS HELIOPOLIS</t>
  </si>
  <si>
    <t xml:space="preserve">  EMPR.HIPOT.1a.SERIE DEC.34985/95</t>
  </si>
  <si>
    <t xml:space="preserve">  EMPR.HIPOTECARIOS.1a.SERIE RES.546/96</t>
  </si>
  <si>
    <t xml:space="preserve">  EMPR.INDENIZAÇÕES Á RECEBER</t>
  </si>
  <si>
    <t xml:space="preserve">  OUTROS CRÉDITOS A RECEBER</t>
  </si>
  <si>
    <t xml:space="preserve">  CRÉDITOS À RECEBER - CONTRIBUIÇÕES</t>
  </si>
  <si>
    <t xml:space="preserve">  CRÉDITOS À RECEBER - COOPERPAS</t>
  </si>
  <si>
    <t xml:space="preserve">  CRÉDITOS À RECEBER - PENSÕES</t>
  </si>
  <si>
    <t xml:space="preserve">  CRÉDITOS POR RESPONSABILIDADES IMPOSTAS</t>
  </si>
  <si>
    <t xml:space="preserve">  CRÉDITOS EM EXECUÇÃO</t>
  </si>
  <si>
    <t xml:space="preserve">  PRESTACOES DE COBRANCA DUVIDOSA</t>
  </si>
  <si>
    <t>ATIVO COMPENSADO</t>
  </si>
  <si>
    <t>PASSIVO COMPENSADO</t>
  </si>
  <si>
    <t xml:space="preserve">   CAUÇÃO EM NUMERARIOS</t>
  </si>
  <si>
    <t xml:space="preserve">   VALORES EM SEGURO GARANTIA</t>
  </si>
  <si>
    <t xml:space="preserve">   CAUÇÃO EM TITULOS</t>
  </si>
  <si>
    <t xml:space="preserve">  COMPROMISSOS COM  COBERTURA</t>
  </si>
  <si>
    <t xml:space="preserve">  SERVIÇOS CONTRATADOS</t>
  </si>
  <si>
    <t xml:space="preserve">  CONTRATOS DE SERVIÇOS</t>
  </si>
  <si>
    <t xml:space="preserve">  CONTRATOS DE FORNECIMENTOS</t>
  </si>
  <si>
    <t>TOTAL GERAL DO ATIVO</t>
  </si>
  <si>
    <t>TOTAL GERAL DO PASSIVO</t>
  </si>
  <si>
    <t>CRÉDITOS EM CIRCULAÇÃO</t>
  </si>
  <si>
    <t>INVESTIMENTOS DO RPPS</t>
  </si>
  <si>
    <t xml:space="preserve"> INVESTIMENTOS EM SEG. RENDA VARIÁVEL</t>
  </si>
  <si>
    <t xml:space="preserve">  AÇÕES</t>
  </si>
  <si>
    <t xml:space="preserve">  COHAB</t>
  </si>
  <si>
    <t xml:space="preserve">  BENS MÓVEIS - CORREÇÃO MONETÁRIA</t>
  </si>
  <si>
    <t xml:space="preserve">  VEÍCULOS DIVERSOS</t>
  </si>
  <si>
    <t xml:space="preserve"> DEPRECIAÇÃO ACUMULADA - BENS MÓVEIS</t>
  </si>
  <si>
    <t xml:space="preserve"> DEPRECIAÇÃO ACUMULADA - BENS IMÓVEIS</t>
  </si>
  <si>
    <t xml:space="preserve">  ADIANTAMENTOS CONCEDIDOS</t>
  </si>
  <si>
    <t>GARANTIAS DE VALORES</t>
  </si>
  <si>
    <t xml:space="preserve">   VALORES  DE CARTA FIANÇA</t>
  </si>
  <si>
    <t>DIREITOS E OBRIGAÇÕES CONTRATUAIS</t>
  </si>
  <si>
    <t xml:space="preserve">  CONTRATOS DE FORNECIMENTOS E BENS</t>
  </si>
  <si>
    <t xml:space="preserve">   EMPRÉSTIMO A PMSP - LEI 12.158/96</t>
  </si>
  <si>
    <t xml:space="preserve">   PMSP - RESSARCIMENTOS LEIS</t>
  </si>
  <si>
    <t xml:space="preserve">   PMSP - CONTRIBUIÇÃO PATRONAL</t>
  </si>
  <si>
    <t xml:space="preserve">   PMSP - ATUALIZAÇÃO CONSIGNAÇÕES</t>
  </si>
  <si>
    <t xml:space="preserve">   PMSP - CONDENAÇÕES JUDICIAIS</t>
  </si>
  <si>
    <t xml:space="preserve">   PMSP - ATUAL. MONET. IR RETIDO</t>
  </si>
  <si>
    <t xml:space="preserve">   ADIANTAMENTOS S/ SEGUROS IMP E TAXAS</t>
  </si>
  <si>
    <t>OBRIGAÇÕES EM CIRCULAÇÃO</t>
  </si>
  <si>
    <t>RESERVAS</t>
  </si>
  <si>
    <t xml:space="preserve">  RESULTADO DE EXERCÍCIOS ANTERIORES</t>
  </si>
  <si>
    <t>VALORES, TÍTULOS E BENS SOB RESPONS.</t>
  </si>
  <si>
    <t xml:space="preserve">  RESPONSÁVEIS POR ADIANTAMENTOS </t>
  </si>
  <si>
    <t>VALORES EM GARANTIA</t>
  </si>
  <si>
    <t>DIREITOS E OBRIGAÇÕES CONTRATADAS</t>
  </si>
  <si>
    <t>COMPENSAÇÕES DIVERSAS</t>
  </si>
  <si>
    <t xml:space="preserve">   LEI 12.158/96 - EMPRÉSTIMO A PMSP  </t>
  </si>
  <si>
    <t xml:space="preserve">   CONTRIBUIÇÃO PATRONAL - PMSP  </t>
  </si>
  <si>
    <t xml:space="preserve">   CONDENAÇÕES JUDICIAIS - PMSP </t>
  </si>
  <si>
    <t xml:space="preserve">   IR RETIDO PMSP - ATUAL. MONET. </t>
  </si>
  <si>
    <t xml:space="preserve">  PENSÃO RECEB. INDEVIDO</t>
  </si>
  <si>
    <t xml:space="preserve">  AÇÕES JUDICIAIS</t>
  </si>
  <si>
    <t xml:space="preserve">    HSPM e AUT. HOSPITALARES- CONTRIBUIÇÃO PATRONAL</t>
  </si>
  <si>
    <t xml:space="preserve">  LIMINAR-CONTRIBUIÇÃO AO PASEP</t>
  </si>
  <si>
    <t xml:space="preserve">  LIMINAR-CONTRIBUIÇÃO ADICIONAL </t>
  </si>
  <si>
    <t xml:space="preserve">   RESSARCIMENTOS LEIS - PMSP </t>
  </si>
  <si>
    <t xml:space="preserve">   CONSIGNAÇÕES - ATUAL.MONETÁRIA PMSP</t>
  </si>
  <si>
    <t xml:space="preserve">  CONTRIB. PATRONAL - HSPM e AUT. HOSPITALARES  </t>
  </si>
  <si>
    <t>**</t>
  </si>
  <si>
    <t xml:space="preserve">  CONTRATOS DE SEGUROS - BENS IMÓVEIS</t>
  </si>
  <si>
    <t xml:space="preserve">  CONTRATOS DE SEGUROS - VEÍCULOS</t>
  </si>
  <si>
    <t>SEGUROS CONTRATADOS - VEÍCULOS</t>
  </si>
  <si>
    <t>SEGUROS CONTRATADOS - BENS IMÓVEIS</t>
  </si>
  <si>
    <t xml:space="preserve">   INSS</t>
  </si>
  <si>
    <t xml:space="preserve">   ISS</t>
  </si>
  <si>
    <t xml:space="preserve">   PMSP - IRRF</t>
  </si>
  <si>
    <t xml:space="preserve">   EMPRÉSTIMOS PESSOAIS</t>
  </si>
  <si>
    <t xml:space="preserve">   HSPM</t>
  </si>
  <si>
    <t xml:space="preserve">   SINDICATOS E ASSOCIAÇÕES</t>
  </si>
  <si>
    <t xml:space="preserve">   OUTROS DEPÓSITOS</t>
  </si>
  <si>
    <t xml:space="preserve"> CONSIGNAÇÕES</t>
  </si>
  <si>
    <t xml:space="preserve"> DEPÓSITOS DE DIVERSAS ORIGENS</t>
  </si>
  <si>
    <t xml:space="preserve">   CMSP - CONTRIBUIÇÃO PATRONAL</t>
  </si>
  <si>
    <t xml:space="preserve">  CONTRIBUIÇÃO PATRONAL - CMSP  </t>
  </si>
  <si>
    <t xml:space="preserve">   CONTRIBUIÇÃO ADICIONAL - LIMINAR</t>
  </si>
  <si>
    <t xml:space="preserve">   CONTRIBUIÇÃO AO PASEP -  LIMINAR</t>
  </si>
  <si>
    <t xml:space="preserve">   DEPOSITOS JUDICIAIS</t>
  </si>
  <si>
    <t xml:space="preserve">   RECEBIMENTO INDEVIDO DE PENSÃO</t>
  </si>
  <si>
    <t xml:space="preserve"> CONTR. COMPROMISSOS C/ COBERTURA</t>
  </si>
  <si>
    <t xml:space="preserve">   PESSOAL A PAGAR DO EXERCÍCIO</t>
  </si>
  <si>
    <t xml:space="preserve">   ENCARGOS SOCIAIS A RECOLHER</t>
  </si>
  <si>
    <t xml:space="preserve">  BANCOS CONTA MOVIMENTO</t>
  </si>
  <si>
    <t xml:space="preserve">   AHM - REG. CENTRO-OESTE - C/ AG. ARRECADADORES</t>
  </si>
  <si>
    <t xml:space="preserve">   AHM - REG. SUL - C/ AG. ARRECADADORES</t>
  </si>
  <si>
    <t xml:space="preserve">   AHM - REG. SUDESTE - C/ AG. ARRECADADORES</t>
  </si>
  <si>
    <t xml:space="preserve">   AHM - REG. NORTE - C/ AG. ARRECADADORES</t>
  </si>
  <si>
    <t xml:space="preserve">   AHM - REG. LESTE - C/ AG. ARRECADADORES</t>
  </si>
  <si>
    <t xml:space="preserve">  CRÉDITOS À RECEBER CONTRIBUIÇÕES - OUTROS</t>
  </si>
  <si>
    <t xml:space="preserve">  FUNDO BANCO ITAU - PERFIL DI FI</t>
  </si>
  <si>
    <t xml:space="preserve">  FUNDO HANOI</t>
  </si>
  <si>
    <t>FINANCEIRO</t>
  </si>
  <si>
    <t xml:space="preserve"> CRÉDITOS A RECEBER</t>
  </si>
  <si>
    <t xml:space="preserve"> CRÉDITOS DIVERSOS A RECEBER</t>
  </si>
  <si>
    <t>COMPENSAÇÕES ATIVAS DIVERSAS</t>
  </si>
  <si>
    <t>COMPENSAÇÕES PASSIVAS DIVERSAS</t>
  </si>
  <si>
    <t>EXECUÇÃO DE RESTOS A PAGAR</t>
  </si>
  <si>
    <t>FIXAÇÃO ORÇAMENTÁRIA DA DESPESA</t>
  </si>
  <si>
    <t>EXECUÇÃO ORÇAMENTÁRIA DA DESPESA</t>
  </si>
  <si>
    <t>EXECUÇÃO ORÇAMENTÁRIA DA RECEITA</t>
  </si>
  <si>
    <t>PREVISÃO ORÇAMENTÁRIA DA RECEITA</t>
  </si>
  <si>
    <t>OUTRAS COMPENSAÇÕES</t>
  </si>
  <si>
    <t xml:space="preserve"> OUTRAS RESPONSABILIDADES DE TERCEIROS</t>
  </si>
  <si>
    <t xml:space="preserve"> OUTRAS RESPONSABILIDADES COM TERCEIROS</t>
  </si>
  <si>
    <t xml:space="preserve">   DEPÓSITOS DE TERCEIROS</t>
  </si>
  <si>
    <t xml:space="preserve">  RESULTADO DO EXERCÍCIO</t>
  </si>
  <si>
    <t xml:space="preserve">RESP. POR VALORES, TÍTULOS E BENS </t>
  </si>
  <si>
    <t xml:space="preserve">   CAUÇÃO EM NUMERÁRIOS</t>
  </si>
  <si>
    <t xml:space="preserve">   CAUÇÃO EM  TITULOS</t>
  </si>
  <si>
    <t xml:space="preserve"> INVESTIMENTOS EM SEG. RENDA FIXA</t>
  </si>
  <si>
    <t xml:space="preserve">PATRIMÔNIO LÍQUIDO </t>
  </si>
  <si>
    <t>ATIVO REAL</t>
  </si>
  <si>
    <t>PASSIVO REAL</t>
  </si>
  <si>
    <t xml:space="preserve"> CRÉDITOS DE CONTRIBUIÇÕES A RECEBER</t>
  </si>
  <si>
    <t>PERMANENTE (NÃO FINANCEIRO)</t>
  </si>
  <si>
    <t xml:space="preserve"> BENS E VALORES EM CIRCULAÇÃO</t>
  </si>
  <si>
    <t xml:space="preserve"> DEPRECIAÇÕES, AMORT E EXAUST</t>
  </si>
  <si>
    <t xml:space="preserve">  ESTOQUES</t>
  </si>
  <si>
    <t xml:space="preserve"> REALIZÁVEL A LONGO PRAZO</t>
  </si>
  <si>
    <t xml:space="preserve">  TÍTULOS E VALORES</t>
  </si>
  <si>
    <t xml:space="preserve"> PERMANENTE</t>
  </si>
  <si>
    <t xml:space="preserve">  BENS IMÓVEIS</t>
  </si>
  <si>
    <t xml:space="preserve">  REAVALIAÇÃO DE BENS IMÓVEIS</t>
  </si>
  <si>
    <t>LUCROS OU PREJUÍZOS ACUMULADOS</t>
  </si>
  <si>
    <t xml:space="preserve"> RESERVAS DE REAVALIAÇÃO</t>
  </si>
  <si>
    <t xml:space="preserve"> RESERVAS TÉCNICAS</t>
  </si>
  <si>
    <t xml:space="preserve">  IMÓVEIS ADJUDICADOS</t>
  </si>
  <si>
    <t xml:space="preserve">  DEPÓSITOS PARA QUEM DE DIREITO</t>
  </si>
  <si>
    <t xml:space="preserve">  DEPÓSITOS E CAUÇÕES</t>
  </si>
  <si>
    <t xml:space="preserve">   FORNECEDORES A PAGAR DO EXERCÍCIO ANTERIOR</t>
  </si>
  <si>
    <t xml:space="preserve">  PRECATÓRIOS</t>
  </si>
  <si>
    <t xml:space="preserve">         CRC 1SP 129.708/O-1                                 CRC 1SP 119.443/O-0 </t>
  </si>
  <si>
    <t xml:space="preserve">   ALÉSSIO BARBOSA JUNIOR                            ALAN UDALA CAMPOS                                  MÔNICA CHRISTINA O.A. SOARES                          MARCIA REGINA MORALEZ</t>
  </si>
  <si>
    <t xml:space="preserve">SEÇÃO DE CONTABILIDADE GERAL    DIVISÃO DE FINANÇAS E CONTABILIDADE                                  MIBA Nº 576                    </t>
  </si>
  <si>
    <t xml:space="preserve">          CONTADOR CHEFE                             DIRETOR DE DEPARTAMENTO              DELPHOS CON CONSULTORIA EMPRESARIAL LTDA                SUPERINTENDENTE</t>
  </si>
  <si>
    <t xml:space="preserve">   FORNECEDORES A PAGAR DO EXERCÍCIO </t>
  </si>
  <si>
    <t xml:space="preserve">   COMBUSTÍVEIS</t>
  </si>
  <si>
    <t xml:space="preserve">   ALMOXARIFADO</t>
  </si>
  <si>
    <t>R$</t>
  </si>
  <si>
    <t xml:space="preserve">                                            ATIVO</t>
  </si>
  <si>
    <t xml:space="preserve">  CONTRA PARTIDA - PRECATÓRIOS</t>
  </si>
  <si>
    <t xml:space="preserve">    INSS</t>
  </si>
  <si>
    <t xml:space="preserve">  DÉFICIT TÉCNICO ATUARIAL (LEI 9157/80-ART.33)</t>
  </si>
  <si>
    <r>
      <t>Notas Explicativas</t>
    </r>
    <r>
      <rPr>
        <b/>
        <sz val="10"/>
        <color indexed="8"/>
        <rFont val="Arial"/>
        <family val="2"/>
      </rPr>
      <t xml:space="preserve">: </t>
    </r>
  </si>
  <si>
    <t>O Valor de R$ 1.751.540.967,48, registrado na conta Compromissos com Cobertura, refere-se somente ao cálculo dos capitais de cobertura das pensões, em 31/12/2007.</t>
  </si>
  <si>
    <t>A partir da vigência da Lei 13.973/2005, o IPREM passou a ser responsável pelo pagamento da totalidade dos benefícios, contando com a garantia da cobertura da</t>
  </si>
  <si>
    <t>insuficiência financeira pelo Município, conforme dispõe o art. 5º, § único, tendo sido adotado na prática, o regime de Repartição Simples."</t>
  </si>
  <si>
    <t>Anexo III -Port.95/07-MPS</t>
  </si>
  <si>
    <t>Art.104 -Lei 4.320/64</t>
  </si>
  <si>
    <t xml:space="preserve">BALANÇO PATRIMONIAL DO REGIME PRÓPRIO DE PREVIDÊNCIA SOCIAL </t>
  </si>
  <si>
    <t xml:space="preserve">                                       DIVISÃO DE FINANÇAS E CONTABILIDADE  -  SEÇÃO DE CONTABILIDADE GERAL</t>
  </si>
  <si>
    <t xml:space="preserve">                                   INSTITUTO DE PREVIDÊNCIA MUNICIPAL DE SÃO PAULO</t>
  </si>
  <si>
    <t>EM 31/12/2007</t>
  </si>
  <si>
    <t xml:space="preserve">  DIVISÃO DE FINANÇAS E CONTABILIDADE  -  SEÇÃO DE CONTABILIDADE GERAL</t>
  </si>
  <si>
    <t xml:space="preserve">  CRÉDITOS SUPLEMENTARES NO EXERCÍCIO</t>
  </si>
  <si>
    <t xml:space="preserve">  CONTR. DÉFICIT TÉCNICO ATUARIAL - LEI 9157/80-ART.33</t>
  </si>
  <si>
    <t xml:space="preserve">  ABERTURA DE CRÉDITO SUPLEMENTAR NO EXERCÍCIO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</si>
</sst>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51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12"/>
      <name val="Courier"/>
      <family val="0"/>
    </font>
    <font>
      <sz val="11"/>
      <name val="Courier"/>
      <family val="0"/>
    </font>
    <font>
      <b/>
      <sz val="11"/>
      <color indexed="12"/>
      <name val="Arial"/>
      <family val="2"/>
    </font>
    <font>
      <sz val="10.5"/>
      <name val="Arial"/>
      <family val="2"/>
    </font>
    <font>
      <sz val="11"/>
      <color indexed="12"/>
      <name val="Arial"/>
      <family val="2"/>
    </font>
    <font>
      <b/>
      <sz val="10.5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sz val="10"/>
      <name val="Courier"/>
      <family val="3"/>
    </font>
    <font>
      <b/>
      <u val="single"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</cellStyleXfs>
  <cellXfs count="117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Continuous"/>
      <protection/>
    </xf>
    <xf numFmtId="0" fontId="2" fillId="0" borderId="10" xfId="0" applyFont="1" applyBorder="1" applyAlignment="1">
      <alignment horizontal="centerContinuous"/>
    </xf>
    <xf numFmtId="0" fontId="2" fillId="0" borderId="11" xfId="0" applyFont="1" applyBorder="1" applyAlignment="1">
      <alignment horizontal="centerContinuous"/>
    </xf>
    <xf numFmtId="0" fontId="5" fillId="0" borderId="0" xfId="0" applyFont="1" applyAlignment="1">
      <alignment/>
    </xf>
    <xf numFmtId="0" fontId="1" fillId="0" borderId="12" xfId="0" applyFont="1" applyBorder="1" applyAlignment="1" applyProtection="1">
      <alignment horizontal="centerContinuous"/>
      <protection/>
    </xf>
    <xf numFmtId="0" fontId="2" fillId="0" borderId="0" xfId="0" applyFont="1" applyBorder="1" applyAlignment="1">
      <alignment horizontal="centerContinuous"/>
    </xf>
    <xf numFmtId="0" fontId="1" fillId="0" borderId="12" xfId="0" applyFont="1" applyBorder="1" applyAlignment="1">
      <alignment horizontal="centerContinuous"/>
    </xf>
    <xf numFmtId="0" fontId="6" fillId="0" borderId="0" xfId="0" applyFont="1" applyBorder="1" applyAlignment="1" applyProtection="1">
      <alignment horizontal="centerContinuous"/>
      <protection locked="0"/>
    </xf>
    <xf numFmtId="0" fontId="0" fillId="0" borderId="0" xfId="0" applyFont="1" applyBorder="1" applyAlignment="1">
      <alignment horizontal="centerContinuous"/>
    </xf>
    <xf numFmtId="0" fontId="6" fillId="0" borderId="13" xfId="0" applyFont="1" applyBorder="1" applyAlignment="1" applyProtection="1">
      <alignment horizontal="centerContinuous"/>
      <protection locked="0"/>
    </xf>
    <xf numFmtId="0" fontId="0" fillId="0" borderId="14" xfId="0" applyFont="1" applyBorder="1" applyAlignment="1">
      <alignment horizontal="centerContinuous"/>
    </xf>
    <xf numFmtId="0" fontId="2" fillId="0" borderId="15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left"/>
      <protection locked="0"/>
    </xf>
    <xf numFmtId="0" fontId="7" fillId="0" borderId="12" xfId="0" applyFont="1" applyBorder="1" applyAlignment="1" applyProtection="1">
      <alignment horizontal="left"/>
      <protection/>
    </xf>
    <xf numFmtId="0" fontId="7" fillId="0" borderId="12" xfId="0" applyFont="1" applyBorder="1" applyAlignment="1">
      <alignment/>
    </xf>
    <xf numFmtId="0" fontId="4" fillId="0" borderId="0" xfId="0" applyFont="1" applyBorder="1" applyAlignment="1" applyProtection="1">
      <alignment horizontal="left"/>
      <protection locked="0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7" fillId="0" borderId="0" xfId="0" applyFont="1" applyBorder="1" applyAlignment="1">
      <alignment/>
    </xf>
    <xf numFmtId="43" fontId="3" fillId="0" borderId="0" xfId="51" applyFont="1" applyBorder="1" applyAlignment="1">
      <alignment/>
    </xf>
    <xf numFmtId="0" fontId="3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/>
    </xf>
    <xf numFmtId="0" fontId="7" fillId="0" borderId="0" xfId="0" applyFont="1" applyBorder="1" applyAlignment="1" applyProtection="1">
      <alignment horizontal="left"/>
      <protection/>
    </xf>
    <xf numFmtId="43" fontId="8" fillId="0" borderId="0" xfId="51" applyFont="1" applyBorder="1" applyAlignment="1" applyProtection="1">
      <alignment/>
      <protection locked="0"/>
    </xf>
    <xf numFmtId="43" fontId="2" fillId="0" borderId="16" xfId="51" applyFont="1" applyBorder="1" applyAlignment="1" applyProtection="1">
      <alignment/>
      <protection/>
    </xf>
    <xf numFmtId="43" fontId="6" fillId="0" borderId="16" xfId="51" applyFont="1" applyBorder="1" applyAlignment="1" applyProtection="1">
      <alignment/>
      <protection locked="0"/>
    </xf>
    <xf numFmtId="43" fontId="5" fillId="0" borderId="0" xfId="0" applyNumberFormat="1" applyFont="1" applyAlignment="1">
      <alignment/>
    </xf>
    <xf numFmtId="0" fontId="2" fillId="0" borderId="14" xfId="0" applyFont="1" applyBorder="1" applyAlignment="1">
      <alignment horizontal="centerContinuous"/>
    </xf>
    <xf numFmtId="0" fontId="6" fillId="0" borderId="17" xfId="0" applyFont="1" applyBorder="1" applyAlignment="1" applyProtection="1">
      <alignment horizontal="centerContinuous"/>
      <protection locked="0"/>
    </xf>
    <xf numFmtId="43" fontId="5" fillId="0" borderId="0" xfId="51" applyFont="1" applyAlignment="1">
      <alignment/>
    </xf>
    <xf numFmtId="43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43" fontId="0" fillId="0" borderId="0" xfId="0" applyNumberFormat="1" applyBorder="1" applyAlignment="1">
      <alignment/>
    </xf>
    <xf numFmtId="0" fontId="12" fillId="0" borderId="12" xfId="0" applyFont="1" applyBorder="1" applyAlignment="1" applyProtection="1">
      <alignment horizontal="left"/>
      <protection/>
    </xf>
    <xf numFmtId="43" fontId="3" fillId="0" borderId="0" xfId="51" applyFont="1" applyBorder="1" applyAlignment="1" applyProtection="1">
      <alignment/>
      <protection locked="0"/>
    </xf>
    <xf numFmtId="43" fontId="13" fillId="0" borderId="0" xfId="51" applyFont="1" applyAlignment="1">
      <alignment/>
    </xf>
    <xf numFmtId="0" fontId="3" fillId="0" borderId="0" xfId="0" applyFont="1" applyBorder="1" applyAlignment="1">
      <alignment horizontal="left"/>
    </xf>
    <xf numFmtId="0" fontId="9" fillId="0" borderId="15" xfId="0" applyFont="1" applyBorder="1" applyAlignment="1" applyProtection="1">
      <alignment horizontal="left"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9" fillId="0" borderId="18" xfId="0" applyFont="1" applyBorder="1" applyAlignment="1" applyProtection="1">
      <alignment horizontal="left"/>
      <protection/>
    </xf>
    <xf numFmtId="0" fontId="8" fillId="0" borderId="12" xfId="0" applyFont="1" applyBorder="1" applyAlignment="1" applyProtection="1">
      <alignment horizontal="left"/>
      <protection locked="0"/>
    </xf>
    <xf numFmtId="0" fontId="0" fillId="0" borderId="19" xfId="0" applyBorder="1" applyAlignment="1">
      <alignment/>
    </xf>
    <xf numFmtId="0" fontId="1" fillId="0" borderId="0" xfId="0" applyFont="1" applyBorder="1" applyAlignment="1">
      <alignment/>
    </xf>
    <xf numFmtId="43" fontId="11" fillId="0" borderId="11" xfId="51" applyFont="1" applyBorder="1" applyAlignment="1" applyProtection="1">
      <alignment/>
      <protection/>
    </xf>
    <xf numFmtId="43" fontId="11" fillId="0" borderId="0" xfId="51" applyFont="1" applyBorder="1" applyAlignment="1" applyProtection="1">
      <alignment/>
      <protection/>
    </xf>
    <xf numFmtId="0" fontId="1" fillId="0" borderId="11" xfId="0" applyFont="1" applyBorder="1" applyAlignment="1">
      <alignment/>
    </xf>
    <xf numFmtId="43" fontId="2" fillId="0" borderId="11" xfId="51" applyFont="1" applyBorder="1" applyAlignment="1" applyProtection="1">
      <alignment/>
      <protection locked="0"/>
    </xf>
    <xf numFmtId="43" fontId="2" fillId="0" borderId="0" xfId="51" applyFont="1" applyBorder="1" applyAlignment="1" applyProtection="1">
      <alignment/>
      <protection locked="0"/>
    </xf>
    <xf numFmtId="0" fontId="6" fillId="0" borderId="14" xfId="0" applyFont="1" applyBorder="1" applyAlignment="1" applyProtection="1">
      <alignment horizontal="centerContinuous"/>
      <protection locked="0"/>
    </xf>
    <xf numFmtId="0" fontId="3" fillId="0" borderId="20" xfId="0" applyFont="1" applyBorder="1" applyAlignment="1" applyProtection="1">
      <alignment horizontal="left"/>
      <protection/>
    </xf>
    <xf numFmtId="0" fontId="3" fillId="0" borderId="12" xfId="0" applyFont="1" applyBorder="1" applyAlignment="1" applyProtection="1">
      <alignment horizontal="left"/>
      <protection/>
    </xf>
    <xf numFmtId="43" fontId="6" fillId="0" borderId="14" xfId="0" applyNumberFormat="1" applyFont="1" applyBorder="1" applyAlignment="1" applyProtection="1">
      <alignment horizontal="centerContinuous"/>
      <protection locked="0"/>
    </xf>
    <xf numFmtId="43" fontId="0" fillId="0" borderId="0" xfId="51" applyAlignment="1">
      <alignment/>
    </xf>
    <xf numFmtId="43" fontId="11" fillId="0" borderId="16" xfId="51" applyFont="1" applyBorder="1" applyAlignment="1" applyProtection="1">
      <alignment/>
      <protection/>
    </xf>
    <xf numFmtId="43" fontId="3" fillId="0" borderId="0" xfId="51" applyFont="1" applyBorder="1" applyAlignment="1" applyProtection="1">
      <alignment/>
      <protection/>
    </xf>
    <xf numFmtId="43" fontId="2" fillId="0" borderId="16" xfId="51" applyFont="1" applyBorder="1" applyAlignment="1" applyProtection="1">
      <alignment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10" fillId="0" borderId="0" xfId="0" applyFont="1" applyBorder="1" applyAlignment="1">
      <alignment/>
    </xf>
    <xf numFmtId="43" fontId="0" fillId="0" borderId="0" xfId="51" applyBorder="1" applyAlignment="1">
      <alignment/>
    </xf>
    <xf numFmtId="43" fontId="5" fillId="0" borderId="12" xfId="0" applyNumberFormat="1" applyFont="1" applyBorder="1" applyAlignment="1">
      <alignment/>
    </xf>
    <xf numFmtId="0" fontId="7" fillId="0" borderId="0" xfId="0" applyFont="1" applyFill="1" applyBorder="1" applyAlignment="1" applyProtection="1">
      <alignment horizontal="left"/>
      <protection/>
    </xf>
    <xf numFmtId="0" fontId="7" fillId="0" borderId="12" xfId="0" applyFont="1" applyFill="1" applyBorder="1" applyAlignment="1" applyProtection="1">
      <alignment horizontal="left"/>
      <protection/>
    </xf>
    <xf numFmtId="0" fontId="5" fillId="0" borderId="14" xfId="0" applyFont="1" applyBorder="1" applyAlignment="1">
      <alignment/>
    </xf>
    <xf numFmtId="0" fontId="9" fillId="0" borderId="21" xfId="0" applyFont="1" applyBorder="1" applyAlignment="1" applyProtection="1">
      <alignment horizontal="left"/>
      <protection/>
    </xf>
    <xf numFmtId="0" fontId="9" fillId="0" borderId="12" xfId="0" applyFont="1" applyBorder="1" applyAlignment="1" applyProtection="1">
      <alignment horizontal="left"/>
      <protection/>
    </xf>
    <xf numFmtId="0" fontId="1" fillId="0" borderId="12" xfId="0" applyFont="1" applyBorder="1" applyAlignment="1" applyProtection="1">
      <alignment horizontal="left"/>
      <protection/>
    </xf>
    <xf numFmtId="0" fontId="11" fillId="0" borderId="15" xfId="0" applyFont="1" applyBorder="1" applyAlignment="1" applyProtection="1">
      <alignment horizontal="left"/>
      <protection/>
    </xf>
    <xf numFmtId="0" fontId="1" fillId="0" borderId="15" xfId="0" applyFont="1" applyBorder="1" applyAlignment="1">
      <alignment/>
    </xf>
    <xf numFmtId="43" fontId="2" fillId="33" borderId="16" xfId="51" applyFont="1" applyFill="1" applyBorder="1" applyAlignment="1" applyProtection="1">
      <alignment/>
      <protection/>
    </xf>
    <xf numFmtId="0" fontId="9" fillId="0" borderId="19" xfId="0" applyFont="1" applyBorder="1" applyAlignment="1" applyProtection="1">
      <alignment horizontal="left"/>
      <protection/>
    </xf>
    <xf numFmtId="0" fontId="5" fillId="0" borderId="22" xfId="0" applyFont="1" applyBorder="1" applyAlignment="1">
      <alignment/>
    </xf>
    <xf numFmtId="0" fontId="8" fillId="0" borderId="14" xfId="0" applyFont="1" applyBorder="1" applyAlignment="1" applyProtection="1">
      <alignment horizontal="left"/>
      <protection locked="0"/>
    </xf>
    <xf numFmtId="0" fontId="12" fillId="0" borderId="19" xfId="0" applyFont="1" applyBorder="1" applyAlignment="1" applyProtection="1">
      <alignment horizontal="left"/>
      <protection/>
    </xf>
    <xf numFmtId="0" fontId="9" fillId="0" borderId="12" xfId="0" applyFont="1" applyBorder="1" applyAlignment="1">
      <alignment/>
    </xf>
    <xf numFmtId="0" fontId="9" fillId="33" borderId="15" xfId="0" applyFont="1" applyFill="1" applyBorder="1" applyAlignment="1" applyProtection="1">
      <alignment horizontal="left"/>
      <protection/>
    </xf>
    <xf numFmtId="43" fontId="8" fillId="0" borderId="0" xfId="51" applyFont="1" applyBorder="1" applyAlignment="1" applyProtection="1">
      <alignment horizontal="left"/>
      <protection locked="0"/>
    </xf>
    <xf numFmtId="43" fontId="0" fillId="0" borderId="0" xfId="51" applyFont="1" applyAlignment="1">
      <alignment/>
    </xf>
    <xf numFmtId="43" fontId="1" fillId="0" borderId="12" xfId="51" applyFont="1" applyBorder="1" applyAlignment="1">
      <alignment/>
    </xf>
    <xf numFmtId="43" fontId="0" fillId="0" borderId="0" xfId="51" applyFont="1" applyAlignment="1">
      <alignment/>
    </xf>
    <xf numFmtId="0" fontId="2" fillId="0" borderId="16" xfId="0" applyFon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center"/>
      <protection/>
    </xf>
    <xf numFmtId="43" fontId="5" fillId="0" borderId="0" xfId="51" applyFont="1" applyBorder="1" applyAlignment="1">
      <alignment/>
    </xf>
    <xf numFmtId="0" fontId="0" fillId="0" borderId="0" xfId="0" applyFill="1" applyBorder="1" applyAlignment="1">
      <alignment/>
    </xf>
    <xf numFmtId="43" fontId="8" fillId="0" borderId="23" xfId="51" applyFont="1" applyFill="1" applyBorder="1" applyAlignment="1" applyProtection="1">
      <alignment/>
      <protection locked="0"/>
    </xf>
    <xf numFmtId="43" fontId="6" fillId="0" borderId="23" xfId="51" applyFont="1" applyBorder="1" applyAlignment="1" applyProtection="1">
      <alignment/>
      <protection locked="0"/>
    </xf>
    <xf numFmtId="0" fontId="5" fillId="0" borderId="23" xfId="0" applyFont="1" applyBorder="1" applyAlignment="1">
      <alignment/>
    </xf>
    <xf numFmtId="43" fontId="5" fillId="0" borderId="23" xfId="0" applyNumberFormat="1" applyFont="1" applyBorder="1" applyAlignment="1">
      <alignment/>
    </xf>
    <xf numFmtId="0" fontId="3" fillId="0" borderId="10" xfId="0" applyFont="1" applyBorder="1" applyAlignment="1">
      <alignment horizontal="centerContinuous"/>
    </xf>
    <xf numFmtId="0" fontId="3" fillId="0" borderId="23" xfId="0" applyFont="1" applyBorder="1" applyAlignment="1">
      <alignment horizontal="centerContinuous"/>
    </xf>
    <xf numFmtId="0" fontId="6" fillId="0" borderId="23" xfId="0" applyFont="1" applyBorder="1" applyAlignment="1" applyProtection="1">
      <alignment horizontal="centerContinuous"/>
      <protection locked="0"/>
    </xf>
    <xf numFmtId="0" fontId="5" fillId="0" borderId="24" xfId="0" applyFont="1" applyBorder="1" applyAlignment="1">
      <alignment/>
    </xf>
    <xf numFmtId="43" fontId="2" fillId="0" borderId="16" xfId="0" applyNumberFormat="1" applyFont="1" applyBorder="1" applyAlignment="1">
      <alignment/>
    </xf>
    <xf numFmtId="0" fontId="14" fillId="0" borderId="11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 horizontal="left"/>
      <protection/>
    </xf>
    <xf numFmtId="49" fontId="2" fillId="0" borderId="19" xfId="0" applyNumberFormat="1" applyFont="1" applyBorder="1" applyAlignment="1">
      <alignment horizontal="centerContinuous"/>
    </xf>
    <xf numFmtId="0" fontId="0" fillId="0" borderId="22" xfId="0" applyFont="1" applyBorder="1" applyAlignment="1">
      <alignment horizontal="centerContinuous"/>
    </xf>
    <xf numFmtId="0" fontId="0" fillId="0" borderId="13" xfId="0" applyFont="1" applyBorder="1" applyAlignment="1">
      <alignment horizontal="left"/>
    </xf>
    <xf numFmtId="43" fontId="2" fillId="0" borderId="10" xfId="51" applyFont="1" applyBorder="1" applyAlignment="1" applyProtection="1">
      <alignment/>
      <protection/>
    </xf>
    <xf numFmtId="43" fontId="11" fillId="0" borderId="23" xfId="51" applyFont="1" applyBorder="1" applyAlignment="1" applyProtection="1">
      <alignment/>
      <protection locked="0"/>
    </xf>
    <xf numFmtId="43" fontId="2" fillId="0" borderId="23" xfId="0" applyNumberFormat="1" applyFont="1" applyBorder="1" applyAlignment="1">
      <alignment/>
    </xf>
    <xf numFmtId="43" fontId="2" fillId="0" borderId="23" xfId="51" applyFont="1" applyBorder="1" applyAlignment="1" applyProtection="1">
      <alignment/>
      <protection locked="0"/>
    </xf>
    <xf numFmtId="43" fontId="2" fillId="0" borderId="23" xfId="51" applyFont="1" applyFill="1" applyBorder="1" applyAlignment="1" applyProtection="1">
      <alignment/>
      <protection locked="0"/>
    </xf>
    <xf numFmtId="43" fontId="2" fillId="0" borderId="23" xfId="51" applyFont="1" applyBorder="1" applyAlignment="1" applyProtection="1">
      <alignment/>
      <protection/>
    </xf>
    <xf numFmtId="43" fontId="2" fillId="0" borderId="23" xfId="51" applyFont="1" applyFill="1" applyBorder="1" applyAlignment="1" applyProtection="1">
      <alignment horizontal="left"/>
      <protection locked="0"/>
    </xf>
    <xf numFmtId="43" fontId="2" fillId="0" borderId="24" xfId="51" applyFont="1" applyBorder="1" applyAlignment="1">
      <alignment/>
    </xf>
    <xf numFmtId="43" fontId="50" fillId="0" borderId="23" xfId="51" applyFont="1" applyBorder="1" applyAlignment="1" applyProtection="1">
      <alignment/>
      <protection locked="0"/>
    </xf>
    <xf numFmtId="43" fontId="50" fillId="0" borderId="23" xfId="51" applyFont="1" applyFill="1" applyBorder="1" applyAlignment="1" applyProtection="1">
      <alignment/>
      <protection locked="0"/>
    </xf>
    <xf numFmtId="43" fontId="50" fillId="0" borderId="24" xfId="51" applyFont="1" applyBorder="1" applyAlignment="1" applyProtection="1">
      <alignment/>
      <protection locked="0"/>
    </xf>
    <xf numFmtId="43" fontId="50" fillId="0" borderId="23" xfId="51" applyFont="1" applyBorder="1" applyAlignment="1" applyProtection="1">
      <alignment/>
      <protection/>
    </xf>
    <xf numFmtId="43" fontId="50" fillId="0" borderId="23" xfId="51" applyFont="1" applyFill="1" applyBorder="1" applyAlignment="1" applyProtection="1">
      <alignment horizontal="left"/>
      <protection locked="0"/>
    </xf>
    <xf numFmtId="43" fontId="50" fillId="0" borderId="23" xfId="51" applyFont="1" applyFill="1" applyBorder="1" applyAlignment="1" applyProtection="1">
      <alignment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1"/>
  <sheetViews>
    <sheetView showGridLines="0" tabSelected="1" zoomScalePageLayoutView="0" workbookViewId="0" topLeftCell="A1">
      <selection activeCell="D2" sqref="D2"/>
    </sheetView>
  </sheetViews>
  <sheetFormatPr defaultColWidth="12.57421875" defaultRowHeight="12.75"/>
  <cols>
    <col min="1" max="1" width="56.28125" style="0" customWidth="1"/>
    <col min="2" max="2" width="20.00390625" style="0" customWidth="1"/>
    <col min="3" max="3" width="1.7109375" style="0" hidden="1" customWidth="1"/>
    <col min="4" max="4" width="56.140625" style="0" customWidth="1"/>
    <col min="5" max="5" width="21.8515625" style="0" customWidth="1"/>
    <col min="6" max="7" width="20.7109375" style="0" customWidth="1"/>
    <col min="8" max="8" width="2.140625" style="0" customWidth="1"/>
    <col min="9" max="9" width="18.28125" style="0" customWidth="1"/>
    <col min="10" max="10" width="12.57421875" style="0" customWidth="1"/>
    <col min="11" max="11" width="20.00390625" style="58" customWidth="1"/>
    <col min="12" max="12" width="18.140625" style="0" bestFit="1" customWidth="1"/>
  </cols>
  <sheetData>
    <row r="1" spans="1:11" s="4" customFormat="1" ht="15">
      <c r="A1" s="1" t="s">
        <v>168</v>
      </c>
      <c r="B1" s="2"/>
      <c r="C1" s="2"/>
      <c r="D1" s="3"/>
      <c r="E1" s="101" t="s">
        <v>164</v>
      </c>
      <c r="F1"/>
      <c r="G1"/>
      <c r="H1" s="16"/>
      <c r="K1" s="33"/>
    </row>
    <row r="2" spans="1:11" s="4" customFormat="1" ht="15">
      <c r="A2" s="5" t="s">
        <v>167</v>
      </c>
      <c r="B2" s="6"/>
      <c r="C2" s="6"/>
      <c r="D2" s="6"/>
      <c r="E2" s="102" t="s">
        <v>165</v>
      </c>
      <c r="F2"/>
      <c r="G2"/>
      <c r="H2" s="16" t="s">
        <v>1</v>
      </c>
      <c r="K2" s="33"/>
    </row>
    <row r="3" spans="1:11" s="4" customFormat="1" ht="15">
      <c r="A3" s="7" t="s">
        <v>166</v>
      </c>
      <c r="B3" s="8"/>
      <c r="C3" s="9"/>
      <c r="D3" s="6"/>
      <c r="E3" s="10"/>
      <c r="F3"/>
      <c r="G3"/>
      <c r="H3" s="16" t="s">
        <v>1</v>
      </c>
      <c r="K3" s="33"/>
    </row>
    <row r="4" spans="1:11" s="4" customFormat="1" ht="15.75" thickBot="1">
      <c r="A4" s="100" t="s">
        <v>169</v>
      </c>
      <c r="B4" s="57"/>
      <c r="C4" s="11"/>
      <c r="D4" s="31"/>
      <c r="E4" s="32"/>
      <c r="F4"/>
      <c r="G4"/>
      <c r="H4" s="16"/>
      <c r="K4" s="33"/>
    </row>
    <row r="5" spans="1:11" s="4" customFormat="1" ht="21" customHeight="1" thickBot="1">
      <c r="A5" s="12" t="s">
        <v>156</v>
      </c>
      <c r="B5" s="86" t="s">
        <v>155</v>
      </c>
      <c r="C5" s="55"/>
      <c r="D5" s="62" t="s">
        <v>2</v>
      </c>
      <c r="E5" s="85" t="s">
        <v>155</v>
      </c>
      <c r="F5"/>
      <c r="G5"/>
      <c r="H5" s="16" t="s">
        <v>1</v>
      </c>
      <c r="K5" s="33"/>
    </row>
    <row r="6" spans="1:11" s="4" customFormat="1" ht="15.75" thickBot="1">
      <c r="A6" s="42" t="s">
        <v>108</v>
      </c>
      <c r="B6" s="28">
        <f>B7+B9+B21</f>
        <v>28246660.099999994</v>
      </c>
      <c r="C6" s="13"/>
      <c r="D6" s="80" t="s">
        <v>108</v>
      </c>
      <c r="E6" s="74">
        <f>E7+E20</f>
        <v>9235320.420000002</v>
      </c>
      <c r="F6" s="34"/>
      <c r="G6"/>
      <c r="H6" s="16"/>
      <c r="I6" s="30"/>
      <c r="K6" s="33"/>
    </row>
    <row r="7" spans="1:11" s="4" customFormat="1" ht="15">
      <c r="A7" s="70" t="s">
        <v>3</v>
      </c>
      <c r="B7" s="103">
        <f>+B8</f>
        <v>163763.9</v>
      </c>
      <c r="C7" s="46"/>
      <c r="D7" s="70" t="s">
        <v>4</v>
      </c>
      <c r="E7" s="103">
        <f>+E8+E15</f>
        <v>6729956.8100000005</v>
      </c>
      <c r="F7" s="34"/>
      <c r="G7"/>
      <c r="H7" s="16" t="s">
        <v>1</v>
      </c>
      <c r="I7" s="30"/>
      <c r="J7" s="30"/>
      <c r="K7" s="33"/>
    </row>
    <row r="8" spans="1:11" s="4" customFormat="1" ht="15">
      <c r="A8" s="14" t="s">
        <v>99</v>
      </c>
      <c r="B8" s="111">
        <v>163763.9</v>
      </c>
      <c r="C8" s="46"/>
      <c r="D8" s="15" t="s">
        <v>88</v>
      </c>
      <c r="E8" s="105">
        <f>SUM(E9:E14)</f>
        <v>6567501.66</v>
      </c>
      <c r="F8" s="34"/>
      <c r="G8"/>
      <c r="H8" s="16" t="s">
        <v>1</v>
      </c>
      <c r="I8" s="30"/>
      <c r="K8" s="33"/>
    </row>
    <row r="9" spans="1:11" s="4" customFormat="1" ht="15">
      <c r="A9" s="70" t="s">
        <v>35</v>
      </c>
      <c r="B9" s="104">
        <f>B11+B18</f>
        <v>1063632.07</v>
      </c>
      <c r="C9" s="46"/>
      <c r="D9" s="14" t="s">
        <v>81</v>
      </c>
      <c r="E9" s="111">
        <v>4939.47</v>
      </c>
      <c r="F9"/>
      <c r="G9"/>
      <c r="H9" s="16"/>
      <c r="K9" s="33"/>
    </row>
    <row r="10" spans="1:11" s="4" customFormat="1" ht="15">
      <c r="A10" s="14" t="s">
        <v>109</v>
      </c>
      <c r="B10" s="105">
        <f>B11</f>
        <v>766730.6900000001</v>
      </c>
      <c r="C10" s="46"/>
      <c r="D10" s="14" t="s">
        <v>82</v>
      </c>
      <c r="E10" s="111">
        <v>-0.1</v>
      </c>
      <c r="F10"/>
      <c r="G10"/>
      <c r="H10" s="16" t="s">
        <v>1</v>
      </c>
      <c r="K10" s="33"/>
    </row>
    <row r="11" spans="1:11" s="4" customFormat="1" ht="15">
      <c r="A11" s="14" t="s">
        <v>130</v>
      </c>
      <c r="B11" s="104">
        <f>SUM(B12:B17)</f>
        <v>766730.6900000001</v>
      </c>
      <c r="C11" s="46"/>
      <c r="D11" s="14" t="s">
        <v>83</v>
      </c>
      <c r="E11" s="111">
        <v>4619722.85</v>
      </c>
      <c r="F11"/>
      <c r="G11"/>
      <c r="H11" s="16" t="s">
        <v>1</v>
      </c>
      <c r="K11" s="33"/>
    </row>
    <row r="12" spans="1:11" s="4" customFormat="1" ht="14.25">
      <c r="A12" s="14" t="s">
        <v>5</v>
      </c>
      <c r="B12" s="111">
        <v>442265.86</v>
      </c>
      <c r="C12" s="46"/>
      <c r="D12" s="14" t="s">
        <v>84</v>
      </c>
      <c r="E12" s="111">
        <v>1456174.19</v>
      </c>
      <c r="F12" s="34"/>
      <c r="G12"/>
      <c r="H12" s="16" t="s">
        <v>1</v>
      </c>
      <c r="K12" s="33"/>
    </row>
    <row r="13" spans="1:11" s="4" customFormat="1" ht="14.25">
      <c r="A13" s="14" t="s">
        <v>101</v>
      </c>
      <c r="B13" s="111">
        <v>40994.26</v>
      </c>
      <c r="C13" s="46"/>
      <c r="D13" s="14" t="s">
        <v>85</v>
      </c>
      <c r="E13" s="111">
        <v>431643.95</v>
      </c>
      <c r="F13"/>
      <c r="G13"/>
      <c r="H13" s="16" t="s">
        <v>1</v>
      </c>
      <c r="K13" s="33"/>
    </row>
    <row r="14" spans="1:11" s="4" customFormat="1" ht="14.25">
      <c r="A14" s="14" t="s">
        <v>100</v>
      </c>
      <c r="B14" s="111">
        <v>60111.94</v>
      </c>
      <c r="C14" s="46"/>
      <c r="D14" s="14" t="s">
        <v>86</v>
      </c>
      <c r="E14" s="111">
        <v>55021.3</v>
      </c>
      <c r="F14"/>
      <c r="G14"/>
      <c r="H14" s="16"/>
      <c r="K14" s="33"/>
    </row>
    <row r="15" spans="1:11" s="4" customFormat="1" ht="15">
      <c r="A15" s="14" t="s">
        <v>104</v>
      </c>
      <c r="B15" s="111">
        <v>87173.26</v>
      </c>
      <c r="C15" s="46"/>
      <c r="D15" s="79" t="s">
        <v>89</v>
      </c>
      <c r="E15" s="105">
        <f>E16+E17</f>
        <v>162455.15</v>
      </c>
      <c r="F15"/>
      <c r="G15"/>
      <c r="H15" s="16"/>
      <c r="K15" s="33"/>
    </row>
    <row r="16" spans="1:11" s="4" customFormat="1" ht="15">
      <c r="A16" s="14" t="s">
        <v>102</v>
      </c>
      <c r="B16" s="111">
        <v>54789.53</v>
      </c>
      <c r="C16" s="46"/>
      <c r="D16" s="14" t="s">
        <v>145</v>
      </c>
      <c r="E16" s="106">
        <v>16191.49</v>
      </c>
      <c r="F16"/>
      <c r="G16"/>
      <c r="H16" s="16"/>
      <c r="K16" s="33"/>
    </row>
    <row r="17" spans="1:11" s="4" customFormat="1" ht="15">
      <c r="A17" s="14" t="s">
        <v>103</v>
      </c>
      <c r="B17" s="111">
        <v>81395.84</v>
      </c>
      <c r="C17" s="46"/>
      <c r="D17" s="14" t="s">
        <v>144</v>
      </c>
      <c r="E17" s="106">
        <f>E18+E19</f>
        <v>146263.66</v>
      </c>
      <c r="F17"/>
      <c r="G17"/>
      <c r="H17" s="16"/>
      <c r="I17" s="30"/>
      <c r="K17" s="33"/>
    </row>
    <row r="18" spans="1:11" s="4" customFormat="1" ht="15">
      <c r="A18" s="14" t="s">
        <v>110</v>
      </c>
      <c r="B18" s="106">
        <f>SUM(B19:B20)</f>
        <v>296901.38</v>
      </c>
      <c r="C18" s="46"/>
      <c r="D18" s="14" t="s">
        <v>121</v>
      </c>
      <c r="E18" s="111">
        <v>96358.63</v>
      </c>
      <c r="F18"/>
      <c r="G18"/>
      <c r="H18" s="16"/>
      <c r="I18" s="30"/>
      <c r="K18" s="33"/>
    </row>
    <row r="19" spans="1:11" s="4" customFormat="1" ht="14.25">
      <c r="A19" s="14" t="s">
        <v>55</v>
      </c>
      <c r="B19" s="111">
        <v>44579.6</v>
      </c>
      <c r="C19" s="46"/>
      <c r="D19" s="14" t="s">
        <v>87</v>
      </c>
      <c r="E19" s="111">
        <v>49905.03</v>
      </c>
      <c r="F19" s="34"/>
      <c r="G19"/>
      <c r="H19" s="22"/>
      <c r="K19" s="33"/>
    </row>
    <row r="20" spans="1:11" s="4" customFormat="1" ht="15">
      <c r="A20" s="14" t="s">
        <v>6</v>
      </c>
      <c r="B20" s="111">
        <v>252321.78</v>
      </c>
      <c r="C20" s="46"/>
      <c r="D20" s="70" t="s">
        <v>56</v>
      </c>
      <c r="E20" s="105">
        <f>SUM(E21:E24)</f>
        <v>2505363.6100000003</v>
      </c>
      <c r="F20"/>
      <c r="G20"/>
      <c r="H20" s="22"/>
      <c r="K20" s="33"/>
    </row>
    <row r="21" spans="1:11" s="4" customFormat="1" ht="15">
      <c r="A21" s="70" t="s">
        <v>36</v>
      </c>
      <c r="B21" s="106">
        <f>B22+B25</f>
        <v>27019264.129999995</v>
      </c>
      <c r="C21" s="46"/>
      <c r="D21" s="14" t="s">
        <v>152</v>
      </c>
      <c r="E21" s="115">
        <v>1038944.3</v>
      </c>
      <c r="F21" s="34"/>
      <c r="G21"/>
      <c r="H21" s="22"/>
      <c r="K21" s="33"/>
    </row>
    <row r="22" spans="1:11" s="4" customFormat="1" ht="15">
      <c r="A22" s="14" t="s">
        <v>126</v>
      </c>
      <c r="B22" s="106">
        <f>SUM(B23:B24)</f>
        <v>27014968.389999997</v>
      </c>
      <c r="C22" s="46"/>
      <c r="D22" s="14" t="s">
        <v>146</v>
      </c>
      <c r="E22" s="115">
        <v>14658.33</v>
      </c>
      <c r="F22" s="34"/>
      <c r="G22"/>
      <c r="H22" s="22"/>
      <c r="K22" s="33"/>
    </row>
    <row r="23" spans="1:11" s="4" customFormat="1" ht="14.25">
      <c r="A23" s="14" t="s">
        <v>106</v>
      </c>
      <c r="B23" s="111">
        <v>26927516.24</v>
      </c>
      <c r="C23" s="46"/>
      <c r="D23" s="14" t="s">
        <v>97</v>
      </c>
      <c r="E23" s="115">
        <v>1440782.3</v>
      </c>
      <c r="F23"/>
      <c r="G23"/>
      <c r="H23" s="22"/>
      <c r="K23" s="33"/>
    </row>
    <row r="24" spans="1:11" s="4" customFormat="1" ht="15">
      <c r="A24" s="14" t="s">
        <v>107</v>
      </c>
      <c r="B24" s="107">
        <v>87452.15</v>
      </c>
      <c r="C24" s="46"/>
      <c r="D24" s="14" t="s">
        <v>98</v>
      </c>
      <c r="E24" s="109">
        <f>E25</f>
        <v>10978.68</v>
      </c>
      <c r="F24"/>
      <c r="G24"/>
      <c r="H24" s="22"/>
      <c r="I24" s="30"/>
      <c r="K24" s="33"/>
    </row>
    <row r="25" spans="1:11" s="4" customFormat="1" ht="15">
      <c r="A25" s="14" t="s">
        <v>37</v>
      </c>
      <c r="B25" s="104">
        <f>B26</f>
        <v>4295.74</v>
      </c>
      <c r="C25" s="46"/>
      <c r="D25" s="14" t="s">
        <v>158</v>
      </c>
      <c r="E25" s="112">
        <v>10978.68</v>
      </c>
      <c r="F25"/>
      <c r="G25"/>
      <c r="H25" s="22"/>
      <c r="K25" s="33"/>
    </row>
    <row r="26" spans="1:11" s="4" customFormat="1" ht="15" thickBot="1">
      <c r="A26" s="14" t="s">
        <v>38</v>
      </c>
      <c r="B26" s="111">
        <v>4295.74</v>
      </c>
      <c r="C26" s="46"/>
      <c r="D26" s="14"/>
      <c r="E26" s="89"/>
      <c r="F26" s="34"/>
      <c r="G26"/>
      <c r="H26" s="22"/>
      <c r="K26" s="33"/>
    </row>
    <row r="27" spans="1:11" s="4" customFormat="1" ht="15.75" thickBot="1">
      <c r="A27" s="42" t="s">
        <v>131</v>
      </c>
      <c r="B27" s="61">
        <f>B28+B32+B50</f>
        <v>164889395.83</v>
      </c>
      <c r="C27" s="46"/>
      <c r="D27" s="42" t="s">
        <v>131</v>
      </c>
      <c r="E27" s="29">
        <f>E28+E32</f>
        <v>0</v>
      </c>
      <c r="F27"/>
      <c r="G27"/>
      <c r="H27" s="16" t="s">
        <v>1</v>
      </c>
      <c r="I27" s="30"/>
      <c r="K27" s="33"/>
    </row>
    <row r="28" spans="1:11" s="4" customFormat="1" ht="15">
      <c r="A28" s="70" t="s">
        <v>132</v>
      </c>
      <c r="B28" s="104">
        <f>B30+B31</f>
        <v>155244.40999999997</v>
      </c>
      <c r="C28" s="46"/>
      <c r="D28" s="70"/>
      <c r="E28" s="90"/>
      <c r="F28"/>
      <c r="G28"/>
      <c r="H28" s="16" t="s">
        <v>1</v>
      </c>
      <c r="K28" s="33"/>
    </row>
    <row r="29" spans="1:11" s="4" customFormat="1" ht="15">
      <c r="A29" s="14" t="s">
        <v>134</v>
      </c>
      <c r="B29" s="105">
        <f>B30+B31</f>
        <v>155244.40999999997</v>
      </c>
      <c r="C29" s="46"/>
      <c r="D29" s="38"/>
      <c r="E29" s="90"/>
      <c r="F29"/>
      <c r="G29"/>
      <c r="H29" s="16"/>
      <c r="K29" s="33"/>
    </row>
    <row r="30" spans="1:11" s="4" customFormat="1" ht="15">
      <c r="A30" s="14" t="s">
        <v>153</v>
      </c>
      <c r="B30" s="112">
        <v>3676.11</v>
      </c>
      <c r="C30" s="46"/>
      <c r="D30" s="38"/>
      <c r="E30" s="90"/>
      <c r="F30"/>
      <c r="G30"/>
      <c r="H30" s="16"/>
      <c r="K30" s="33"/>
    </row>
    <row r="31" spans="1:11" s="4" customFormat="1" ht="15">
      <c r="A31" s="14" t="s">
        <v>154</v>
      </c>
      <c r="B31" s="112">
        <v>151568.3</v>
      </c>
      <c r="C31" s="46"/>
      <c r="D31" s="38"/>
      <c r="E31" s="90"/>
      <c r="F31"/>
      <c r="G31"/>
      <c r="H31" s="16"/>
      <c r="K31" s="33"/>
    </row>
    <row r="32" spans="1:11" s="4" customFormat="1" ht="15">
      <c r="A32" s="70" t="s">
        <v>135</v>
      </c>
      <c r="B32" s="105">
        <f>B33+B40</f>
        <v>142074460.01000002</v>
      </c>
      <c r="C32" s="46"/>
      <c r="D32" s="70"/>
      <c r="E32" s="90"/>
      <c r="F32"/>
      <c r="G32"/>
      <c r="H32" s="16"/>
      <c r="K32" s="33"/>
    </row>
    <row r="33" spans="1:11" s="4" customFormat="1" ht="15">
      <c r="A33" s="14" t="s">
        <v>110</v>
      </c>
      <c r="B33" s="108">
        <f>SUM(B34:B39)</f>
        <v>122017236.94000001</v>
      </c>
      <c r="C33" s="46"/>
      <c r="D33" s="71"/>
      <c r="E33" s="90"/>
      <c r="F33"/>
      <c r="G33"/>
      <c r="H33" s="16"/>
      <c r="K33" s="33"/>
    </row>
    <row r="34" spans="1:11" s="4" customFormat="1" ht="15">
      <c r="A34" s="14" t="s">
        <v>14</v>
      </c>
      <c r="B34" s="111">
        <v>11692143.39</v>
      </c>
      <c r="D34" s="38"/>
      <c r="E34" s="90"/>
      <c r="F34"/>
      <c r="G34"/>
      <c r="H34" s="16"/>
      <c r="K34" s="33"/>
    </row>
    <row r="35" spans="1:11" s="4" customFormat="1" ht="15">
      <c r="A35" s="14" t="s">
        <v>15</v>
      </c>
      <c r="B35" s="111">
        <v>65802990.07</v>
      </c>
      <c r="D35" s="38"/>
      <c r="E35" s="90"/>
      <c r="F35"/>
      <c r="G35"/>
      <c r="H35" s="16"/>
      <c r="K35" s="33"/>
    </row>
    <row r="36" spans="1:11" s="4" customFormat="1" ht="15">
      <c r="A36" s="14" t="s">
        <v>12</v>
      </c>
      <c r="B36" s="111">
        <v>24495155.66</v>
      </c>
      <c r="D36" s="38"/>
      <c r="E36" s="90"/>
      <c r="F36"/>
      <c r="G36"/>
      <c r="H36" s="16"/>
      <c r="K36" s="33"/>
    </row>
    <row r="37" spans="1:11" s="4" customFormat="1" ht="15">
      <c r="A37" s="14" t="s">
        <v>13</v>
      </c>
      <c r="B37" s="111">
        <v>17240426.55</v>
      </c>
      <c r="C37" s="46"/>
      <c r="D37" s="71"/>
      <c r="E37" s="90"/>
      <c r="F37"/>
      <c r="G37"/>
      <c r="H37" s="16"/>
      <c r="K37" s="33"/>
    </row>
    <row r="38" spans="1:11" s="4" customFormat="1" ht="15">
      <c r="A38" s="14" t="s">
        <v>11</v>
      </c>
      <c r="B38" s="111">
        <v>2526359.87</v>
      </c>
      <c r="C38" s="46"/>
      <c r="D38" s="38"/>
      <c r="E38" s="90"/>
      <c r="F38"/>
      <c r="G38"/>
      <c r="H38" s="16"/>
      <c r="K38" s="33"/>
    </row>
    <row r="39" spans="1:11" s="4" customFormat="1" ht="15">
      <c r="A39" s="14" t="s">
        <v>16</v>
      </c>
      <c r="B39" s="111">
        <v>260161.4</v>
      </c>
      <c r="C39" s="46"/>
      <c r="D39" s="38"/>
      <c r="E39" s="90"/>
      <c r="F39"/>
      <c r="G39"/>
      <c r="H39" s="22"/>
      <c r="K39" s="33"/>
    </row>
    <row r="40" spans="1:11" s="4" customFormat="1" ht="15">
      <c r="A40" s="70" t="s">
        <v>136</v>
      </c>
      <c r="B40" s="104">
        <f>SUM(B41:B49)</f>
        <v>20057223.07</v>
      </c>
      <c r="C40" s="46"/>
      <c r="D40" s="38"/>
      <c r="E40" s="90"/>
      <c r="F40"/>
      <c r="G40"/>
      <c r="H40" s="22"/>
      <c r="K40" s="33"/>
    </row>
    <row r="41" spans="1:11" s="4" customFormat="1" ht="15">
      <c r="A41" s="14" t="s">
        <v>39</v>
      </c>
      <c r="B41" s="111">
        <v>6730633.43</v>
      </c>
      <c r="C41" s="46"/>
      <c r="D41" s="70"/>
      <c r="E41" s="90"/>
      <c r="F41"/>
      <c r="G41"/>
      <c r="H41" s="16" t="s">
        <v>1</v>
      </c>
      <c r="K41" s="33"/>
    </row>
    <row r="42" spans="1:11" s="4" customFormat="1" ht="14.25">
      <c r="A42" s="14" t="s">
        <v>18</v>
      </c>
      <c r="B42" s="111">
        <v>2148087.83</v>
      </c>
      <c r="C42" s="46"/>
      <c r="E42" s="91"/>
      <c r="F42"/>
      <c r="G42"/>
      <c r="H42" s="16" t="s">
        <v>1</v>
      </c>
      <c r="K42" s="33"/>
    </row>
    <row r="43" spans="1:11" s="4" customFormat="1" ht="14.25">
      <c r="A43" s="14" t="s">
        <v>19</v>
      </c>
      <c r="B43" s="111">
        <v>2932686.65</v>
      </c>
      <c r="C43" s="46"/>
      <c r="E43" s="91"/>
      <c r="F43"/>
      <c r="G43"/>
      <c r="H43" s="16"/>
      <c r="K43" s="33"/>
    </row>
    <row r="44" spans="1:11" s="4" customFormat="1" ht="14.25">
      <c r="A44" s="14" t="s">
        <v>20</v>
      </c>
      <c r="B44" s="111">
        <v>762603.6</v>
      </c>
      <c r="C44" s="46"/>
      <c r="E44" s="91"/>
      <c r="F44"/>
      <c r="G44"/>
      <c r="H44" s="16"/>
      <c r="K44" s="33"/>
    </row>
    <row r="45" spans="1:11" s="4" customFormat="1" ht="14.25">
      <c r="A45" s="14" t="s">
        <v>22</v>
      </c>
      <c r="B45" s="111">
        <v>3418381.21</v>
      </c>
      <c r="C45" s="46"/>
      <c r="E45" s="91"/>
      <c r="F45"/>
      <c r="G45"/>
      <c r="H45" s="16"/>
      <c r="K45" s="33"/>
    </row>
    <row r="46" spans="1:11" s="4" customFormat="1" ht="14.25">
      <c r="A46" s="14" t="s">
        <v>21</v>
      </c>
      <c r="B46" s="111">
        <v>3431214.15</v>
      </c>
      <c r="C46" s="46"/>
      <c r="D46" s="17"/>
      <c r="E46" s="91"/>
      <c r="F46"/>
      <c r="G46"/>
      <c r="H46" s="13"/>
      <c r="I46" s="19"/>
      <c r="J46" s="20"/>
      <c r="K46" s="33"/>
    </row>
    <row r="47" spans="1:11" s="4" customFormat="1" ht="14.25">
      <c r="A47" s="14" t="s">
        <v>23</v>
      </c>
      <c r="B47" s="111">
        <v>310387.32</v>
      </c>
      <c r="C47" s="46"/>
      <c r="D47" s="22"/>
      <c r="E47" s="91"/>
      <c r="F47"/>
      <c r="G47"/>
      <c r="H47" s="13"/>
      <c r="I47" s="19"/>
      <c r="J47" s="20"/>
      <c r="K47" s="33"/>
    </row>
    <row r="48" spans="1:11" s="4" customFormat="1" ht="14.25">
      <c r="A48" s="14" t="s">
        <v>17</v>
      </c>
      <c r="B48" s="111">
        <v>45790.78</v>
      </c>
      <c r="C48" s="46"/>
      <c r="D48" s="22"/>
      <c r="E48" s="91"/>
      <c r="F48"/>
      <c r="G48"/>
      <c r="H48" s="13"/>
      <c r="I48" s="19"/>
      <c r="J48" s="20"/>
      <c r="K48" s="33"/>
    </row>
    <row r="49" spans="1:11" s="4" customFormat="1" ht="14.25">
      <c r="A49" s="14" t="s">
        <v>105</v>
      </c>
      <c r="B49" s="111">
        <v>277438.1</v>
      </c>
      <c r="C49" s="46"/>
      <c r="D49" s="22"/>
      <c r="E49" s="91"/>
      <c r="F49"/>
      <c r="G49"/>
      <c r="H49" s="13"/>
      <c r="I49" s="19"/>
      <c r="J49" s="20"/>
      <c r="K49" s="33"/>
    </row>
    <row r="50" spans="1:11" s="4" customFormat="1" ht="15">
      <c r="A50" s="70" t="s">
        <v>137</v>
      </c>
      <c r="B50" s="108">
        <f>B51+B55+B59</f>
        <v>22659691.41</v>
      </c>
      <c r="C50" s="46"/>
      <c r="D50" s="17"/>
      <c r="E50" s="91"/>
      <c r="F50"/>
      <c r="G50"/>
      <c r="H50" s="13"/>
      <c r="I50" s="19"/>
      <c r="J50" s="20"/>
      <c r="K50" s="33"/>
    </row>
    <row r="51" spans="1:11" s="4" customFormat="1" ht="15">
      <c r="A51" s="14" t="s">
        <v>138</v>
      </c>
      <c r="B51" s="108">
        <f>SUM(B52:B54)</f>
        <v>23095923.01</v>
      </c>
      <c r="C51" s="13"/>
      <c r="D51" s="17"/>
      <c r="E51" s="91"/>
      <c r="F51"/>
      <c r="G51"/>
      <c r="H51" s="13"/>
      <c r="I51" s="19"/>
      <c r="J51" s="20"/>
      <c r="K51" s="33"/>
    </row>
    <row r="52" spans="1:11" s="4" customFormat="1" ht="14.25">
      <c r="A52" s="14" t="s">
        <v>9</v>
      </c>
      <c r="B52" s="111">
        <v>22902279.53</v>
      </c>
      <c r="C52" s="46"/>
      <c r="D52" s="22"/>
      <c r="E52" s="91"/>
      <c r="F52"/>
      <c r="G52"/>
      <c r="H52" s="13"/>
      <c r="I52" s="19"/>
      <c r="J52" s="20"/>
      <c r="K52" s="33"/>
    </row>
    <row r="53" spans="1:11" s="4" customFormat="1" ht="14.25">
      <c r="A53" s="14" t="s">
        <v>143</v>
      </c>
      <c r="B53" s="111">
        <v>193643.47</v>
      </c>
      <c r="C53" s="46"/>
      <c r="D53" s="22"/>
      <c r="E53" s="91"/>
      <c r="F53"/>
      <c r="G53"/>
      <c r="H53" s="13"/>
      <c r="I53" s="19"/>
      <c r="J53" s="20"/>
      <c r="K53" s="33"/>
    </row>
    <row r="54" spans="1:11" s="4" customFormat="1" ht="14.25">
      <c r="A54" s="14" t="s">
        <v>10</v>
      </c>
      <c r="B54" s="111">
        <v>0.01</v>
      </c>
      <c r="C54" s="46"/>
      <c r="D54" s="22"/>
      <c r="E54" s="91"/>
      <c r="F54"/>
      <c r="G54"/>
      <c r="H54" s="13"/>
      <c r="I54" s="19"/>
      <c r="J54" s="20"/>
      <c r="K54" s="33"/>
    </row>
    <row r="55" spans="1:11" s="4" customFormat="1" ht="15">
      <c r="A55" s="14" t="s">
        <v>7</v>
      </c>
      <c r="B55" s="108">
        <f>SUM(B56:B58)</f>
        <v>3433231.42</v>
      </c>
      <c r="C55" s="46"/>
      <c r="E55" s="91"/>
      <c r="F55"/>
      <c r="G55"/>
      <c r="H55" s="16"/>
      <c r="K55" s="33"/>
    </row>
    <row r="56" spans="1:11" s="4" customFormat="1" ht="14.25">
      <c r="A56" s="14" t="s">
        <v>7</v>
      </c>
      <c r="B56" s="111">
        <v>3029987.76</v>
      </c>
      <c r="C56" s="46"/>
      <c r="E56" s="91"/>
      <c r="F56"/>
      <c r="G56"/>
      <c r="H56" s="22"/>
      <c r="K56" s="33"/>
    </row>
    <row r="57" spans="1:11" s="4" customFormat="1" ht="14.25">
      <c r="A57" s="14" t="s">
        <v>40</v>
      </c>
      <c r="B57" s="111">
        <v>394111.79</v>
      </c>
      <c r="C57" s="56"/>
      <c r="E57" s="91"/>
      <c r="F57"/>
      <c r="G57"/>
      <c r="H57" s="16"/>
      <c r="K57" s="33"/>
    </row>
    <row r="58" spans="1:11" s="4" customFormat="1" ht="14.25">
      <c r="A58" s="14" t="s">
        <v>41</v>
      </c>
      <c r="B58" s="111">
        <v>9131.87</v>
      </c>
      <c r="C58" s="56"/>
      <c r="E58" s="91"/>
      <c r="F58"/>
      <c r="G58"/>
      <c r="H58" s="16"/>
      <c r="K58" s="33"/>
    </row>
    <row r="59" spans="1:11" s="4" customFormat="1" ht="15">
      <c r="A59" s="14" t="s">
        <v>133</v>
      </c>
      <c r="B59" s="104">
        <f>B60+B61</f>
        <v>-3869463.02</v>
      </c>
      <c r="C59" s="56"/>
      <c r="E59" s="91"/>
      <c r="F59"/>
      <c r="G59"/>
      <c r="H59" s="16"/>
      <c r="K59" s="33"/>
    </row>
    <row r="60" spans="1:12" s="4" customFormat="1" ht="14.25">
      <c r="A60" s="14" t="s">
        <v>42</v>
      </c>
      <c r="B60" s="111">
        <v>-2187046.67</v>
      </c>
      <c r="C60" s="46"/>
      <c r="D60" s="65"/>
      <c r="E60" s="92"/>
      <c r="F60"/>
      <c r="G60"/>
      <c r="H60" s="22"/>
      <c r="K60" s="33"/>
      <c r="L60" s="40">
        <v>12882908.91</v>
      </c>
    </row>
    <row r="61" spans="1:12" s="4" customFormat="1" ht="15" thickBot="1">
      <c r="A61" s="14" t="s">
        <v>43</v>
      </c>
      <c r="B61" s="113">
        <v>-1682416.35</v>
      </c>
      <c r="C61" s="46"/>
      <c r="D61" s="17"/>
      <c r="E61" s="91"/>
      <c r="F61"/>
      <c r="G61"/>
      <c r="H61" s="22"/>
      <c r="K61" s="33"/>
      <c r="L61" s="40"/>
    </row>
    <row r="62" spans="1:12" s="4" customFormat="1" ht="17.25" customHeight="1" thickBot="1">
      <c r="A62" s="42" t="s">
        <v>128</v>
      </c>
      <c r="B62" s="97">
        <f>B6+B27</f>
        <v>193136055.93</v>
      </c>
      <c r="C62" s="13"/>
      <c r="D62" s="42" t="s">
        <v>129</v>
      </c>
      <c r="E62" s="97">
        <f>E6+E27</f>
        <v>9235320.420000002</v>
      </c>
      <c r="F62"/>
      <c r="G62"/>
      <c r="H62" s="22"/>
      <c r="K62" s="33"/>
      <c r="L62" s="40"/>
    </row>
    <row r="63" spans="1:12" s="4" customFormat="1" ht="17.25" customHeight="1" thickBot="1">
      <c r="A63" s="45"/>
      <c r="B63" s="76"/>
      <c r="C63" s="13"/>
      <c r="D63" s="42" t="s">
        <v>127</v>
      </c>
      <c r="E63" s="28">
        <f>E64+E69</f>
        <v>183900735.51</v>
      </c>
      <c r="F63" s="82"/>
      <c r="G63"/>
      <c r="H63" s="22"/>
      <c r="K63" s="33"/>
      <c r="L63" s="40"/>
    </row>
    <row r="64" spans="1:12" s="4" customFormat="1" ht="14.25" customHeight="1">
      <c r="A64" s="70"/>
      <c r="B64" s="18"/>
      <c r="C64" s="13"/>
      <c r="D64" s="71" t="s">
        <v>57</v>
      </c>
      <c r="E64" s="103">
        <f>SUM(E65+E67)</f>
        <v>9076545.440000001</v>
      </c>
      <c r="F64" s="82"/>
      <c r="G64"/>
      <c r="H64" s="22"/>
      <c r="K64" s="33"/>
      <c r="L64" s="40"/>
    </row>
    <row r="65" spans="1:12" s="4" customFormat="1" ht="14.25" customHeight="1">
      <c r="A65" s="70"/>
      <c r="B65" s="18"/>
      <c r="C65" s="13"/>
      <c r="D65" s="71" t="s">
        <v>141</v>
      </c>
      <c r="E65" s="105">
        <f>E66</f>
        <v>8782922.97</v>
      </c>
      <c r="F65" s="83"/>
      <c r="G65"/>
      <c r="H65" s="22"/>
      <c r="K65" s="33"/>
      <c r="L65" s="40"/>
    </row>
    <row r="66" spans="1:12" s="4" customFormat="1" ht="14.25" customHeight="1">
      <c r="A66" s="70"/>
      <c r="B66" s="18"/>
      <c r="C66" s="13"/>
      <c r="D66" s="38" t="s">
        <v>139</v>
      </c>
      <c r="E66" s="111">
        <v>8782922.97</v>
      </c>
      <c r="F66" s="44"/>
      <c r="G66"/>
      <c r="H66" s="22"/>
      <c r="K66" s="33"/>
      <c r="L66" s="40"/>
    </row>
    <row r="67" spans="1:12" s="4" customFormat="1" ht="14.25" customHeight="1">
      <c r="A67" s="70"/>
      <c r="B67" s="18"/>
      <c r="C67" s="13"/>
      <c r="D67" s="71" t="s">
        <v>142</v>
      </c>
      <c r="E67" s="105">
        <f>E68</f>
        <v>293622.47</v>
      </c>
      <c r="F67" s="44"/>
      <c r="G67"/>
      <c r="H67" s="22"/>
      <c r="K67" s="33"/>
      <c r="L67" s="40"/>
    </row>
    <row r="68" spans="1:12" s="4" customFormat="1" ht="14.25" customHeight="1">
      <c r="A68" s="70"/>
      <c r="B68" s="18"/>
      <c r="C68" s="13"/>
      <c r="D68" s="38" t="s">
        <v>8</v>
      </c>
      <c r="E68" s="111">
        <v>293622.47</v>
      </c>
      <c r="F68" s="34"/>
      <c r="G68"/>
      <c r="H68" s="22"/>
      <c r="K68" s="33"/>
      <c r="L68" s="40"/>
    </row>
    <row r="69" spans="1:12" s="4" customFormat="1" ht="14.25" customHeight="1">
      <c r="A69" s="70"/>
      <c r="B69" s="18"/>
      <c r="C69" s="13"/>
      <c r="D69" s="71" t="s">
        <v>140</v>
      </c>
      <c r="E69" s="106">
        <f>E70+E71</f>
        <v>174824190.07</v>
      </c>
      <c r="F69"/>
      <c r="G69"/>
      <c r="H69" s="22"/>
      <c r="K69" s="33"/>
      <c r="L69" s="40"/>
    </row>
    <row r="70" spans="1:12" s="4" customFormat="1" ht="14.25" customHeight="1">
      <c r="A70" s="70"/>
      <c r="B70" s="18"/>
      <c r="C70" s="13"/>
      <c r="D70" s="38" t="s">
        <v>122</v>
      </c>
      <c r="E70" s="111">
        <v>-7281328.35</v>
      </c>
      <c r="F70" s="82"/>
      <c r="G70"/>
      <c r="H70" s="22"/>
      <c r="K70" s="33"/>
      <c r="L70" s="40"/>
    </row>
    <row r="71" spans="1:12" s="4" customFormat="1" ht="14.25" customHeight="1" thickBot="1">
      <c r="A71" s="75"/>
      <c r="B71" s="68"/>
      <c r="C71" s="77"/>
      <c r="D71" s="78" t="s">
        <v>58</v>
      </c>
      <c r="E71" s="110">
        <v>182105518.42</v>
      </c>
      <c r="F71" s="82"/>
      <c r="G71"/>
      <c r="H71" s="22"/>
      <c r="K71" s="33"/>
      <c r="L71" s="40"/>
    </row>
    <row r="72" spans="1:11" s="4" customFormat="1" ht="15">
      <c r="A72" s="1" t="s">
        <v>0</v>
      </c>
      <c r="B72" s="2"/>
      <c r="C72" s="2"/>
      <c r="D72" s="3"/>
      <c r="E72" s="93"/>
      <c r="F72"/>
      <c r="G72"/>
      <c r="H72" s="16"/>
      <c r="K72" s="33"/>
    </row>
    <row r="73" spans="1:11" s="4" customFormat="1" ht="15">
      <c r="A73" s="5" t="s">
        <v>170</v>
      </c>
      <c r="B73" s="6"/>
      <c r="C73" s="6"/>
      <c r="D73" s="6"/>
      <c r="E73" s="94"/>
      <c r="F73"/>
      <c r="G73"/>
      <c r="H73" s="16" t="s">
        <v>1</v>
      </c>
      <c r="K73" s="33"/>
    </row>
    <row r="74" spans="1:11" s="4" customFormat="1" ht="15">
      <c r="A74" s="7" t="str">
        <f>+A3</f>
        <v>BALANÇO PATRIMONIAL DO REGIME PRÓPRIO DE PREVIDÊNCIA SOCIAL </v>
      </c>
      <c r="B74" s="8"/>
      <c r="C74" s="9"/>
      <c r="D74" s="6"/>
      <c r="E74" s="95"/>
      <c r="F74"/>
      <c r="G74"/>
      <c r="H74" s="16" t="s">
        <v>1</v>
      </c>
      <c r="K74" s="33"/>
    </row>
    <row r="75" spans="1:11" s="4" customFormat="1" ht="15.75" thickBot="1">
      <c r="A75" s="100" t="str">
        <f>A4</f>
        <v>EM 31/12/2007</v>
      </c>
      <c r="B75" s="54"/>
      <c r="C75" s="11"/>
      <c r="D75" s="31"/>
      <c r="E75" s="32"/>
      <c r="F75"/>
      <c r="G75"/>
      <c r="H75" s="16"/>
      <c r="K75" s="33"/>
    </row>
    <row r="76" spans="1:12" s="4" customFormat="1" ht="15.75" thickBot="1">
      <c r="A76" s="42" t="s">
        <v>24</v>
      </c>
      <c r="B76" s="28">
        <f>B77+B78+B79+B80</f>
        <v>11620799194.650002</v>
      </c>
      <c r="C76" s="46"/>
      <c r="D76" s="69" t="s">
        <v>25</v>
      </c>
      <c r="E76" s="28">
        <f>E77+E78+E79+E80</f>
        <v>11620799194.65</v>
      </c>
      <c r="F76" s="60"/>
      <c r="G76" s="34"/>
      <c r="H76" s="22"/>
      <c r="K76" s="33"/>
      <c r="L76" s="40"/>
    </row>
    <row r="77" spans="1:12" s="4" customFormat="1" ht="15">
      <c r="A77" s="14" t="s">
        <v>116</v>
      </c>
      <c r="B77" s="103">
        <v>1375611423</v>
      </c>
      <c r="C77" s="46"/>
      <c r="D77" s="14" t="s">
        <v>117</v>
      </c>
      <c r="E77" s="103">
        <v>1375611423</v>
      </c>
      <c r="F77" s="60"/>
      <c r="G77" s="82"/>
      <c r="H77" s="22"/>
      <c r="K77" s="33"/>
      <c r="L77" s="40"/>
    </row>
    <row r="78" spans="1:12" s="4" customFormat="1" ht="15">
      <c r="A78" s="14" t="s">
        <v>114</v>
      </c>
      <c r="B78" s="108">
        <v>8446053073.49</v>
      </c>
      <c r="C78" s="46"/>
      <c r="D78" s="14" t="s">
        <v>115</v>
      </c>
      <c r="E78" s="108">
        <v>8446053073.49</v>
      </c>
      <c r="F78" s="60"/>
      <c r="G78" s="34"/>
      <c r="H78" s="22"/>
      <c r="K78" s="33"/>
      <c r="L78" s="40"/>
    </row>
    <row r="79" spans="1:12" s="4" customFormat="1" ht="15">
      <c r="A79" s="14" t="s">
        <v>113</v>
      </c>
      <c r="B79" s="108">
        <v>-1101889.88</v>
      </c>
      <c r="C79" s="46"/>
      <c r="D79" s="14" t="s">
        <v>113</v>
      </c>
      <c r="E79" s="108">
        <v>-1101889.88</v>
      </c>
      <c r="F79" s="60"/>
      <c r="G79"/>
      <c r="H79" s="22"/>
      <c r="K79" s="33"/>
      <c r="L79" s="40"/>
    </row>
    <row r="80" spans="1:12" s="4" customFormat="1" ht="15">
      <c r="A80" s="70" t="s">
        <v>111</v>
      </c>
      <c r="B80" s="108">
        <f>SUM(B81+B83+B86+B89+B94+B107)</f>
        <v>1800236588.04</v>
      </c>
      <c r="C80" s="46"/>
      <c r="D80" s="70" t="s">
        <v>112</v>
      </c>
      <c r="E80" s="108">
        <f>E81+E83+E88+E93</f>
        <v>1800236588.039999</v>
      </c>
      <c r="F80" s="60"/>
      <c r="G80"/>
      <c r="H80" s="22"/>
      <c r="K80" s="33"/>
      <c r="L80" s="40"/>
    </row>
    <row r="81" spans="1:12" s="4" customFormat="1" ht="15">
      <c r="A81" s="14" t="s">
        <v>123</v>
      </c>
      <c r="B81" s="108">
        <f>B82</f>
        <v>26224.36</v>
      </c>
      <c r="C81" s="46"/>
      <c r="D81" s="26" t="s">
        <v>59</v>
      </c>
      <c r="E81" s="108">
        <f>E82</f>
        <v>26224.36</v>
      </c>
      <c r="F81" s="60"/>
      <c r="G81"/>
      <c r="H81" s="22"/>
      <c r="K81" s="33"/>
      <c r="L81" s="40"/>
    </row>
    <row r="82" spans="1:12" s="4" customFormat="1" ht="14.25">
      <c r="A82" s="15" t="s">
        <v>44</v>
      </c>
      <c r="B82" s="111">
        <v>26224.36</v>
      </c>
      <c r="C82" s="46"/>
      <c r="D82" s="19" t="s">
        <v>60</v>
      </c>
      <c r="E82" s="111">
        <v>26224.36</v>
      </c>
      <c r="F82" s="60"/>
      <c r="G82"/>
      <c r="H82" s="22"/>
      <c r="K82" s="33"/>
      <c r="L82" s="40"/>
    </row>
    <row r="83" spans="1:12" s="4" customFormat="1" ht="15">
      <c r="A83" s="67" t="s">
        <v>119</v>
      </c>
      <c r="B83" s="105">
        <f>B84+B85</f>
        <v>613476.27</v>
      </c>
      <c r="C83" s="46"/>
      <c r="D83" s="14" t="s">
        <v>61</v>
      </c>
      <c r="E83" s="108">
        <f>SUM(E84:E87)</f>
        <v>134406.77</v>
      </c>
      <c r="F83" s="64"/>
      <c r="G83"/>
      <c r="H83" s="22"/>
      <c r="I83" s="39"/>
      <c r="K83" s="33"/>
      <c r="L83" s="40"/>
    </row>
    <row r="84" spans="1:12" s="4" customFormat="1" ht="14.25">
      <c r="A84" s="14" t="s">
        <v>94</v>
      </c>
      <c r="B84" s="111">
        <v>298996.3</v>
      </c>
      <c r="C84" s="46"/>
      <c r="D84" s="14" t="s">
        <v>124</v>
      </c>
      <c r="E84" s="111">
        <v>18656.49</v>
      </c>
      <c r="F84" s="64"/>
      <c r="G84"/>
      <c r="H84" s="22"/>
      <c r="I84" s="39"/>
      <c r="K84" s="33"/>
      <c r="L84" s="40"/>
    </row>
    <row r="85" spans="1:12" s="4" customFormat="1" ht="14.25">
      <c r="A85" s="14" t="s">
        <v>95</v>
      </c>
      <c r="B85" s="111">
        <v>314479.97</v>
      </c>
      <c r="C85" s="46"/>
      <c r="D85" s="14" t="s">
        <v>125</v>
      </c>
      <c r="E85" s="111">
        <v>1001.85</v>
      </c>
      <c r="F85" s="64"/>
      <c r="G85"/>
      <c r="H85" s="22"/>
      <c r="I85" s="39"/>
      <c r="K85" s="33"/>
      <c r="L85" s="40"/>
    </row>
    <row r="86" spans="1:12" s="4" customFormat="1" ht="15">
      <c r="A86" s="67" t="s">
        <v>120</v>
      </c>
      <c r="B86" s="105">
        <f>B87+B88</f>
        <v>47630145.95999999</v>
      </c>
      <c r="C86" s="46"/>
      <c r="D86" s="14" t="s">
        <v>46</v>
      </c>
      <c r="E86" s="112">
        <v>98031.97</v>
      </c>
      <c r="F86" s="27"/>
      <c r="G86" s="35"/>
      <c r="H86" s="22"/>
      <c r="I86" s="39"/>
      <c r="K86" s="33"/>
      <c r="L86" s="40"/>
    </row>
    <row r="87" spans="1:12" s="4" customFormat="1" ht="14.25">
      <c r="A87" s="14" t="s">
        <v>93</v>
      </c>
      <c r="B87" s="111">
        <v>47401955.91</v>
      </c>
      <c r="C87" s="46"/>
      <c r="D87" s="26" t="s">
        <v>27</v>
      </c>
      <c r="E87" s="111">
        <v>16716.46</v>
      </c>
      <c r="F87" s="64"/>
      <c r="G87"/>
      <c r="H87" s="22"/>
      <c r="I87" s="39"/>
      <c r="K87" s="33"/>
      <c r="L87" s="40"/>
    </row>
    <row r="88" spans="1:12" s="4" customFormat="1" ht="15">
      <c r="A88" s="67" t="s">
        <v>92</v>
      </c>
      <c r="B88" s="112">
        <v>228190.05</v>
      </c>
      <c r="C88" s="46"/>
      <c r="D88" s="26" t="s">
        <v>62</v>
      </c>
      <c r="E88" s="108">
        <f>SUM(E89:E92)</f>
        <v>17572639.23</v>
      </c>
      <c r="F88" s="64"/>
      <c r="G88"/>
      <c r="H88" s="22"/>
      <c r="I88" s="39"/>
      <c r="K88" s="33"/>
      <c r="L88" s="40"/>
    </row>
    <row r="89" spans="1:12" s="4" customFormat="1" ht="15">
      <c r="A89" s="14" t="s">
        <v>45</v>
      </c>
      <c r="B89" s="108">
        <f>SUM(B90:B93)</f>
        <v>134406.77</v>
      </c>
      <c r="C89" s="46"/>
      <c r="D89" s="26" t="s">
        <v>32</v>
      </c>
      <c r="E89" s="112">
        <v>18072.5</v>
      </c>
      <c r="F89" s="64"/>
      <c r="G89"/>
      <c r="H89" s="22"/>
      <c r="I89" s="39"/>
      <c r="K89" s="33"/>
      <c r="L89" s="40"/>
    </row>
    <row r="90" spans="1:12" s="4" customFormat="1" ht="14.25">
      <c r="A90" s="14" t="s">
        <v>28</v>
      </c>
      <c r="B90" s="111">
        <v>1001.85</v>
      </c>
      <c r="C90" s="46"/>
      <c r="D90" s="26" t="s">
        <v>31</v>
      </c>
      <c r="E90" s="111">
        <v>4953453.82</v>
      </c>
      <c r="F90" s="64"/>
      <c r="G90"/>
      <c r="H90" s="22"/>
      <c r="I90" s="39"/>
      <c r="K90" s="33"/>
      <c r="L90" s="40"/>
    </row>
    <row r="91" spans="1:12" s="4" customFormat="1" ht="14.25">
      <c r="A91" s="14" t="s">
        <v>26</v>
      </c>
      <c r="B91" s="111">
        <v>18656.49</v>
      </c>
      <c r="C91" s="46"/>
      <c r="D91" s="26" t="s">
        <v>79</v>
      </c>
      <c r="E91" s="111">
        <v>210000</v>
      </c>
      <c r="F91" s="64"/>
      <c r="G91"/>
      <c r="H91" s="22"/>
      <c r="I91" s="39"/>
      <c r="K91" s="33"/>
      <c r="L91" s="40"/>
    </row>
    <row r="92" spans="1:12" s="4" customFormat="1" ht="14.25">
      <c r="A92" s="14" t="s">
        <v>46</v>
      </c>
      <c r="B92" s="112">
        <v>98031.97</v>
      </c>
      <c r="C92" s="46"/>
      <c r="D92" s="26" t="s">
        <v>80</v>
      </c>
      <c r="E92" s="111">
        <v>12391112.91</v>
      </c>
      <c r="F92" s="34"/>
      <c r="G92"/>
      <c r="H92" s="22"/>
      <c r="I92" s="39"/>
      <c r="K92" s="33"/>
      <c r="L92" s="40"/>
    </row>
    <row r="93" spans="1:12" s="4" customFormat="1" ht="15">
      <c r="A93" s="14" t="s">
        <v>27</v>
      </c>
      <c r="B93" s="111">
        <v>16716.46</v>
      </c>
      <c r="C93" s="46"/>
      <c r="D93" s="26" t="s">
        <v>63</v>
      </c>
      <c r="E93" s="105">
        <f>SUM(E94:E111)</f>
        <v>1782503317.679999</v>
      </c>
      <c r="F93" s="34"/>
      <c r="G93"/>
      <c r="H93" s="22"/>
      <c r="I93" s="60"/>
      <c r="K93" s="33"/>
      <c r="L93" s="40"/>
    </row>
    <row r="94" spans="1:12" s="4" customFormat="1" ht="15">
      <c r="A94" s="14" t="s">
        <v>47</v>
      </c>
      <c r="B94" s="108">
        <f>SUM(B95:B106)</f>
        <v>1411402351.41</v>
      </c>
      <c r="C94" s="46"/>
      <c r="D94" s="26" t="s">
        <v>96</v>
      </c>
      <c r="E94" s="116">
        <v>1751540967.48</v>
      </c>
      <c r="F94"/>
      <c r="G94"/>
      <c r="H94" s="22"/>
      <c r="I94" s="27"/>
      <c r="K94" s="33"/>
      <c r="L94" s="40"/>
    </row>
    <row r="95" spans="1:12" s="4" customFormat="1" ht="14.25">
      <c r="A95" s="14" t="s">
        <v>78</v>
      </c>
      <c r="B95" s="114">
        <v>210000</v>
      </c>
      <c r="C95" s="46"/>
      <c r="D95" s="26" t="s">
        <v>69</v>
      </c>
      <c r="E95" s="111">
        <v>298996.3</v>
      </c>
      <c r="F95"/>
      <c r="G95"/>
      <c r="H95" s="22"/>
      <c r="I95" s="39"/>
      <c r="K95" s="33"/>
      <c r="L95" s="40"/>
    </row>
    <row r="96" spans="1:12" s="4" customFormat="1" ht="14.25">
      <c r="A96" s="14" t="s">
        <v>30</v>
      </c>
      <c r="B96" s="111">
        <v>4953453.82</v>
      </c>
      <c r="C96" s="46"/>
      <c r="D96" s="26" t="s">
        <v>71</v>
      </c>
      <c r="E96" s="111">
        <v>47401955.91</v>
      </c>
      <c r="F96"/>
      <c r="G96"/>
      <c r="H96" s="22"/>
      <c r="I96" s="39"/>
      <c r="K96" s="33"/>
      <c r="L96" s="40"/>
    </row>
    <row r="97" spans="1:12" s="4" customFormat="1" ht="14.25">
      <c r="A97" s="14" t="s">
        <v>48</v>
      </c>
      <c r="B97" s="112">
        <v>18072.5</v>
      </c>
      <c r="C97" s="46"/>
      <c r="D97" s="66" t="s">
        <v>72</v>
      </c>
      <c r="E97" s="112">
        <v>228190.05</v>
      </c>
      <c r="F97"/>
      <c r="G97"/>
      <c r="H97" s="22"/>
      <c r="I97" s="39"/>
      <c r="K97" s="33"/>
      <c r="L97" s="40"/>
    </row>
    <row r="98" spans="1:12" s="4" customFormat="1" ht="14.25">
      <c r="A98" s="14" t="s">
        <v>77</v>
      </c>
      <c r="B98" s="114">
        <v>12391112.91</v>
      </c>
      <c r="C98" s="46"/>
      <c r="D98" s="26" t="s">
        <v>68</v>
      </c>
      <c r="E98" s="111">
        <v>314479.97</v>
      </c>
      <c r="F98"/>
      <c r="G98"/>
      <c r="H98" s="22"/>
      <c r="I98" s="39"/>
      <c r="K98" s="33"/>
      <c r="L98" s="40"/>
    </row>
    <row r="99" spans="1:12" s="4" customFormat="1" ht="14.25">
      <c r="A99" s="67" t="s">
        <v>49</v>
      </c>
      <c r="B99" s="112">
        <v>205535423.64</v>
      </c>
      <c r="C99" s="46"/>
      <c r="D99" s="66" t="s">
        <v>64</v>
      </c>
      <c r="E99" s="111">
        <v>205535423.64</v>
      </c>
      <c r="F99"/>
      <c r="G99"/>
      <c r="H99" s="22"/>
      <c r="I99" s="60"/>
      <c r="K99" s="33"/>
      <c r="L99" s="40"/>
    </row>
    <row r="100" spans="1:12" s="4" customFormat="1" ht="14.25">
      <c r="A100" s="14" t="s">
        <v>50</v>
      </c>
      <c r="B100" s="111">
        <v>857228989.36</v>
      </c>
      <c r="C100" s="46"/>
      <c r="D100" s="26" t="s">
        <v>73</v>
      </c>
      <c r="E100" s="111">
        <v>857228989.36</v>
      </c>
      <c r="F100" s="34"/>
      <c r="G100"/>
      <c r="H100" s="22"/>
      <c r="I100" s="27"/>
      <c r="K100" s="27"/>
      <c r="L100" s="40" t="s">
        <v>76</v>
      </c>
    </row>
    <row r="101" spans="1:12" s="4" customFormat="1" ht="14.25">
      <c r="A101" s="14" t="s">
        <v>51</v>
      </c>
      <c r="B101" s="111">
        <v>237905458.68</v>
      </c>
      <c r="C101" s="46"/>
      <c r="D101" s="26" t="s">
        <v>65</v>
      </c>
      <c r="E101" s="111">
        <v>237905458.68</v>
      </c>
      <c r="F101"/>
      <c r="G101"/>
      <c r="H101" s="22"/>
      <c r="K101" s="27"/>
      <c r="L101" s="40"/>
    </row>
    <row r="102" spans="1:12" s="4" customFormat="1" ht="14.25">
      <c r="A102" s="14" t="s">
        <v>52</v>
      </c>
      <c r="B102" s="111">
        <v>92240104.83</v>
      </c>
      <c r="C102" s="46"/>
      <c r="D102" s="26" t="s">
        <v>66</v>
      </c>
      <c r="E102" s="111">
        <v>57337.21</v>
      </c>
      <c r="F102" s="34"/>
      <c r="G102"/>
      <c r="H102" s="22"/>
      <c r="K102" s="27"/>
      <c r="L102" s="40"/>
    </row>
    <row r="103" spans="1:12" s="4" customFormat="1" ht="14.25">
      <c r="A103" s="14" t="s">
        <v>53</v>
      </c>
      <c r="B103" s="111">
        <v>57337.21</v>
      </c>
      <c r="C103" s="46"/>
      <c r="D103" s="26" t="s">
        <v>67</v>
      </c>
      <c r="E103" s="111">
        <v>204704.49</v>
      </c>
      <c r="F103" s="34"/>
      <c r="G103"/>
      <c r="H103" s="22"/>
      <c r="K103" s="27"/>
      <c r="L103" s="40"/>
    </row>
    <row r="104" spans="1:12" s="4" customFormat="1" ht="14.25">
      <c r="A104" s="14" t="s">
        <v>54</v>
      </c>
      <c r="B104" s="111">
        <v>204704.49</v>
      </c>
      <c r="C104" s="46"/>
      <c r="D104" s="26" t="s">
        <v>74</v>
      </c>
      <c r="E104" s="111">
        <v>92240104.83</v>
      </c>
      <c r="F104" s="34"/>
      <c r="G104"/>
      <c r="H104" s="22"/>
      <c r="K104" s="27"/>
      <c r="L104" s="40"/>
    </row>
    <row r="105" spans="1:12" s="4" customFormat="1" ht="14.25">
      <c r="A105" s="38" t="s">
        <v>70</v>
      </c>
      <c r="B105" s="111">
        <v>657490.58</v>
      </c>
      <c r="C105" s="46"/>
      <c r="D105" s="26" t="s">
        <v>75</v>
      </c>
      <c r="E105" s="111">
        <v>657490.58</v>
      </c>
      <c r="F105" s="34"/>
      <c r="G105"/>
      <c r="H105" s="22"/>
      <c r="K105" s="27"/>
      <c r="L105" s="40"/>
    </row>
    <row r="106" spans="1:12" s="4" customFormat="1" ht="14.25">
      <c r="A106" s="14" t="s">
        <v>90</v>
      </c>
      <c r="B106" s="111">
        <v>203.39</v>
      </c>
      <c r="C106" s="46"/>
      <c r="D106" s="26" t="s">
        <v>91</v>
      </c>
      <c r="E106" s="111">
        <v>203.39</v>
      </c>
      <c r="F106" s="34"/>
      <c r="G106"/>
      <c r="H106" s="22"/>
      <c r="K106" s="27"/>
      <c r="L106" s="40"/>
    </row>
    <row r="107" spans="1:12" s="4" customFormat="1" ht="15">
      <c r="A107" s="14" t="s">
        <v>118</v>
      </c>
      <c r="B107" s="104">
        <f>SUM(B108:B111)</f>
        <v>340429983.27</v>
      </c>
      <c r="C107" s="46"/>
      <c r="D107" s="67" t="s">
        <v>157</v>
      </c>
      <c r="E107" s="111">
        <v>38497793.2</v>
      </c>
      <c r="F107" s="34"/>
      <c r="G107"/>
      <c r="H107" s="22"/>
      <c r="K107" s="27"/>
      <c r="L107" s="40"/>
    </row>
    <row r="108" spans="1:12" s="4" customFormat="1" ht="14.25">
      <c r="A108" s="14" t="s">
        <v>29</v>
      </c>
      <c r="B108" s="112">
        <v>1751540967.48</v>
      </c>
      <c r="C108" s="46"/>
      <c r="D108" s="66" t="s">
        <v>172</v>
      </c>
      <c r="E108" s="116">
        <v>-1576716777.41</v>
      </c>
      <c r="F108" s="34"/>
      <c r="G108"/>
      <c r="H108" s="22"/>
      <c r="K108" s="27"/>
      <c r="L108" s="40"/>
    </row>
    <row r="109" spans="1:12" s="4" customFormat="1" ht="14.25">
      <c r="A109" s="14" t="s">
        <v>171</v>
      </c>
      <c r="B109" s="112">
        <v>127108000</v>
      </c>
      <c r="C109" s="46"/>
      <c r="D109" s="14" t="s">
        <v>173</v>
      </c>
      <c r="E109" s="111">
        <v>127108000</v>
      </c>
      <c r="F109" s="34"/>
      <c r="G109"/>
      <c r="H109" s="22"/>
      <c r="K109" s="27"/>
      <c r="L109" s="40"/>
    </row>
    <row r="110" spans="1:12" s="4" customFormat="1" ht="14.25">
      <c r="A110" s="67" t="s">
        <v>147</v>
      </c>
      <c r="B110" s="111">
        <v>38497793.2</v>
      </c>
      <c r="C110" s="46"/>
      <c r="E110" s="91"/>
      <c r="F110" s="34"/>
      <c r="G110"/>
      <c r="H110" s="22"/>
      <c r="K110" s="27"/>
      <c r="L110" s="40"/>
    </row>
    <row r="111" spans="1:12" s="4" customFormat="1" ht="15" thickBot="1">
      <c r="A111" s="67" t="s">
        <v>159</v>
      </c>
      <c r="B111" s="112">
        <v>-1576716777.41</v>
      </c>
      <c r="C111" s="46"/>
      <c r="D111" s="17"/>
      <c r="E111" s="96"/>
      <c r="F111" s="34"/>
      <c r="G111"/>
      <c r="H111" s="22"/>
      <c r="K111" s="27"/>
      <c r="L111" s="40"/>
    </row>
    <row r="112" spans="1:9" ht="15.75" thickBot="1">
      <c r="A112" s="72" t="s">
        <v>33</v>
      </c>
      <c r="B112" s="59">
        <f>B62+B76</f>
        <v>11813935250.580002</v>
      </c>
      <c r="C112" s="47"/>
      <c r="D112" s="73" t="s">
        <v>34</v>
      </c>
      <c r="E112" s="61">
        <f>E62+E63+E76</f>
        <v>11813935250.58</v>
      </c>
      <c r="F112" s="34"/>
      <c r="G112" s="34"/>
      <c r="I112" s="58"/>
    </row>
    <row r="113" spans="1:9" ht="15">
      <c r="A113" s="98" t="s">
        <v>160</v>
      </c>
      <c r="B113" s="49"/>
      <c r="C113" s="43"/>
      <c r="D113" s="51"/>
      <c r="E113" s="52"/>
      <c r="I113" s="58"/>
    </row>
    <row r="114" spans="1:9" ht="15">
      <c r="A114" s="99" t="s">
        <v>161</v>
      </c>
      <c r="B114" s="50"/>
      <c r="C114" s="35"/>
      <c r="D114" s="48"/>
      <c r="E114" s="53"/>
      <c r="I114" s="58"/>
    </row>
    <row r="115" spans="1:6" ht="12.75">
      <c r="A115" s="63" t="s">
        <v>162</v>
      </c>
      <c r="B115" s="63"/>
      <c r="C115" s="35"/>
      <c r="D115" s="37"/>
      <c r="E115" s="22"/>
      <c r="F115" s="22"/>
    </row>
    <row r="116" spans="1:6" ht="12.75">
      <c r="A116" s="63" t="s">
        <v>163</v>
      </c>
      <c r="B116" s="63"/>
      <c r="C116" s="35"/>
      <c r="D116" s="37"/>
      <c r="E116" s="87"/>
      <c r="F116" s="22"/>
    </row>
    <row r="117" spans="1:6" ht="12.75">
      <c r="A117" s="63"/>
      <c r="B117" s="63"/>
      <c r="C117" s="35"/>
      <c r="D117" s="37"/>
      <c r="E117" s="87"/>
      <c r="F117" s="22"/>
    </row>
    <row r="118" spans="1:6" ht="12.75">
      <c r="A118" s="63"/>
      <c r="B118" s="63"/>
      <c r="C118" s="35"/>
      <c r="D118" s="37"/>
      <c r="E118" s="87"/>
      <c r="F118" s="22"/>
    </row>
    <row r="119" spans="1:6" ht="12.75">
      <c r="A119" s="63"/>
      <c r="B119" s="63"/>
      <c r="C119" s="35"/>
      <c r="D119" s="37"/>
      <c r="E119" s="87"/>
      <c r="F119" s="22"/>
    </row>
    <row r="120" spans="1:6" ht="12.75">
      <c r="A120" s="63"/>
      <c r="B120" s="63"/>
      <c r="C120" s="35"/>
      <c r="D120" s="37"/>
      <c r="E120" s="87"/>
      <c r="F120" s="22"/>
    </row>
    <row r="121" spans="1:6" ht="12.75">
      <c r="A121" s="63"/>
      <c r="B121" s="63"/>
      <c r="C121" s="35"/>
      <c r="D121" s="37"/>
      <c r="E121" s="87"/>
      <c r="F121" s="22"/>
    </row>
    <row r="122" spans="1:3" ht="13.5" thickBot="1">
      <c r="A122" s="84" t="s">
        <v>149</v>
      </c>
      <c r="C122" s="36"/>
    </row>
    <row r="123" spans="1:5" ht="12.75">
      <c r="A123" s="84" t="s">
        <v>151</v>
      </c>
      <c r="B123" s="34"/>
      <c r="D123" s="34"/>
      <c r="E123" s="34"/>
    </row>
    <row r="124" spans="1:6" ht="12.75">
      <c r="A124" s="84" t="s">
        <v>150</v>
      </c>
      <c r="E124" s="34"/>
      <c r="F124" s="34"/>
    </row>
    <row r="125" ht="12.75">
      <c r="A125" s="34" t="s">
        <v>148</v>
      </c>
    </row>
    <row r="127" spans="1:2" ht="12.75">
      <c r="A127" s="34"/>
      <c r="B127" s="58"/>
    </row>
    <row r="128" spans="1:2" ht="12.75">
      <c r="A128" s="88"/>
      <c r="B128" s="34"/>
    </row>
    <row r="129" ht="12.75">
      <c r="A129" s="88"/>
    </row>
    <row r="134" spans="1:2" ht="12.75">
      <c r="A134" s="35"/>
      <c r="B134" s="35"/>
    </row>
    <row r="135" spans="1:2" ht="14.25">
      <c r="A135" s="21"/>
      <c r="B135" s="81"/>
    </row>
    <row r="136" ht="12.75">
      <c r="A136" s="23"/>
    </row>
    <row r="137" spans="1:2" ht="12.75">
      <c r="A137" s="23"/>
      <c r="B137" s="23"/>
    </row>
    <row r="138" spans="1:2" ht="14.25">
      <c r="A138" s="25"/>
      <c r="B138" s="41"/>
    </row>
    <row r="139" spans="1:2" ht="14.25">
      <c r="A139" s="25"/>
      <c r="B139" s="24"/>
    </row>
    <row r="140" spans="1:2" ht="14.25">
      <c r="A140" s="25"/>
      <c r="B140" s="24"/>
    </row>
    <row r="141" spans="1:2" ht="14.25">
      <c r="A141" s="25"/>
      <c r="B141" s="24"/>
    </row>
  </sheetData>
  <sheetProtection/>
  <printOptions horizontalCentered="1"/>
  <pageMargins left="0.31496062992125984" right="0" top="0.7874015748031497" bottom="0.1968503937007874" header="0.5118110236220472" footer="0.5118110236220472"/>
  <pageSetup horizontalDpi="600" verticalDpi="600" orientation="portrait" paperSize="9" scale="65" r:id="rId4"/>
  <rowBreaks count="1" manualBreakCount="1">
    <brk id="71" max="6" man="1"/>
  </rowBreaks>
  <legacyDrawing r:id="rId3"/>
  <oleObjects>
    <oleObject progId="Paint.Picture" shapeId="488627" r:id="rId1"/>
    <oleObject progId="Paint.Picture" shapeId="488628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x494776</cp:lastModifiedBy>
  <cp:lastPrinted>2008-03-14T17:05:55Z</cp:lastPrinted>
  <dcterms:created xsi:type="dcterms:W3CDTF">2007-11-16T17:06:23Z</dcterms:created>
  <dcterms:modified xsi:type="dcterms:W3CDTF">2010-03-16T17:13:14Z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1046</vt:i4>
  </property>
</Properties>
</file>