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16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<sst xmlns="http://schemas.openxmlformats.org/spreadsheetml/2006/main" count="3514" uniqueCount="2192">
  <si>
    <t>CANAL AZUL CONSULTORIA AUDIOVISUAL LTDA</t>
  </si>
  <si>
    <t>RENATO DUTRA DA SILVA</t>
  </si>
  <si>
    <t>QUARTA SEMANA DE CINEMA ITALIANO CONTEMPORÂNEO</t>
  </si>
  <si>
    <t>SEIS APRESENTAÇÕES DE ESPETÁCULO DE DANÇA</t>
  </si>
  <si>
    <t>A SENHORA DE DUBUQUE</t>
  </si>
  <si>
    <t>TNL PCS S.A</t>
  </si>
  <si>
    <t>HAGANA, DAKAR, TECLADO PRODUÇÃO, KADIMA RECURSO</t>
  </si>
  <si>
    <t>FUNDAÇÃO APLICAÇÕES DE TECNOLOGIAS/ ENGEFORM</t>
  </si>
  <si>
    <t>CONDOMÍNIO WORD TRADE CENTER DE SÃO PAULO</t>
  </si>
  <si>
    <t>J.BENS PARTICIPAÇÕES LTDA / RACIONAL ENGENHARIA</t>
  </si>
  <si>
    <t>DANIEL ROESLER DE CASTRO E SILVA</t>
  </si>
  <si>
    <t>F/NAZCA S&amp;S PUBLICIDADE LTDA</t>
  </si>
  <si>
    <t>contato@cooperativadeMÚSICA.com.br</t>
  </si>
  <si>
    <t>LONGA-METRAGEM EM ANIMAÇÃO</t>
  </si>
  <si>
    <t>3673-2224</t>
  </si>
  <si>
    <t>TOVTVS S.A</t>
  </si>
  <si>
    <t>AFRICA SÃO PAULO PUBLICIDADE LTDA</t>
  </si>
  <si>
    <t>2582-8814</t>
  </si>
  <si>
    <t>WINDSON INVESTIMENTO / OGILVY &amp; MATHER</t>
  </si>
  <si>
    <t>CONCREMAT ENGENHARIA E TECNOLOGIA</t>
  </si>
  <si>
    <t>2165-2466</t>
  </si>
  <si>
    <t>5095-6115</t>
  </si>
  <si>
    <t>BCSUL VERAX SERVIÇOS FINANCEIROS LTDA</t>
  </si>
  <si>
    <t>EMC COMPUTER SYSTEMS / BCSUL VERAX SERV.FINANC</t>
  </si>
  <si>
    <t>ESPETÁCULOS DE MÚSICA E ARTES CENICAS</t>
  </si>
  <si>
    <t>PROMON ENGENHARIA LTDA</t>
  </si>
  <si>
    <t>SLW CORRETORAS DE VALORES E CAMBIO LTDA</t>
  </si>
  <si>
    <t>PLANER CORRETORA DE VALORES</t>
  </si>
  <si>
    <t>TRES NOVOS ARTISTAS -ANA PRATA, BRUNO DUNLEY E MAR</t>
  </si>
  <si>
    <t>BOURBON STREET FEST 2009</t>
  </si>
  <si>
    <t>NU BEGINNINGS - JAZZ &amp; BLUES A PAULISTA</t>
  </si>
  <si>
    <t>CARLA BLACKWELL - JAZZ &amp; BLUES A PAULISTA</t>
  </si>
  <si>
    <t>MAHOGANY BLUE - JAZZ &amp; BLUES A PAULISTA</t>
  </si>
  <si>
    <t>PARA ELAS POR ELAS 2009</t>
  </si>
  <si>
    <t>ARTES NA PERIFERIA</t>
  </si>
  <si>
    <t>PRIMITIVO FUTURISTA-A TRAJETORIA JAIME PRADES</t>
  </si>
  <si>
    <t>PLAC PRODUCOES CULTURAIS LTDA</t>
  </si>
  <si>
    <t>FIXACAO MARKETING CULTURAL LTDA - ME</t>
  </si>
  <si>
    <t>ASSOCIACAO CULTURAL BEATO JOSE ANCHIETA</t>
  </si>
  <si>
    <t>MARIA EUGENIA MALAGODI</t>
  </si>
  <si>
    <t>CULT EMPREENDIMENTOS CULTURAIS LTDA</t>
  </si>
  <si>
    <t>EDGAR PEREIRA DE SOUZA RADESCA</t>
  </si>
  <si>
    <t>HEBERT LUCAS</t>
  </si>
  <si>
    <t>CELIA MARIA DE CERQUEIRA RADESCA</t>
  </si>
  <si>
    <t>VERTENTES PRODUCOES E CONSULTORIA LTDA</t>
  </si>
  <si>
    <t>L-RV RECURSOS VISUAIS LTDA</t>
  </si>
  <si>
    <t>PATRICIA@CULT.ART.BR</t>
  </si>
  <si>
    <t>EDULEN@LEN.COM</t>
  </si>
  <si>
    <t>TITAS A VIDA ATE PARECE UMA FESTA</t>
  </si>
  <si>
    <t>OS SALTIMBANCOS</t>
  </si>
  <si>
    <t>TOC TOC</t>
  </si>
  <si>
    <t>ESCOLA DA VILA LTDA // SOMATER ENSINO E PESQ.LTDA</t>
  </si>
  <si>
    <t>JOSÉ SARAMAGO - A CONSISTÊNCIA DOS SONHOS</t>
  </si>
  <si>
    <t>WORLD TRADE CENTER DE SÃO PAULO</t>
  </si>
  <si>
    <t>WORLD TRADE CENTER DE SP// FAR S/A DISTRB.TIT.VAL.MO</t>
  </si>
  <si>
    <t>ANTHONY KING - JAZZ &amp; BLUES À PAULISTA</t>
  </si>
  <si>
    <t>MARILIA CHEDE RAZUK</t>
  </si>
  <si>
    <t>EDITORA DA MONTANHA LTDA</t>
  </si>
  <si>
    <t>RUY OHTAKE - LIVRO</t>
  </si>
  <si>
    <t>LIVRO BILINGUE SOBRE O ARQUITETO RUY OHTAKE</t>
  </si>
  <si>
    <t>MARINA ABRAMOVIC</t>
  </si>
  <si>
    <t>EXPOSIÇÃO DE MARINA ABRAMOVIC</t>
  </si>
  <si>
    <t>MUNDUS ADMIRABILIS E OUTRAS PRAGAS</t>
  </si>
  <si>
    <t>ESTUDIO RO PROJETOS E EDICOES LTDA</t>
  </si>
  <si>
    <t>FRAIHA PRODUCOES DE EVENTOS E EDITORA LT</t>
  </si>
  <si>
    <t>MIGRANTES</t>
  </si>
  <si>
    <t>GALERIA EXPANDIDA</t>
  </si>
  <si>
    <t>5.FESTIVAL INTERNAC. DE CINEMA INFANTIL</t>
  </si>
  <si>
    <t>SOLFIN SOLUÇÕES FINANCEIRAS LTDA</t>
  </si>
  <si>
    <t>ENGEFORM CONSTRUÇÕES E COMERCIO LTDA</t>
  </si>
  <si>
    <t>OGILVY &amp; MATHER BRASIL COMUNICAÇÃO LTDA</t>
  </si>
  <si>
    <t>F / NAZCA SAATCHI &amp; SAATCHI PUBLICIDADE</t>
  </si>
  <si>
    <t>UNIAO DAS ESCOLAS DE SAMBA PAULISTANAS</t>
  </si>
  <si>
    <t>CDMS@UESP.COM.BR</t>
  </si>
  <si>
    <t>RADESCA@ATTGLOBAL.NE</t>
  </si>
  <si>
    <t>PAST, LIFE &amp; FUTURE</t>
  </si>
  <si>
    <t>PROGRAMACAO 2007/2008 TEATRO GROWNE PLAZA</t>
  </si>
  <si>
    <t>3534-9193</t>
  </si>
  <si>
    <t>CLARO S.A</t>
  </si>
  <si>
    <t>A MULHER QUE RI</t>
  </si>
  <si>
    <t>BANCO SCHAHIN S.A</t>
  </si>
  <si>
    <t>GIACOMETTI &amp; ASSOCIADOS COMUNICAÇÃO LTDA</t>
  </si>
  <si>
    <t>EXPOSICAO INDIVUAIL DO ARTISTA CLAUDIO CRETTI</t>
  </si>
  <si>
    <t>A MUSICA BRASILEIRA HOMENAGEIA GRANDES COMPOSITORES</t>
  </si>
  <si>
    <t xml:space="preserve">GRAVAÇÃO DE CD </t>
  </si>
  <si>
    <t>MAGDA SENTO SE PRODUÇÃO CULTURAL</t>
  </si>
  <si>
    <t>ESPACE CENTER ADM</t>
  </si>
  <si>
    <t>LONGA-METRAGEM</t>
  </si>
  <si>
    <t>A ÁRVORE DA MÚSICA</t>
  </si>
  <si>
    <t>DESENCONTROS CLANDESTINOS</t>
  </si>
  <si>
    <t>FLAVIO COUTINHO DE SENNA FREDERICO</t>
  </si>
  <si>
    <t>KINOSCOPIO CINEMATOGRAFICA LTDA</t>
  </si>
  <si>
    <t>ART INVEST MARKETING CULTURAL LTDA</t>
  </si>
  <si>
    <t>PEÇA TEATRAL</t>
  </si>
  <si>
    <t>MAIS FILMES LTDA</t>
  </si>
  <si>
    <t>ESTÚDIO RO PROJETOS E EDIÇÕES LTDA</t>
  </si>
  <si>
    <t>MINHOCAS</t>
  </si>
  <si>
    <t>BANCO SOFISA S.A</t>
  </si>
  <si>
    <t>AGHOTEL EMPREENDIMENTOS HOTELEIROS LTDA</t>
  </si>
  <si>
    <t>UM NOVO OLHAR SOBRE A HISTORIA A EVOLUÇÃO E AS TRANF.</t>
  </si>
  <si>
    <t>A EXPOSICAO SAO PAULO</t>
  </si>
  <si>
    <t>RESTARQ ARQUITETURA RESTAUR.E ARTE LTDA</t>
  </si>
  <si>
    <t>0115572-7867</t>
  </si>
  <si>
    <t>FILME DE FICCAO SOBRE UM CORINTIANO EO PAI PALMERE</t>
  </si>
  <si>
    <t>EMILIANO EMPREENDIMENTOS HOTELEIRAS/ BANESPA</t>
  </si>
  <si>
    <t>PROJETOS INSCRITOS NO EDITAL 2009 NA LEI DE INCENTIVO A CULTURA</t>
  </si>
  <si>
    <t>Alfa Criança 2009</t>
  </si>
  <si>
    <t>CENTO E DEZOITO APRESENTAÇÕES DE SETE TÍTULOS DE ESPETÁCULOS</t>
  </si>
  <si>
    <t>Instituto Alfa de Cultura</t>
  </si>
  <si>
    <t>O inferno sou eu</t>
  </si>
  <si>
    <t>Fixação Markting Cultural ltda - me</t>
  </si>
  <si>
    <t>3582-8814</t>
  </si>
  <si>
    <t>ACADEMIA PAULISTA ANCHIETA LTDA</t>
  </si>
  <si>
    <t>Alfa dança 2009</t>
  </si>
  <si>
    <t>CINCO APRESENTAÇÕES DE ESPETÁCULO DE DANÇA</t>
  </si>
  <si>
    <t>DOCUMENTÁRIO</t>
  </si>
  <si>
    <t>Marilia Chede Razuk - me</t>
  </si>
  <si>
    <t>Instituto Tomie Ohtake</t>
  </si>
  <si>
    <t>Exposição Tomie Ohtake</t>
  </si>
  <si>
    <t>EXPOSIÇÃO DOS TRABALHOS DA ARTISTA PLÁSTICA</t>
  </si>
  <si>
    <t>WORD TRADE CENTER DE SÃO PAULO</t>
  </si>
  <si>
    <t>MANUTENçAO INST.CULTURAL,AGENDA EVENTOS E OUTROS</t>
  </si>
  <si>
    <t>0113814-6256</t>
  </si>
  <si>
    <t>DESENVOLVIMENTO ATIVID.GRATUITAS VISITAS ATELIE MA</t>
  </si>
  <si>
    <t>MUSEU DE ARTE  MODERNA DE SãO PAULO</t>
  </si>
  <si>
    <t>VISA/ SPENCER / RM SISTEMAS / IBMEC</t>
  </si>
  <si>
    <t>EXPOSICOES ESPACO MAM VILLA LOBOS</t>
  </si>
  <si>
    <t>08 EXPOS.ATIVIDADES PARALELAS -DURACAO 60 DIAS</t>
  </si>
  <si>
    <t>CBPO ENGENHARIA</t>
  </si>
  <si>
    <t>EXPOSICOES MAM - HIGIENOPOLIS</t>
  </si>
  <si>
    <t>12 EXP.E ATIVIDADE PARALELAS C/DURAçAO DE 30 DIAS</t>
  </si>
  <si>
    <t>MUSEU DE ARTE MODERNA DE SãO PAULO</t>
  </si>
  <si>
    <t>RUI FERNANDO RAMOS/MARIA LURDES VILELLA/ BAYER S.A</t>
  </si>
  <si>
    <t>EXPOSICAO E PUBL DE CATALOGO</t>
  </si>
  <si>
    <t>TEREZA GOMES DE SOUZA BERLINCK</t>
  </si>
  <si>
    <t>0113662-5564</t>
  </si>
  <si>
    <t>GOLD FARB INCORPORAÇÕES CONSTRUÇÕES</t>
  </si>
  <si>
    <t>VIDEO CEM ANO LUZ</t>
  </si>
  <si>
    <t>V.DOCUMENT EM COME DOS CEM ANOS DA EST DA LUZ</t>
  </si>
  <si>
    <t>0115575-4095</t>
  </si>
  <si>
    <t>CONSTRUTORA ANDRADE GULTIERREZ</t>
  </si>
  <si>
    <t>A MULHER MACACO</t>
  </si>
  <si>
    <t>0113151-2266</t>
  </si>
  <si>
    <t>CONSTRUCARP ENG S.A</t>
  </si>
  <si>
    <t>O URBANO, A LITERATURA, O COTIDIANO</t>
  </si>
  <si>
    <t>FILME SEM APELO COMERCIAL</t>
  </si>
  <si>
    <t>JURANDIR MULLER DE ALMEIDA JUNIOR</t>
  </si>
  <si>
    <t>0113097-0169</t>
  </si>
  <si>
    <t>ALMA PAULISTA II</t>
  </si>
  <si>
    <t>CARTOES POSTAIS, LIVROS E EXPOSICAO</t>
  </si>
  <si>
    <t>0113673-5736</t>
  </si>
  <si>
    <t>OS FILHOS DO SOL A HIST.DA IMIG. JAPONESA NO B.R.</t>
  </si>
  <si>
    <t>DOCUMENTARO COM 60MIN EM BETACAN</t>
  </si>
  <si>
    <t>CARIAL AZUL PRODUCOES CULTRAIS LTDA</t>
  </si>
  <si>
    <t>EXP BANDEIRA BRASILEIRA DE SIMBOLO A SIGNO POPULAR</t>
  </si>
  <si>
    <t>GUIA BRASILEIRO DE PROD.CULTURAL - EDIC. 2009 2010</t>
  </si>
  <si>
    <t>MARCHA PARA VIDA</t>
  </si>
  <si>
    <t>ADOREI O QUE VOCE FEZ</t>
  </si>
  <si>
    <t>PUBLICACOES RESTAURO CAPELA SAO MIGUEL ARCANJO</t>
  </si>
  <si>
    <t>RESULTADO DE PROJETOS EM EDITAIS ANTERIORES</t>
  </si>
  <si>
    <t>PROJETOS INSCRITOS NO EDITAL 2004 NA LEI DE INCENTIVO A CULTURA</t>
  </si>
  <si>
    <t>ACADEMIA CULTURAL ANO 2004</t>
  </si>
  <si>
    <t>CRIAÇÃO DE UM NOVO ESPAÇO CULTURAL</t>
  </si>
  <si>
    <t>MAMBERTI &amp; MAMBERTI PRODUÇÃO ARTISTICA S.C LTDA</t>
  </si>
  <si>
    <t>mamberti@uol.com.br</t>
  </si>
  <si>
    <t>SPORTCO / COMPETITION / SPORTPLEX</t>
  </si>
  <si>
    <t>OFICINAS CULTURAIS CASA DO ZEZINHO 2004</t>
  </si>
  <si>
    <t>CRITICA E FORMAÇÃO CULTURAL</t>
  </si>
  <si>
    <t>EXPOSIÇÕES DE ARTES, MÚSICA, TEATRO E ETC</t>
  </si>
  <si>
    <t>VERTENTES PRODUÇÕES E CONSULTÓRIA LTDA</t>
  </si>
  <si>
    <t>pedronin@ism.com.br</t>
  </si>
  <si>
    <t>XEROX COMÉRCIO E INDUSTRIA LTDA</t>
  </si>
  <si>
    <t>FIM DE SEMANA COM ARTE 2004</t>
  </si>
  <si>
    <t>SHOWS MUSICAIS E CIRCENCES E APRESENTAÇÕES TEATRAIS</t>
  </si>
  <si>
    <t xml:space="preserve">OS CINCO ORFÃOS </t>
  </si>
  <si>
    <t>A FUGA "ANTIGO A CADEIRA DO PAI"</t>
  </si>
  <si>
    <t>DUCTOR IMPLATAÇÃO DE PROJ. S.A</t>
  </si>
  <si>
    <t>UM TOQUE A MAIS</t>
  </si>
  <si>
    <t>SHOW DO GRUPO UM TOQUE A MAIS 6 APRESENTACOES</t>
  </si>
  <si>
    <t>ANTONIO CLAUDIO SOTEKO</t>
  </si>
  <si>
    <t>0113961-4335</t>
  </si>
  <si>
    <t>TRANS SISTEMAS DE TRANSPORTES</t>
  </si>
  <si>
    <t>0115561-7539</t>
  </si>
  <si>
    <t>PROJETO NEDERLANDS DANS</t>
  </si>
  <si>
    <t>APRESENTACOES DE ESPETACULO INTERN.DE DANCA</t>
  </si>
  <si>
    <t>ABN AMRO REAL</t>
  </si>
  <si>
    <t>SHOPPING ARTE E MUSICA IV</t>
  </si>
  <si>
    <t>0113849-1783</t>
  </si>
  <si>
    <t>PROJETO PARQUES DO EST. DE SAO PAULO</t>
  </si>
  <si>
    <t>EDICAO DO LIVRO PARQUES DO EST.DE SAO PAULO</t>
  </si>
  <si>
    <t>FERNANDO BREDA VICENTE</t>
  </si>
  <si>
    <t>0113932-3849</t>
  </si>
  <si>
    <t>PROJ.INTERCAMBIO CULT.BRASIL CUBA BALE CLASSICO</t>
  </si>
  <si>
    <t>APRESENTACAO DE BALLET CLASSICO O CORSARIO</t>
  </si>
  <si>
    <t>ESPACO CULTURAL PINHEIRO S/C LTDA</t>
  </si>
  <si>
    <t>0113813-2454</t>
  </si>
  <si>
    <t>OPERADORA DE SHOPPING CENTER ELDORADO</t>
  </si>
  <si>
    <t>MELHORIA NAS INSTALAÇÕES DA BIBLIOTECA</t>
  </si>
  <si>
    <t>MELHORIA NAS INSTALACOES DO CCSP</t>
  </si>
  <si>
    <t>ASSOCIACAO DOS AMIGOS DO CCSP</t>
  </si>
  <si>
    <t>ELEVADORES ATLAS / SCHINDLER S.A</t>
  </si>
  <si>
    <t>GABINETE DE ARTE 2003</t>
  </si>
  <si>
    <t>EXPOSICOES DE ARTES PLASTICAS - PROGRAMA ANUAL</t>
  </si>
  <si>
    <t>GABARTE@RAQUELARNAUD.COM.BR</t>
  </si>
  <si>
    <t>TATE BIGGER SPLASH ART BRITÁNICA DA TATE 1960 2003</t>
  </si>
  <si>
    <t>EXPOSICAO COM CERCA DE 109 OBRAS DE ARTE</t>
  </si>
  <si>
    <t>ACCEN.DO BRASIL LTDA / TECH TRANSP.E LOGIS. GRANERO</t>
  </si>
  <si>
    <t>QUALQUER GATO VIRA-LATA TEM UMA VIDA SEXUAL MAIS S</t>
  </si>
  <si>
    <t>DENA PRODUCOES ARTISTICAS LTDA</t>
  </si>
  <si>
    <t>0113864-4077</t>
  </si>
  <si>
    <t>SERVNET SERVIÇOS S/C LTDA</t>
  </si>
  <si>
    <t>LITERATURA BIBLIOTECA</t>
  </si>
  <si>
    <t>BIENAL 50 ANOS UMA HOMENAGEM A CICCILLO MATARAZZO</t>
  </si>
  <si>
    <t>EXPOSICAO E CATALOGOS DO NUCLEO CONT.LIVRO</t>
  </si>
  <si>
    <t>0115549-0230</t>
  </si>
  <si>
    <t>DATAMEC S.A / LOGOS ENGENHARIA S.A</t>
  </si>
  <si>
    <t>SHOW (PARA OS NOSSOS FILHOS)</t>
  </si>
  <si>
    <t>EVENTO COM DURACAO DE 90 MIN.,40 MIN. COM AUTORID.</t>
  </si>
  <si>
    <t>0113037-5918</t>
  </si>
  <si>
    <t>CRÍTICA E FORMAÇAO CULTURAL</t>
  </si>
  <si>
    <t>CAELESTIA</t>
  </si>
  <si>
    <t>RECITAL MUSICA CAELESTIA-MUSICOS E CORO DE MONGES</t>
  </si>
  <si>
    <t>FORTUNEE JOYCE SAFDIE</t>
  </si>
  <si>
    <t>0113826-4263</t>
  </si>
  <si>
    <t>BANCO CIDADE S.A</t>
  </si>
  <si>
    <t>CONCERTO TENOR ARGENTINO DARIO VOLANTE</t>
  </si>
  <si>
    <t>2 APRES. E WORKSHOP TEATRO PAULO AUTRAN(GRATUITA)</t>
  </si>
  <si>
    <t>FARE ARTE S/A LTDA</t>
  </si>
  <si>
    <t>0113862-9147</t>
  </si>
  <si>
    <t>KPMG CORPORATE/KPMG/TECHINT S.A / B.DE LA N.ARGENTI</t>
  </si>
  <si>
    <t>PAISAGEM CULTURAL BRASILEIRA-REG.CENTRO-OESTE</t>
  </si>
  <si>
    <t>LIVRO EXPRES. CULT.BRAS.DESTACANDO REG.CENTRO-OEST</t>
  </si>
  <si>
    <t>011240 -5540</t>
  </si>
  <si>
    <t>KPMG TRANSATION SEERVICE</t>
  </si>
  <si>
    <t>PROJETO ACARAI</t>
  </si>
  <si>
    <t>TRABALHAR O SER HUMANO ATRAVES DA EXPRESSAO ARTIST</t>
  </si>
  <si>
    <t>OCCA</t>
  </si>
  <si>
    <t>0114663-3145</t>
  </si>
  <si>
    <t>PSE ENGENHARIA/ PARKBEM / TERRA ALTA EMPRENDIMEN</t>
  </si>
  <si>
    <t>PROJETO O SUOR E A VELA</t>
  </si>
  <si>
    <t>CRIAçAO,PROD. E APRESENTAçAO DE PEçA DE TEATRO</t>
  </si>
  <si>
    <t>CASSIA PESTANA DA COSTA</t>
  </si>
  <si>
    <t>0116741-2447</t>
  </si>
  <si>
    <t>SECID SOC EDUCACIONAL CIDADE DE S.P</t>
  </si>
  <si>
    <t>0115693-4040</t>
  </si>
  <si>
    <t>ANUARIO PAULISTA DE ARTE POPULAR</t>
  </si>
  <si>
    <t>LIVRO DE ARTE POPULAR C/TIRAGEM DE 500 EXEMPLARES</t>
  </si>
  <si>
    <t>ANTONIOCARLOS GOUVEIA JR</t>
  </si>
  <si>
    <t>0114702-9013</t>
  </si>
  <si>
    <t>BRASILWAGEN/WAVECAR/SERCOM S.A/BSH CONTINENTAL</t>
  </si>
  <si>
    <t>SERRA</t>
  </si>
  <si>
    <t>VIDEO DOCUMENTARIO SP 52 MIN</t>
  </si>
  <si>
    <t>FLAVIO COUTINHO DE SERRA FREDERICO</t>
  </si>
  <si>
    <t>0113861-0182</t>
  </si>
  <si>
    <t>ARTE CONTEMPORANEA EXPOSICAO MARILIA RAZUK</t>
  </si>
  <si>
    <t>0113079-0853</t>
  </si>
  <si>
    <t>GRANDE CIRCO MISTICO BALE TEATRO GUAIRA</t>
  </si>
  <si>
    <t>4 APRESENTACOES E 1 ENSAIO ABETO A ALUNOS DA REDE</t>
  </si>
  <si>
    <t>ARTE CONTRATO SP ASS E MARKETING CULTURA</t>
  </si>
  <si>
    <t>COLECAO KIM ESTEVES</t>
  </si>
  <si>
    <t>O CINEMATOGRAFO SÉRIE FOTOGRAFICA DE VICENTE DE MELLO</t>
  </si>
  <si>
    <t>LIVRO DO ARTISTA</t>
  </si>
  <si>
    <t>ORIGINAL STUDIOS PRODUÇÃO DE VÍDEO LTDA</t>
  </si>
  <si>
    <t>3063-0011</t>
  </si>
  <si>
    <t>LEOGRAF GRÁFICA E EDITORA LTDA</t>
  </si>
  <si>
    <t>BOSSA NOVA FILMES CRIACOES E PRODU.LTDA</t>
  </si>
  <si>
    <t>7809-3368</t>
  </si>
  <si>
    <t>SAO MIGUEL PAULISTA 391 ANOS 391 FOTOS</t>
  </si>
  <si>
    <t>GILMAR APARECIDO GUIDO</t>
  </si>
  <si>
    <t>LIVRO</t>
  </si>
  <si>
    <t>OLHOS D`AGUA</t>
  </si>
  <si>
    <t>CRÍTICA E FORMAÇÃO CULTURAL</t>
  </si>
  <si>
    <t>QUALQUER GATO</t>
  </si>
  <si>
    <t>120 ANOS DA ABOLICAO</t>
  </si>
  <si>
    <t>TROPICÁLIA</t>
  </si>
  <si>
    <t>SUICIDIO</t>
  </si>
  <si>
    <t>PLASTIC CITY</t>
  </si>
  <si>
    <t>ENCARNAÇÃO DO DEMÔNIO</t>
  </si>
  <si>
    <t>IDICHE MAMMA MIA</t>
  </si>
  <si>
    <t>REALIZACAO DE PECA TEATRAL JUDAICA ITALIANA</t>
  </si>
  <si>
    <t>FIXACAO MARKETING CULTURAL ME LTDA</t>
  </si>
  <si>
    <t>FIXACAO@FIXACAOMKT.C</t>
  </si>
  <si>
    <t>DM9 DDB BRASIL PUBLICIDADE LTDA</t>
  </si>
  <si>
    <t>TEMPORADA DE LARANJAS</t>
  </si>
  <si>
    <t>MONTAGEM DE PECA TEATRAL TEMPORADA DAS LARANJAS</t>
  </si>
  <si>
    <t>GILMARGUIDO@UOL.COM.</t>
  </si>
  <si>
    <t>REDECARD S.A / FIRT TECH TECNOLOGIA LTDA</t>
  </si>
  <si>
    <t>BRITOCIMINO@UOL.COM.</t>
  </si>
  <si>
    <t>SAGITARIUSRICK@HOTMA</t>
  </si>
  <si>
    <t>PROIBIDO PARA MAIORES</t>
  </si>
  <si>
    <t>ESTAMPLAZA ADM HOTELEIRA E COMERCIAL LTDA</t>
  </si>
  <si>
    <t>AMANTE E COMPANHIA</t>
  </si>
  <si>
    <t>SAGITARIUS RICK GARCIA PROD.ARTIS.LTDA</t>
  </si>
  <si>
    <t>O TERCEIRO TRAVESSEIRO</t>
  </si>
  <si>
    <t>FESTIVAL INTERNACIONAL DE CINEMA INFANTIL</t>
  </si>
  <si>
    <t>FESTIVAL INTERNACIONAL</t>
  </si>
  <si>
    <t>SIGNORINIMKT PROD.CULTURAIS LTDA</t>
  </si>
  <si>
    <t>SHOWS</t>
  </si>
  <si>
    <t>MARIA CECILIA CREVATIN GOUVEIA</t>
  </si>
  <si>
    <t xml:space="preserve"> </t>
  </si>
  <si>
    <t>N°</t>
  </si>
  <si>
    <t>PROJETO</t>
  </si>
  <si>
    <t>ÁREA</t>
  </si>
  <si>
    <t>PRODUTO CULTURAL</t>
  </si>
  <si>
    <t>DT_PRÉ QUAL / INDEFERIMENTO</t>
  </si>
  <si>
    <t>VALOR</t>
  </si>
  <si>
    <t>PRAZO P/ CAPTAÇÃO</t>
  </si>
  <si>
    <t>VALOR CAPTADO</t>
  </si>
  <si>
    <t>A SER CAPTADO</t>
  </si>
  <si>
    <t>EMPREENDEDOR</t>
  </si>
  <si>
    <t>CONTATO</t>
  </si>
  <si>
    <t>INCENTIVADOR</t>
  </si>
  <si>
    <t>ARTES CÉNICAS</t>
  </si>
  <si>
    <t>MÚSICA</t>
  </si>
  <si>
    <t>CONCERTOS</t>
  </si>
  <si>
    <t>CINEMA E VÍDEO</t>
  </si>
  <si>
    <t>LITERATURA E BIBLIOTECA</t>
  </si>
  <si>
    <t>RICARDO MAIA DE SOUZA DA SILVA ME</t>
  </si>
  <si>
    <t>RIC.MAIA@TERRA.COM.B</t>
  </si>
  <si>
    <t>AGUAS DO BRASIL</t>
  </si>
  <si>
    <t>DOCUMENTÁRIO SOBRE O RECRSU AGUA</t>
  </si>
  <si>
    <t>PEQUI FILMES LTDA</t>
  </si>
  <si>
    <t>camilo@pequifilmes.com.br</t>
  </si>
  <si>
    <t>ARTES VISUAIS</t>
  </si>
  <si>
    <t>EDUARDO S.L.G. SRUR EPP</t>
  </si>
  <si>
    <t>DALTROZO PRODUÇÕES LTDA</t>
  </si>
  <si>
    <t>PROJETOS INSCRITOS NO EDITAL 2008 NA LEI DE INCENTIVO A CULTURA</t>
  </si>
  <si>
    <t>GALERIA MARILIA RAZUK 2008</t>
  </si>
  <si>
    <t>EXPOSIÇÕES INDIVIDUAIS DE ARTISTAS BRASILEIROS</t>
  </si>
  <si>
    <t>3079-0853</t>
  </si>
  <si>
    <t>ARTES CENICAS</t>
  </si>
  <si>
    <t>CENTO E CATORZE APRESENTAÇÕES DE SEIS TÍTULOS DE ESP.TEATRAIS</t>
  </si>
  <si>
    <t>ALVARO SIZA</t>
  </si>
  <si>
    <t>EXPOSIÇÃO SOBRE O ARQUITETO ALVARO SIZA</t>
  </si>
  <si>
    <t>2245-1900</t>
  </si>
  <si>
    <t>JOSEF ALBERS</t>
  </si>
  <si>
    <t>EXPOSIÇÃO DO ARTISTA JOSEF ALBERS</t>
  </si>
  <si>
    <t>ESTÚDIO RO CULTURA LTDA</t>
  </si>
  <si>
    <t>RACIONAL ENGENHARIA LTDA</t>
  </si>
  <si>
    <t>CINEMA BRASIL ITALIA 2008</t>
  </si>
  <si>
    <t>INSTITUTO CULTURAL ITALO BRASIL</t>
  </si>
  <si>
    <t>3179-0156</t>
  </si>
  <si>
    <t>5693-4000</t>
  </si>
  <si>
    <t>ALFA DANÇA 2008</t>
  </si>
  <si>
    <t xml:space="preserve">MONTAGEM E TEMPORADA </t>
  </si>
  <si>
    <t>3258-0006</t>
  </si>
  <si>
    <t>MOBILEFEST FEST. INTERNACIONAL DE ARTE E CRIATIVIDADE</t>
  </si>
  <si>
    <t>SIMPOSIO INTERNACIONAL E MOSTRA EXPOSITIVAS</t>
  </si>
  <si>
    <t>PILAR PRODUÇÕES LTDA</t>
  </si>
  <si>
    <t>3040-1668</t>
  </si>
  <si>
    <t>CARTAZES RUSSOS</t>
  </si>
  <si>
    <t>EXPOSIÇÃO DE CEM CARTAZES DE OSTENGRUPPE</t>
  </si>
  <si>
    <t>CACOETE</t>
  </si>
  <si>
    <t>PEÇA TEATRAL INFANTIL</t>
  </si>
  <si>
    <t>MUSEU DE ARTE MODERNA DE SÃO PAULO</t>
  </si>
  <si>
    <t>admam@mam.org.br</t>
  </si>
  <si>
    <t>QUEIMANDO A MOLEIRA</t>
  </si>
  <si>
    <t>PRODUÇÃO, GRAVAÇÃO DO CD AUTORAL "QUEIMANDO A MOLEIRA"</t>
  </si>
  <si>
    <t>COOPERATIVA DE TRABALHO DOS PROFISSIOMAIS DE MÚSICA DE S.P</t>
  </si>
  <si>
    <t>BARRACÃO CULTURAL PRODUÇÕES ARTÍSTICA</t>
  </si>
  <si>
    <t>5539-1275</t>
  </si>
  <si>
    <t>CABEÇA DO CACHORRO</t>
  </si>
  <si>
    <t>LIVRO DE FOTOGRAFIA COM TEXTO DE DRAUZIO VARELLA</t>
  </si>
  <si>
    <t>ARAQUEM ALCANTARA FOTOGRAFIA E EDITORA</t>
  </si>
  <si>
    <t>F.NAZCA &amp; PUBLICIDADE LTDA</t>
  </si>
  <si>
    <t>JAM NO JARAGUA NELSON AYRES INSTRUMENTAL CONVIDA</t>
  </si>
  <si>
    <t>ELOISA HELENA GONÇALVES</t>
  </si>
  <si>
    <t>eloisaelena@sti.com.br</t>
  </si>
  <si>
    <t>DUBUFFET ANO DA FRANÇA NO BRASIL</t>
  </si>
  <si>
    <t>EXPOSIÇÃO O ANO DA FRANÇA NO BRASIL</t>
  </si>
  <si>
    <t>ECOARTE</t>
  </si>
  <si>
    <t>ESPETÁCULO QUE FALARA SOBRE MEIO AMBIENTE</t>
  </si>
  <si>
    <t>YARA SILVIA FERNANDES LEITE</t>
  </si>
  <si>
    <t>YARALEITE@NICOLEBORG</t>
  </si>
  <si>
    <t>GAL MARILIA RAZUK NOV.2006 A MARCO DE 2007</t>
  </si>
  <si>
    <t>3 EXPOSICOES NA GALERIA MARILIA CHEDE RAZUK</t>
  </si>
  <si>
    <t>GALMARILIARAZUK@UOL</t>
  </si>
  <si>
    <t>DM9DDB PUBLICIDADE</t>
  </si>
  <si>
    <t>TESOURO DA TERRA SANTA</t>
  </si>
  <si>
    <t>EXPOSICA DA VIDA COTIDIANA DE JERUSALEM</t>
  </si>
  <si>
    <t>CALINA PROJETOS CULTURAIS E SOCIAIS</t>
  </si>
  <si>
    <t>LUIZ@CALINA.COM.BR</t>
  </si>
  <si>
    <t>LIVRO DE EXPOSICAO PERGAMINHO DO MAR MORTO</t>
  </si>
  <si>
    <t>LIVRO DA EXPOSICAO PERGAMINHOS DO MAR MORTO</t>
  </si>
  <si>
    <t>LUIS@CALINA.COM.BR</t>
  </si>
  <si>
    <t>HAGANA SEGURANÇAS / SERVIÇOS LTDA</t>
  </si>
  <si>
    <t>DOCUMENTÁRIO DE 52mn SOBRE A CIDADE DE SÃO PAULO</t>
  </si>
  <si>
    <t>canal@canalazul.net</t>
  </si>
  <si>
    <t>NEWCOMM BATES COMUNICAÇÃO INTEGRADAS LTDA</t>
  </si>
  <si>
    <t>SIGNORINI MARKETING E EVENTOS S/C LTDA</t>
  </si>
  <si>
    <t xml:space="preserve">SÃO FRANCISCO UM RIO DE HISTÓRIAS </t>
  </si>
  <si>
    <t>LONGA METRAGEM DE 35mm COM 90mn SOBRE O RIO D.FRANC</t>
  </si>
  <si>
    <t>BANCO DO ESTADO DE SP S.A</t>
  </si>
  <si>
    <t>ARTHUR LUIZ PIZA</t>
  </si>
  <si>
    <t>LIVRO DE ARTE ARTHUR LUIZ PIZA</t>
  </si>
  <si>
    <t>gabarte@amccham.com.br</t>
  </si>
  <si>
    <t>CONSÓRCIO TRIUNFO GALVÃO</t>
  </si>
  <si>
    <t>GRUPO CORAL</t>
  </si>
  <si>
    <t>RENATO TEIXEIRA LOPES</t>
  </si>
  <si>
    <t>DIFUSÃO CULTURAL</t>
  </si>
  <si>
    <t>MONTAGEM E APRESENTAÇÕES DO ESPET. A MEIA NOITE...</t>
  </si>
  <si>
    <t>BMC SOFTWARE DO BRASIL LTDA/FIRST</t>
  </si>
  <si>
    <t>HISTÓRIA DA MÚSICA CLÁSSICA NO BRASIL</t>
  </si>
  <si>
    <t>ANDREA JAKOPSSON ESTÚDIO EDITORIAL LTDA</t>
  </si>
  <si>
    <t>andreaj@terra.com.br</t>
  </si>
  <si>
    <t>ESPLENDOR DE VISCONTI</t>
  </si>
  <si>
    <t>MOSTRA COMPLETA DA OBRA LUCHINO VISCONTI</t>
  </si>
  <si>
    <t>ASSOCIAÇÃO AMIGOS DO CENTRO CULTURAL</t>
  </si>
  <si>
    <t>3271-7329</t>
  </si>
  <si>
    <t>ESPETÁCULOS A PACIENTES HOSPITALIZADOS E UM LIVRO</t>
  </si>
  <si>
    <t>DANIELA DEZAN</t>
  </si>
  <si>
    <t>doutoresdoriso@doutoresdoriso.com.br</t>
  </si>
  <si>
    <t>DIAGNÓSTICOS DA AMERICA S.A</t>
  </si>
  <si>
    <t>GARANTIA DE ACES.AOS PROD.CULTURAIS CCBB</t>
  </si>
  <si>
    <t>ACESSO DA POPULAÇÃO DE BAIXA RENDA A PROD.CULTURA</t>
  </si>
  <si>
    <t>ASS.AMIGOS DO CENTRO CULTURAL BANCO DO BRASIL</t>
  </si>
  <si>
    <t>TEMPORADA DE OPERA 2002 THEATRO MUNICIPAL BODAS FIGARO</t>
  </si>
  <si>
    <t>REALIZAÇÃO DA OPERA AS BODAS DE FIGARO</t>
  </si>
  <si>
    <t>CENTRAL PEDERIVA DE PRODS.TECN.ARTIS.LTDA</t>
  </si>
  <si>
    <t>2233-715</t>
  </si>
  <si>
    <t xml:space="preserve">ARTEPLEX SP AÇÕES CULTURAIS </t>
  </si>
  <si>
    <t>PROJEÇÃO E EXIBIÇÃO DE PELÍCULA VÍDEO E DEMAIS PRODUTOS</t>
  </si>
  <si>
    <t>CINEMA ARTEPLEX</t>
  </si>
  <si>
    <t>circuitoespaco@uol.com.br</t>
  </si>
  <si>
    <t>UNIBANCO UNIÃO DOS BANCOS BRASILEIROS</t>
  </si>
  <si>
    <t>DJAVAN</t>
  </si>
  <si>
    <t>APRESENTAÇÕES DO SHOW DE DJAVAN</t>
  </si>
  <si>
    <t>MICROSOFT</t>
  </si>
  <si>
    <t>REVISTA BRAVO</t>
  </si>
  <si>
    <t>EDITORA D'AVILLA LTDA</t>
  </si>
  <si>
    <t>CURTA TEATRO 2006 8º PROGRAMA DE LA PRA CA</t>
  </si>
  <si>
    <t>CONCERTO MOSTEIRO AO MEIO DIA</t>
  </si>
  <si>
    <t>EMC COMPUTER SYSTEM BRASL LTDA</t>
  </si>
  <si>
    <t>BOURBON STRETT FESTIVAL 2010</t>
  </si>
  <si>
    <t>FESTIVAL INTERNACIONAL DE MÚSICA</t>
  </si>
  <si>
    <t>EDGARD PEREIRA RADESCA</t>
  </si>
  <si>
    <t>ESPOSIÇÃO</t>
  </si>
  <si>
    <t>EXPOSIÇÃO CAIO REISEWITZ</t>
  </si>
  <si>
    <t>TE AMO SÃO PAULO</t>
  </si>
  <si>
    <t>CONTEUDO PARTICIPAÇÕES E SERVIÇOS TEATRAIS LTDA</t>
  </si>
  <si>
    <t>3124-1560</t>
  </si>
  <si>
    <t>CMA CONSULTORIA E METODOS ASS. MERCANTIL S.A</t>
  </si>
  <si>
    <t>COLETIVA O PASSEIO DE KIEKERKEGAARD</t>
  </si>
  <si>
    <t>eduardo_leal@terra.com.br</t>
  </si>
  <si>
    <t>FATOR S.A CORRETORA DE VALORES</t>
  </si>
  <si>
    <t>CHICO NIEDZIEISKI</t>
  </si>
  <si>
    <t>LIVRO DA OBRA DE CHICO NIEDZEILSKI</t>
  </si>
  <si>
    <t>L / RV RECURSOS VISUAIS LTDA</t>
  </si>
  <si>
    <t>edvlen@len.com.br</t>
  </si>
  <si>
    <t>SLW CORRETORA DE VALORES E CÂMBIO LTDA</t>
  </si>
  <si>
    <t>DVD EDUARDO GUDIN &amp; NOTICIAS DUM BRASIL</t>
  </si>
  <si>
    <t>PRODUÇÃO DE DVD</t>
  </si>
  <si>
    <t>REALEJO PRODUÇÃO ARTISTICA DISCOS E FITAS LTDA</t>
  </si>
  <si>
    <t>4365-4881</t>
  </si>
  <si>
    <t>DO BARRACÃO PARA RUA</t>
  </si>
  <si>
    <t>BARRACÃO CULTURAL PRODUÇÕES ARTÍSTICAS</t>
  </si>
  <si>
    <t>LIVRO DE TEXTO E FOTOGRAFIAS SOBRE O PANTANAL</t>
  </si>
  <si>
    <t>ARAQUEM ALCANTARA FOTOGRAFIA LTDA</t>
  </si>
  <si>
    <t>araquem@araquem.com.br</t>
  </si>
  <si>
    <t>PROJETO GABINETE DE ARTE 2002</t>
  </si>
  <si>
    <t>EXPOSIÇOES DE ARTES PLASTICAS - PROGRAMA ANUAL</t>
  </si>
  <si>
    <t>011 251-5317</t>
  </si>
  <si>
    <t>DOACAO MAC USP</t>
  </si>
  <si>
    <t>DOACAO DE OBRA DO ARTISTA MARCOS COELHO AO MAC</t>
  </si>
  <si>
    <t>LOGOS ENGENHARIA</t>
  </si>
  <si>
    <t>APRESENTACAO DE MUSICA ERUDITA,JAZZ,MPB E ETC</t>
  </si>
  <si>
    <t>PROJETO TEMPORADA DE DANCA SAO PAULO 2002</t>
  </si>
  <si>
    <t>FG MEIRELLES EDITORA E ARTES LTDA ME</t>
  </si>
  <si>
    <t>0115571-4592</t>
  </si>
  <si>
    <t>EMBRATEL / ACCENTURE</t>
  </si>
  <si>
    <t>EXPOSIÇÃO DE ARTES PLÁSTICA, MOSAICO E ETC</t>
  </si>
  <si>
    <t>XEROX COMÉRCIO E INDUSTRIA / EMC COMPUTER</t>
  </si>
  <si>
    <t>A FLOR DO MEU BEM QUERER</t>
  </si>
  <si>
    <t>COMÉDIA TEATRAL</t>
  </si>
  <si>
    <t>amfranco@cie-brasil.com.br</t>
  </si>
  <si>
    <t>MICROSIGA SOFTWARE S.A</t>
  </si>
  <si>
    <t>SÉRIE PAU BRASIL JEQUITIBA E SÉRIE E ARAUCÁRIA</t>
  </si>
  <si>
    <t>VINTE E DUAS APRESENTAÇÕES DE MÚSICA ERUDITA OSESP</t>
  </si>
  <si>
    <t>dro@tvcultura.com.br</t>
  </si>
  <si>
    <t>CONST E COMERCIO CAMARGO CORREA / EMBRATEL</t>
  </si>
  <si>
    <t>PROJETO MARIA BETHANIA E ANA CAROLINA</t>
  </si>
  <si>
    <t>APRESENTACAO DAS CANTORAS BETHANI E NANA CAYMMI</t>
  </si>
  <si>
    <t>OCESA MERCURY ENTRETENIMENTOS LTDA</t>
  </si>
  <si>
    <t>0116653-6819</t>
  </si>
  <si>
    <t>MICROSOFT INFORMATICA ltda</t>
  </si>
  <si>
    <t>THE ARTIE SHAW ORCHESTRA</t>
  </si>
  <si>
    <t>APRES.NOS DIAS 17/11/01 IBIR.E 21.22.23/11TEA ALFA</t>
  </si>
  <si>
    <t>PAULO PELICO</t>
  </si>
  <si>
    <t>0115083-2908</t>
  </si>
  <si>
    <t>ORACLE DO BRASIL SISTEMAS/MICROSIGA SOFTWARE</t>
  </si>
  <si>
    <t>0113032-9811</t>
  </si>
  <si>
    <t>MUTANTE</t>
  </si>
  <si>
    <t>ROSANA ELISA</t>
  </si>
  <si>
    <t>0115583-1610</t>
  </si>
  <si>
    <t>ESCRITORIO DE PROJETOS TECNICOS</t>
  </si>
  <si>
    <t>GODSPELL</t>
  </si>
  <si>
    <t>ESPETACULO TEATRAL COM 10 ATORES</t>
  </si>
  <si>
    <t>FRANCISCO FARINELLI JR</t>
  </si>
  <si>
    <t>0113982-2099</t>
  </si>
  <si>
    <t>VITOR VITORIA</t>
  </si>
  <si>
    <t>TAEKA PRODUCOES ARTISTICA LTDA</t>
  </si>
  <si>
    <t>3081578-5</t>
  </si>
  <si>
    <t>BREVE HISTORIA DA MUSICA CAIPIRA</t>
  </si>
  <si>
    <t>SHOW MUSICAL NAS CASAS DE CULTURA</t>
  </si>
  <si>
    <t>MARCO ANTONIO VIDALGA</t>
  </si>
  <si>
    <t>0113862-8816</t>
  </si>
  <si>
    <t>SOUZA RAMOS COM. E IMPORTAÇÃO LTDA</t>
  </si>
  <si>
    <t>A JANELA ABERTA</t>
  </si>
  <si>
    <t>FINALIZACAO DE CURTA METRAGEM EM 35MM 10MIN</t>
  </si>
  <si>
    <t>PHILIPPE BARCINSKI</t>
  </si>
  <si>
    <t>0113641-0415</t>
  </si>
  <si>
    <t>LODUCCA PUBLICIDADE LTDA</t>
  </si>
  <si>
    <t>F NAZCA S &amp; S PUBLICIDADE LTDA</t>
  </si>
  <si>
    <t>VICTOR BROOKS-JAZZ &amp; BLUES A PAULISTA 2010</t>
  </si>
  <si>
    <t xml:space="preserve">TEMPORADA DE SHOWS </t>
  </si>
  <si>
    <t>3667-3611</t>
  </si>
  <si>
    <t>FESTIVAL DE MÚSICA</t>
  </si>
  <si>
    <t>"LIVRO CABELO"</t>
  </si>
  <si>
    <t>MARILIA CHEDE RAZUK ME</t>
  </si>
  <si>
    <t>GALERIAMARILIARAZUK@</t>
  </si>
  <si>
    <t>EXPOSICAO INDIVIDUAL - HEROI</t>
  </si>
  <si>
    <t>EXPOSICAO INDIVIDUAL DE ARTISTA CONTEMPORÂNEO</t>
  </si>
  <si>
    <t>MÚSICAL PARA TODOS</t>
  </si>
  <si>
    <t>APRESENTAÇÕES GRATUITAS DE MÚSICA ERUDITA</t>
  </si>
  <si>
    <t>DIVINIA COMÉDIA PRODUÇÕES ARTISTICA LTDA</t>
  </si>
  <si>
    <t>a_martini@uol.com.br</t>
  </si>
  <si>
    <t>CIA BRASILEIRA DE DISTRIBUIÇÃO / UNIBANCO</t>
  </si>
  <si>
    <t>A REVISTA ESPECIAL Nr.2 A POSSE DO PRESIDENTE LULA</t>
  </si>
  <si>
    <t>EDIÇÃO DE REVISTA "A POSSE DO PRESIDENTE LULA"</t>
  </si>
  <si>
    <t>INSTITUTO TAKANO DE PRODUÇÕES CULTURAIS EDUCACIONAIS</t>
  </si>
  <si>
    <t>weintock@takano.com.br</t>
  </si>
  <si>
    <t>DPZ/DUALIB PETIT ZARAGOSA PROPAGANDA LTDA</t>
  </si>
  <si>
    <t>eric@bocaboca.com.br</t>
  </si>
  <si>
    <t>LEOGRAF GRÁFICA E DITORA LTDA</t>
  </si>
  <si>
    <t>PROJETOS INSCRITOS NO EDITAL 2002 NA LEI DE INCENTIVO A CULTURA</t>
  </si>
  <si>
    <t>MUSICAS FOLCLÓRICAS BRASILEIRAS VOL. 3</t>
  </si>
  <si>
    <t>CD MUSICAL COM 26 FAIXAS TOTAL 40,33MIN</t>
  </si>
  <si>
    <t>PAISAGEM CULTURAL BRASILEIRA REGIÃO SUL</t>
  </si>
  <si>
    <t>LIVRO PAISAGEM CULTURAL BRASILEIRA REGIÃO SUL</t>
  </si>
  <si>
    <t>EDITORA TERCEIRO NOME</t>
  </si>
  <si>
    <t>louparis@terra.com.br</t>
  </si>
  <si>
    <t>KPMG TRANSACTION AND FORESINC SERVICES LTDA</t>
  </si>
  <si>
    <t>ALFA MUSICAL LEI MENDONÇA 2002</t>
  </si>
  <si>
    <t>APRESENTAÇÃO DE 3 EVENTOS CULTURAIS NO TEATRO ALFA</t>
  </si>
  <si>
    <t>ORACLE DO BRASIL SISTEMAS LTDA</t>
  </si>
  <si>
    <t>PROJETO GALERIA NARA ROESLER 2002</t>
  </si>
  <si>
    <t>EXPOSIÇÃO DE ARTES PLÁSTICAS</t>
  </si>
  <si>
    <t>nararoesler@uol.com.br</t>
  </si>
  <si>
    <t>ALMAP BBDO COMUNICAÇÕES</t>
  </si>
  <si>
    <t>PROJETO ARTE EDUCAÇÃO NARA ROESLER</t>
  </si>
  <si>
    <t>EXPOSIÇÕES DE ARTES PLÁSTICAS</t>
  </si>
  <si>
    <t>TISHMAN SPEYER MET.DESEN.IMOBILIÁRIO</t>
  </si>
  <si>
    <t>sandrorochaim@uol.com.br</t>
  </si>
  <si>
    <t>MARILIARAZUK@UOL.COM</t>
  </si>
  <si>
    <t>INSTITUTOTEATROALFA.</t>
  </si>
  <si>
    <t>INSTITUT@TEATROALFA.</t>
  </si>
  <si>
    <t>PROJETOS INSCRITOS NO EDITAL 2010 NA LEI DE INCENTIVO A CULTURA</t>
  </si>
  <si>
    <t>ALFA CRIANÇA 2010</t>
  </si>
  <si>
    <t>ESPETÁCULOS TEATRIAS PARA CRIANÇA</t>
  </si>
  <si>
    <t>PARALELA 2010</t>
  </si>
  <si>
    <t>EXPOSIÇÃO DE ARTISTAS CONTEMPORANEOS BRASILEIROS</t>
  </si>
  <si>
    <t>PRATA PRODUÇÕES</t>
  </si>
  <si>
    <t>valeria@prata.art.br</t>
  </si>
  <si>
    <t>ACECO TI LTDA / SHOPING CIDADE JARDIM S.A</t>
  </si>
  <si>
    <t>DE MÃE PARA FILHA 2010</t>
  </si>
  <si>
    <t>CÉLIA MARIA DE CERQUEIRA RADESCA</t>
  </si>
  <si>
    <t>WORLD TRADE CENTER / EMC COMPUTER SYSTEMS</t>
  </si>
  <si>
    <t>ALFA DANÇA 2010</t>
  </si>
  <si>
    <t>LIGAÇÕES PERIGOSAS</t>
  </si>
  <si>
    <t>LATINAMERICA ENTRETENIMENTO LTDA</t>
  </si>
  <si>
    <t>giulia@filmand.com.br</t>
  </si>
  <si>
    <t>Y &amp; R PROPAGANDA LTDA</t>
  </si>
  <si>
    <t>8° FESTIVAL INTERNACIONAL DE CINEMA INFATIL</t>
  </si>
  <si>
    <t>FESTIVAL DE CINEMA INFANTIL</t>
  </si>
  <si>
    <t>MÚSICA NA BERRINI</t>
  </si>
  <si>
    <t>WORLD TRADE CENTER DE SÃO PAULO LTDA</t>
  </si>
  <si>
    <t>EXPOSIÇÃO SALVADOR DALI</t>
  </si>
  <si>
    <t>ATECH / ATECH NEGOCIOS EM TECNOLOGIA</t>
  </si>
  <si>
    <t>6° SEMANA DE CINEMA ITALIANO</t>
  </si>
  <si>
    <t>CAMARA ITALO BRASILEIRA DE COMERCIO IND. E AGRICULTURA</t>
  </si>
  <si>
    <t>COFIPE VEÍCULOS  / TIETE VEÍCUL  / DISTR.AUTOMOTIVA</t>
  </si>
  <si>
    <t>VIDA NOVA</t>
  </si>
  <si>
    <t>EDUARDO GUEDES DO NASCIMENTO</t>
  </si>
  <si>
    <t>3853-7170</t>
  </si>
  <si>
    <t>SEXTO FESTIVAL INTERNACIONAL DE CINEMA INFANTIL</t>
  </si>
  <si>
    <t>ESPAÇO Z MARKETING DE ENTRETENIMENTO LTDA</t>
  </si>
  <si>
    <t>5506-3530</t>
  </si>
  <si>
    <t>AS AVENTURAS DO CRIADO MALCRIADO</t>
  </si>
  <si>
    <t>O QUEBRA NOZES</t>
  </si>
  <si>
    <t>COMEDIA INFANTO - JUVENIL</t>
  </si>
  <si>
    <t>TÍTULO CORRETORA DE VALORES S.A</t>
  </si>
  <si>
    <t>SHOW</t>
  </si>
  <si>
    <t>LIVRO AMELIA TOLEDO</t>
  </si>
  <si>
    <t>EDIÇÃO, PUBLICAÇÃO E DISTRIBUIÇÃO DE LIVRO DE ARTE</t>
  </si>
  <si>
    <t>NARA HELENA DA COSTA LIMA ROESLER</t>
  </si>
  <si>
    <t>nararoesler@nararoesler.com.br</t>
  </si>
  <si>
    <t>PROJETOS INSCRITOS NO EDITAL 2005 / 2006 NA LEI DE INCENTIVO A CULTURA</t>
  </si>
  <si>
    <t>CORAL DA CIDADE DE SAO PAULO E ORQUESTRA ACADEMICA</t>
  </si>
  <si>
    <t>DEZESSEIS CONCERTOS DE MUSICA ERUDITA</t>
  </si>
  <si>
    <t>ORAGANIZACAO DE CULTURA E CIDADANIA</t>
  </si>
  <si>
    <t>CORCISP@YAHOO.COM.BR</t>
  </si>
  <si>
    <t>PARTICIPAÇÕES MORRO VERMELHO S.A</t>
  </si>
  <si>
    <t>CIRCO RODA BRASIL</t>
  </si>
  <si>
    <t>RESGATAR A TRADICAO DO CIRCO ITINERANTE</t>
  </si>
  <si>
    <t>CONCESSIONARIA DO SIST. ANHANGUERA BANDEIRANTE</t>
  </si>
  <si>
    <t>DOUTORES DO RISO</t>
  </si>
  <si>
    <t>CAIAQUES</t>
  </si>
  <si>
    <t>OBRA ARTISTICA DE INTERVENCAO URBANA</t>
  </si>
  <si>
    <t>SRUR@DOUTROMUNDO.COM</t>
  </si>
  <si>
    <t>SÃO JOAQUIM S.A ADM. E PARTICIPAÇÕES</t>
  </si>
  <si>
    <t>REVISTA URBS</t>
  </si>
  <si>
    <t>EXPOSICAO DE ARTE CONTEMPORANEA</t>
  </si>
  <si>
    <t>EXPOSIÇÕES NARA ROESLER GALERIA 2008</t>
  </si>
  <si>
    <t>GULLANE FILMES LTDA</t>
  </si>
  <si>
    <t>VICTOR BROOKS E ZE RICARDO -JAZZ &amp; BLUES A PAULISTA</t>
  </si>
  <si>
    <t>CMA CONSULTORIA MÉTODOS ASSESSORIA E MERCANTIL</t>
  </si>
  <si>
    <t>INDUSTRIA DE HOTÉIS GUZZONI S.A</t>
  </si>
  <si>
    <t>NUNCA SE SÁBADO</t>
  </si>
  <si>
    <t>PATRIMÔNIO HISTÓRICO E CULTURAL</t>
  </si>
  <si>
    <t>PERGAMINHOS DO MAR MORTO UM LEGADO PARA HUMANIDADE</t>
  </si>
  <si>
    <t>EXPOSICAO DE FRAGMENTOS RAROS ORIGINAIS DOS PERGAM</t>
  </si>
  <si>
    <t>CSC BRASIL SIST LTDA / V.R VALES LTDA/AGORA CORRETO</t>
  </si>
  <si>
    <t>TEATRO CROWNE PLAZA 2004</t>
  </si>
  <si>
    <t>PROGRAMACAO ANO 2003-(MUSICA,TEATRO ADULTO INFANT)</t>
  </si>
  <si>
    <t>MAMBERTI&amp;MAMBERTI PROD. ARTISTI.S/C LTDA</t>
  </si>
  <si>
    <t>TEATRO HAYTT SOUNDS</t>
  </si>
  <si>
    <t>A PROGRAMACAO DE UMA SERIE DE 6 SHOWS DE MUS.BRAS.</t>
  </si>
  <si>
    <t>MAMBERTI&amp;MAMBERTI PROD.ARTISTICAS SC LTD</t>
  </si>
  <si>
    <t>MORUMBY HOTEIS LTDA</t>
  </si>
  <si>
    <t>RETROSPECTIVA PICASSO</t>
  </si>
  <si>
    <t>EXPOSICAO DE ARTES VISUAIS</t>
  </si>
  <si>
    <t>BRASIL CONNECTS CULTURA</t>
  </si>
  <si>
    <t>JOAQUIM@BRASILCONNEC</t>
  </si>
  <si>
    <t>FNAZCA SAATCHI &amp; SAATCHI PUBLICIDADE LTDA</t>
  </si>
  <si>
    <t>FORMARTE@UOL.COM.BR</t>
  </si>
  <si>
    <t>SEDE DO INSTITUTO DE ARTE CONTEMPORANEA</t>
  </si>
  <si>
    <t>GABARTE@AMCHAM.COM.B</t>
  </si>
  <si>
    <t>GAFISA S.A</t>
  </si>
  <si>
    <t>AMFRANCO@CIE-BRASIL.</t>
  </si>
  <si>
    <t>EXPOSICAO COLETIVA ART BASEL MIAMI EM SAO PAULO</t>
  </si>
  <si>
    <t>GARMARILIARAZUK@UOL.</t>
  </si>
  <si>
    <t>DM-9</t>
  </si>
  <si>
    <t>ROSA DE DOIS PERFUMES</t>
  </si>
  <si>
    <t>NO CORACAO DA SELVA PRODUCOES ARTIS.LTDA</t>
  </si>
  <si>
    <t>CORACAODASELVA@BOL.C</t>
  </si>
  <si>
    <t>IBOPE OPINIÃO / IBOPE PESQUISA / IBOPE SOLUTION</t>
  </si>
  <si>
    <t>SAGITARIUS RICK GARCIA PROD.ARTIST.LTDA</t>
  </si>
  <si>
    <t>ESTANPLAZA/SÃO RAFAEL COMERCIO/SERB PARTICIP/</t>
  </si>
  <si>
    <t>SUZAN SVERNER/BEATRIZ SVERNER/LILY SVERNER</t>
  </si>
  <si>
    <t>ESPETACULOS INTERNACIONAIS DE DANCA</t>
  </si>
  <si>
    <t>SCALA DI MILANO SAO PAULO 2004</t>
  </si>
  <si>
    <t>ESPETACULO INTERNACIONAL DE DANCA</t>
  </si>
  <si>
    <t>DELL`ARTE SP EVENTOS E SERV. SC LTDA</t>
  </si>
  <si>
    <t>RESTAURACAO ESCOLA ESTADUAL RODRIGUES ALVES-FASEII</t>
  </si>
  <si>
    <t>CONTINUIDADE DAS OBRAS DE RESTAURACAO DO COLEGIO</t>
  </si>
  <si>
    <t>BANCO ABN AMRO REAL</t>
  </si>
  <si>
    <t>RESTARQ ARQUITETURA RESTAURACAO E ARTE</t>
  </si>
  <si>
    <t>TEMPORADA DE DANCA SAO PAULO 2004</t>
  </si>
  <si>
    <t>QUALICORP CORRETORA DE SEGUROS LTDA</t>
  </si>
  <si>
    <t>A PEQUENA SEREIA</t>
  </si>
  <si>
    <t>FUNDAÇÃO APLICAÇÕES DE TECNOLOGIAS CRÍTICAS ATECH</t>
  </si>
  <si>
    <t>RESTAURO DA ESCOLA ESTADUAL NOSSA SRA. DA PENHA</t>
  </si>
  <si>
    <t>CASA DE CULTURA DE ISRAEL</t>
  </si>
  <si>
    <t>AMFA GALERIA DE ARTE LTDA</t>
  </si>
  <si>
    <t>EXPOSIÇÃO DELSON UCHOA</t>
  </si>
  <si>
    <t>PRODUÇÃO ARTÍSTICA COMTEMPORÁNEA COM ARTISTA EMERGENTES</t>
  </si>
  <si>
    <t>SITEX DO BRASIL SERVIÇOS EMPRESARIAIS</t>
  </si>
  <si>
    <t>sandracausin53@hotmail.com</t>
  </si>
  <si>
    <t>SAUDIBRAS AGROP.EMP. REPRESENTAÇÃO</t>
  </si>
  <si>
    <t>ABRACE SEU BAIRRO</t>
  </si>
  <si>
    <t>QUATRO DIAS DE APRESENTAÇÃO DE PEÇAS TEATRTAIS</t>
  </si>
  <si>
    <t>INSTITUTO SÃO PAULO CONTRA A VIOLÊNCIA</t>
  </si>
  <si>
    <t>dlevisky.tln@terra.com.br</t>
  </si>
  <si>
    <t>PORTO SEGURO ADMNISTRAÇÃO LTDA / SERASA S.A</t>
  </si>
  <si>
    <t>OFICINAS CULTURAIS CASA DO ZEZINHO 2003</t>
  </si>
  <si>
    <t>UMA HISTORIA DE AMOR E FURIA "LUTAS"+B4</t>
  </si>
  <si>
    <t>UNITED AUTO NAGOYA/ARICANDUVA/PARTICIPAÇÕES</t>
  </si>
  <si>
    <t>ORQUESTRA FILARMÔNICA DE MULHERE</t>
  </si>
  <si>
    <t>REALIZAÇÃO DE CONCERTO SOPRANO DANYCE GRAVES</t>
  </si>
  <si>
    <t>DANÇAR MARKETING &amp; COMUNICAÇÕES LTDA</t>
  </si>
  <si>
    <t>AVON COSMÉTICO LTDA</t>
  </si>
  <si>
    <t>FIXACAO@FIXACAOMKT</t>
  </si>
  <si>
    <t>BRITOCIMINO@BRITOCIM</t>
  </si>
  <si>
    <t>RICKGARCIA@GLOBO.COM</t>
  </si>
  <si>
    <t>ESPACE CENTER ADMINISTRAÇÃO</t>
  </si>
  <si>
    <t xml:space="preserve">EMC COMPUTER SYSTEMS </t>
  </si>
  <si>
    <t>SONAI@KAVANTAN.COM.B</t>
  </si>
  <si>
    <t>EXPOSIÇÃO</t>
  </si>
  <si>
    <t>TRANSAMERICA HOLDINGS LTDA</t>
  </si>
  <si>
    <t>DOCUMENTARIO</t>
  </si>
  <si>
    <t>ANA LUIZA TRAJANO INACIO RODRIGUES ME</t>
  </si>
  <si>
    <t>ADORAVESI SEM VERGONHA</t>
  </si>
  <si>
    <t xml:space="preserve">PEÇA DE TEATRO, COMEDIA MUSICADA BASEADO NA OBRA LADIES NIGHT </t>
  </si>
  <si>
    <t>gilmarguido@uol.com.br</t>
  </si>
  <si>
    <t>SHOW MUSICAL</t>
  </si>
  <si>
    <t>RESTAURO</t>
  </si>
  <si>
    <t>CALINA PROJETOS CULTURAIS E SOCIAIS LTDA</t>
  </si>
  <si>
    <t>calina@calina.com.br</t>
  </si>
  <si>
    <t>JERUSALEM PELA PAZ</t>
  </si>
  <si>
    <t>EXPOSIÇÃO SOBRE A CIDADE DE JERUSALEM</t>
  </si>
  <si>
    <t>KARIM RASHID</t>
  </si>
  <si>
    <t>REALIZAÇÃO DE EXPOSIÇÃO SOBRE A ARTISTA KARIM RASHID</t>
  </si>
  <si>
    <t>ESTÚDIO RO CULTURAL LTDA</t>
  </si>
  <si>
    <t>estudioro@uol.com.br</t>
  </si>
  <si>
    <t>AOS OSSOS QUE TANTO DOEM NO INVERNO</t>
  </si>
  <si>
    <t xml:space="preserve">ESPETACULO TEATRAL  </t>
  </si>
  <si>
    <t>WK PRODUÇÕES CINEMATOGRÁFICAS LTDA EPP</t>
  </si>
  <si>
    <t>BANCO BRADESCO S/A</t>
  </si>
  <si>
    <t>HSBC BANK BRASIL S.A - BANCO MÚLTIPLO</t>
  </si>
  <si>
    <t>gereco@uol.com.br</t>
  </si>
  <si>
    <t>DANÇA DOS SENTIDOS</t>
  </si>
  <si>
    <t>NOVE APRESENTAÇÕES DE PEÇA TEATRAL</t>
  </si>
  <si>
    <t>SELENE &amp; CIBELE PRODUÇÕES ARTISTICAS LTDA</t>
  </si>
  <si>
    <t>selenemarinho@uol.com.br</t>
  </si>
  <si>
    <t>ESPETÁCULO DE DANÇA</t>
  </si>
  <si>
    <t>SHOW MUSICAL ESPERANÇA</t>
  </si>
  <si>
    <t>CAIXA DE PREV. DOS FUNC.BANCO DO BRASIL</t>
  </si>
  <si>
    <t>MARCIA CRISTINA GLIOSCE MOREIRA</t>
  </si>
  <si>
    <t>ARTEPLEX@UOL.COM.BR</t>
  </si>
  <si>
    <t>BRITOCIMINO@UOL.COM.BR</t>
  </si>
  <si>
    <t>CINE CINEMATOGRAFICA S/C LTDA</t>
  </si>
  <si>
    <t>ESPETACULO TEATRAL PRESENCA DE GUEDES</t>
  </si>
  <si>
    <t>MONTENEGRO E RAMAN PRDUCOES LTDA</t>
  </si>
  <si>
    <t>RAMN@MONTENEGROERAMA</t>
  </si>
  <si>
    <t>JAZZ &amp; BLUES A PAULISTA 2004</t>
  </si>
  <si>
    <t>57 ESPETACULOS MUSICAIS</t>
  </si>
  <si>
    <t>RADESCAL@ATTGLOBAL.N</t>
  </si>
  <si>
    <t>PAULO PELICO - ME</t>
  </si>
  <si>
    <t>FILME DE CURTA METRAGEM EM 35MM</t>
  </si>
  <si>
    <t>GALERIA NARA ROESLER 2004</t>
  </si>
  <si>
    <t>0113063-2344</t>
  </si>
  <si>
    <t>011</t>
  </si>
  <si>
    <t>O GRANDE CIRCO MÍSTICO</t>
  </si>
  <si>
    <t>TRÊS APRESENTAÇÕES NO TEATRO MUNICIPAl DE SÃO PAULO</t>
  </si>
  <si>
    <t>ARTE CONTRATO S.P. ASSESSORIA E MARKTING CULTURAL</t>
  </si>
  <si>
    <t>arte@artecom.com.br</t>
  </si>
  <si>
    <t>MANUTENÇÃO DO PROJETO GRUPO CORAL</t>
  </si>
  <si>
    <t>OITO APRESENTAÇÕES CÉNICAS DE MÚSICA CORAL</t>
  </si>
  <si>
    <t>renato@ig.com.br</t>
  </si>
  <si>
    <t>SECID-SOCIEDADE EDUC. CIDADE DE SÃO PAULO</t>
  </si>
  <si>
    <t>PROJETO PERIFERIA SÃO PAULO</t>
  </si>
  <si>
    <t>UM CONJUNTO DE QUINZE OFICINAS CULTURAIS</t>
  </si>
  <si>
    <t>SERCOM S.A / MULTIBRAS S.A</t>
  </si>
  <si>
    <t>O MISTÉRIO DE IRMA VAP - PRODUÇÃO</t>
  </si>
  <si>
    <t>LONGA METRAGEM DE 35mm COM 110min BASEADO NA PEÇA TEATRAL</t>
  </si>
  <si>
    <t>PASSOCA CANTA JOÃO PACÍFICO</t>
  </si>
  <si>
    <t>GRAVAÇÃO DE CD</t>
  </si>
  <si>
    <t>UNITED AUTO SÃO PAULO LTDA</t>
  </si>
  <si>
    <t>BALLET DE FRANKFURT</t>
  </si>
  <si>
    <t>APRESENTAÇÕES DE ESPETÁCULO INTERNACIONAL DE DANÇA</t>
  </si>
  <si>
    <t>RESTAURO DO SISTEMA DAS FONTES DO PARQUE DA INDEPENDENCIA</t>
  </si>
  <si>
    <t>RESTAURO DO SISTEMA DE FINCIONAMENTO DAS FONTES</t>
  </si>
  <si>
    <t>RESTAURO IMPERMEABILIZAÇÃO E OBRAS DAS FONTES</t>
  </si>
  <si>
    <t>RESTAURO DA IMPERMEABILIZAÇÃO E OBRAS CIVIS COMPLEMENTARES</t>
  </si>
  <si>
    <t xml:space="preserve">EVENTO MULTIMÍDIA SP - CONSTRUÇÃO E DESCONSTRUÇÃO </t>
  </si>
  <si>
    <t>EVENTO MULTIMÍDIA</t>
  </si>
  <si>
    <t>SAMIS SOCIEDADE DE AMIGOS DO MIS</t>
  </si>
  <si>
    <t>samis@mis.org.br</t>
  </si>
  <si>
    <t>QUALIX S.A SERVIÇOS AMBIENTAIS</t>
  </si>
  <si>
    <t>COMEMORAÇÃO DA QUEDA DA BASTILHA</t>
  </si>
  <si>
    <t>COMEMORAÇÃO DO ANIVERSÁRIO DA REVOLUÇÃO FRANCESA</t>
  </si>
  <si>
    <t>FREI CANECA SHOPING CONVENTION CENTER LTDA</t>
  </si>
  <si>
    <t>NOVENTA ANOS DA SINAGOGA "COMUNIDADE ISRAELITA</t>
  </si>
  <si>
    <t>LIVRO, PALESTRA, EXPOSIÇÃO E CONCERTO</t>
  </si>
  <si>
    <t>SINAGOGA "COMUNIDADE ISRAELITA"</t>
  </si>
  <si>
    <t>fsasses@uol.com.br</t>
  </si>
  <si>
    <t>TÉCNISA ENG E COM LTDA / METALTEX /ZARAPLAST</t>
  </si>
  <si>
    <t>PAISAGEM CULTURAL BRASILEIRA REGIÃO NORTE</t>
  </si>
  <si>
    <t>O LIVRO PAISAGEM CULTURAL BRASILEIRA REGIÃO NORTE</t>
  </si>
  <si>
    <t>LUO@TERCEIRONOME.COM.BR</t>
  </si>
  <si>
    <t>KPMG CORPORATE FINANCE LTDA / KPMG CONSUL. LTDA</t>
  </si>
  <si>
    <t>PARADA DA PAZ</t>
  </si>
  <si>
    <t>EVENTO MUSICAL GRATÚITO</t>
  </si>
  <si>
    <t>MERCATTO ORG.E PROMOCAO DE EVENTOS LTDA</t>
  </si>
  <si>
    <t>FINANCEIROMMM@UOL.COM.BR</t>
  </si>
  <si>
    <t>COMPANHIA BRASILEIRA DE BEBIDAS</t>
  </si>
  <si>
    <t>PAULINHO DA VIOLA NO CHORO</t>
  </si>
  <si>
    <t>GRAVAÇÃO DE 2000 CDS DE MÚSICA INSTRUMENTAL BRASIL</t>
  </si>
  <si>
    <t>ELIDIA MARIA DE NOVAES SOUZA</t>
  </si>
  <si>
    <t>ELIDIANOVAES@BOL.COM.BR</t>
  </si>
  <si>
    <t>ASSOCIACAO ARTE DESPERTAR</t>
  </si>
  <si>
    <t>REFORMA E MODERNIZAÇÃO DA BIBLIOTECA ANNE FRANK</t>
  </si>
  <si>
    <t>GRIFA CINEMATOGRAFICA</t>
  </si>
  <si>
    <t>FERNANDO@GRIFA.COM.BR</t>
  </si>
  <si>
    <t>SERVINET SERVIÇOS S/C LTDA</t>
  </si>
  <si>
    <t>PROJETO ARTE NA UNIVERSIDADE 2003</t>
  </si>
  <si>
    <t>CINCO EXPOSIÇÕES DE ARTE</t>
  </si>
  <si>
    <t>A PEÇA SOBRE O BEBE</t>
  </si>
  <si>
    <t>REALIZAÇÃO ESPETÁCULO TEATRAL</t>
  </si>
  <si>
    <t>SP FILMES DE SÃO PAULO</t>
  </si>
  <si>
    <t>0113815-8396</t>
  </si>
  <si>
    <t>LEW LARA PROPAGANDA E COMUNICAÇÃO LTDA</t>
  </si>
  <si>
    <t>CORAL DA CIDADE DE SAO PAULO E ORQUE. ACADEMICA DE SP</t>
  </si>
  <si>
    <t>CONCERTOS DE MUSICA ERUDITA</t>
  </si>
  <si>
    <t>OCCA -ORGANIZACAO DE CULTURA E CIDADANIA</t>
  </si>
  <si>
    <t>0113722-0599</t>
  </si>
  <si>
    <t>PARTICIPAÇÕES MORRO VERMELHO LTDA</t>
  </si>
  <si>
    <t>"PRESENCA DE GUEDES"</t>
  </si>
  <si>
    <t>0115084-0996</t>
  </si>
  <si>
    <t>NINA</t>
  </si>
  <si>
    <t>FILME DE LONGA METRAGEM 35MM 85 MIN</t>
  </si>
  <si>
    <t>MCGROW /  ESTAMPLAZA HOTELARIA</t>
  </si>
  <si>
    <t>EXPOSICOES INSTITUTO TOMIE OHTAKE</t>
  </si>
  <si>
    <t>LIVRO DE FOTOGRAFIAS</t>
  </si>
  <si>
    <t>INSTITUTO DE PRESERVACAO DO MEIO AMBIEN.</t>
  </si>
  <si>
    <t>COMPANHIA NITRO QUIMICA BRASILEIRA</t>
  </si>
  <si>
    <t>LIVRO TOMIE OHTAKE OBRAS PÚBLICAS</t>
  </si>
  <si>
    <t>PUBLICAÇÃO DE LIVRO BILINGUE</t>
  </si>
  <si>
    <t>EO EDITORA LTDA</t>
  </si>
  <si>
    <t>2924-1744</t>
  </si>
  <si>
    <t>SLW CORRETORA DE VALORES E CAMBIO LTDA</t>
  </si>
  <si>
    <t>GISELA EICHBAU</t>
  </si>
  <si>
    <t>CULT PRODUÇÕES ARTÍSTICAS LTDA</t>
  </si>
  <si>
    <t>3884-0101</t>
  </si>
  <si>
    <t>LIVRO DO ARTISTA RODRIGO BRAGA</t>
  </si>
  <si>
    <t xml:space="preserve">LIVRO DE ARTES </t>
  </si>
  <si>
    <t>CMA CONSULTORIA</t>
  </si>
  <si>
    <t>CATÁLOGO FELIPE COHEN</t>
  </si>
  <si>
    <t>CATÁLOGO ARTÍSTICO</t>
  </si>
  <si>
    <t>BOURBON STREET 2011</t>
  </si>
  <si>
    <t>radesca@attglobal.net</t>
  </si>
  <si>
    <t>TECNOSET INFORMÁTICA PROD. E SERV. LTDA</t>
  </si>
  <si>
    <t>19 LUAS</t>
  </si>
  <si>
    <t>SONORA PRODUÇÕES ARTÍSTICAS LTDA</t>
  </si>
  <si>
    <t>3667-1899</t>
  </si>
  <si>
    <t>BANCO FATOR S.A</t>
  </si>
  <si>
    <t>AMAZÔNIA NA TRILHA DA FLORESTA</t>
  </si>
  <si>
    <t>CONCERTO EM HOMENAGEM A AMAZÔNIA</t>
  </si>
  <si>
    <t>ABS PROJETOS CULTURAIS S\S LTDA</t>
  </si>
  <si>
    <t>3037-7995</t>
  </si>
  <si>
    <t>IBOPE PESQUISA DE MÍDIA</t>
  </si>
  <si>
    <t>NEW ORLEANS CONNECTION 2012</t>
  </si>
  <si>
    <t>SAO PAULO-UM NOVO OLHAR SOBRE A HISTORIA</t>
  </si>
  <si>
    <t>PATRIMÓNIO HISTÓRICO E CULTURAL</t>
  </si>
  <si>
    <t>0115573-9584</t>
  </si>
  <si>
    <t>MODERNIZACAO DO CENTRO DE MEMORIA DORINA NOWILL</t>
  </si>
  <si>
    <t>FUND.DORINA NOWILL PARA CEGOS</t>
  </si>
  <si>
    <t>0115087-0968</t>
  </si>
  <si>
    <t>sandrochaim@uol.com.br</t>
  </si>
  <si>
    <t>QUEM NÃO AMA NÃO MATA</t>
  </si>
  <si>
    <t xml:space="preserve">ESPETÁCULO TEATRAL </t>
  </si>
  <si>
    <t>UM MARIDO IDEAL</t>
  </si>
  <si>
    <t>EMC COMPUTER SYSTEMS BRASIL LTDA/TNL CONTAX S.A</t>
  </si>
  <si>
    <t>ARTICULTURA COMUNICAÇÃO LTDA</t>
  </si>
  <si>
    <t>articultura@articultura.com.br</t>
  </si>
  <si>
    <t>PROJETO VIDA MOSTRA</t>
  </si>
  <si>
    <t>EXPOSIÇÕES DE ARTE</t>
  </si>
  <si>
    <t>CULTURAL BLUE LIFE</t>
  </si>
  <si>
    <t>BEM EMERGENCIAS MÉDICAS LTDA</t>
  </si>
  <si>
    <t>lou@terceironome.com.br</t>
  </si>
  <si>
    <t>ARTE COMTEMPORANEA GALERIA MARILIA RAZUK</t>
  </si>
  <si>
    <t>QUATRO EXPOSICÕES DE ARTE EM SÃO PAULO</t>
  </si>
  <si>
    <t>galmariliarazuk@uol.com.br</t>
  </si>
  <si>
    <t>DM9 DDB PUBLICIDADE LTDA</t>
  </si>
  <si>
    <t>ARTEPLEX SP - ACOES CULTURAIS - ANO 3</t>
  </si>
  <si>
    <t>EXIBICAO DE FILMOGRAFIA DIFERENCIADA BRASILEIRA</t>
  </si>
  <si>
    <t>CINEMA ARTEPLEX S.A.</t>
  </si>
  <si>
    <t>UNIÃO DE BANCOS BRASILEIROS S.A</t>
  </si>
  <si>
    <t>TEATRO HILTON - PROGRAMACAO 2004</t>
  </si>
  <si>
    <t>PRODUCAO DIVULGACAO ESPETACULOS</t>
  </si>
  <si>
    <t>MMARTINI@CULT.ART.BR</t>
  </si>
  <si>
    <t>HILTON DO BRASIL LTDA</t>
  </si>
  <si>
    <t>TEATRO RENAISSANCE - PROGRAMACAO 2004</t>
  </si>
  <si>
    <t>PRODUCãO DIVULGACAO EXEBICAO ESPETACULOS</t>
  </si>
  <si>
    <t>OPERADOR SÃO PAULO RENAISSANCE LTDA</t>
  </si>
  <si>
    <t>0113257-1520</t>
  </si>
  <si>
    <t>MATAMOROS</t>
  </si>
  <si>
    <t>CENTRO CULTURAL BANCO DO BRASIL</t>
  </si>
  <si>
    <t>GERACAO CONTEUDO LTDA</t>
  </si>
  <si>
    <t>MDGC@TERRA.COM.BR</t>
  </si>
  <si>
    <t>LATIFFA PRODUCOES CULTURAIS LTDA</t>
  </si>
  <si>
    <t>CELSO VIAFORA</t>
  </si>
  <si>
    <t>TEATRO CROWNE PLAZA</t>
  </si>
  <si>
    <t>MUSICA, TEATRO ADULTO E INFANTIL</t>
  </si>
  <si>
    <t>MAMBERTI &amp; MAMBERTI PROD.ARTICA SC LTDA</t>
  </si>
  <si>
    <t>CAPITAL CENTER HOTEIS S.A</t>
  </si>
  <si>
    <t>SANDROCHAIM@UOL.COM.BR</t>
  </si>
  <si>
    <t>PROJETOS INSCRITO NO EDITAL 2003 NA LEI DE INCENTIVO A CULTURA</t>
  </si>
  <si>
    <t>ILKA LEMOS</t>
  </si>
  <si>
    <t>3813-4966</t>
  </si>
  <si>
    <t>FUNDAÇÃO APLICAÇÕES DE TECNOLOGIAS CRÍTICA ATECH</t>
  </si>
  <si>
    <t xml:space="preserve">Artistas contemporâneo </t>
  </si>
  <si>
    <t>DUAS EXPOSIÇÕES</t>
  </si>
  <si>
    <t>Setimo festival internacional de cinema infatil</t>
  </si>
  <si>
    <t>FESTIVAL INTERNACIONAL  DE CINEMA INFANTIL</t>
  </si>
  <si>
    <t>Espaço Z marketing de entretenimento LTDA</t>
  </si>
  <si>
    <t>Design &amp; processos</t>
  </si>
  <si>
    <t>PUBLICAÇÃO DE LIVRO</t>
  </si>
  <si>
    <t>Cris correa editorial ltda</t>
  </si>
  <si>
    <t>5531-5505</t>
  </si>
  <si>
    <t xml:space="preserve">Dr. Morris e os vivos </t>
  </si>
  <si>
    <t>LANÇAMENTO DE CD</t>
  </si>
  <si>
    <t>2189-2775</t>
  </si>
  <si>
    <t>Akasha fimagens e marketing cultural ltda</t>
  </si>
  <si>
    <t>PUBLICAÇÃO DE UM LIVRO</t>
  </si>
  <si>
    <t>Ecoarte Barra Funda e Jaragua</t>
  </si>
  <si>
    <t>Selene &amp; Cibele produções artística LTDA</t>
  </si>
  <si>
    <t>SOCICAM ADMINISTRAÇÃO PROJETOS E REPRESENTAÇÕES</t>
  </si>
  <si>
    <t>Sequestro</t>
  </si>
  <si>
    <t>FILME DOCUMENTÁRIO SOBRE SEQUESTRO</t>
  </si>
  <si>
    <t xml:space="preserve">Yukon comercio e representações </t>
  </si>
  <si>
    <t>carol@atalla.com.br</t>
  </si>
  <si>
    <t>CMA CONSULTORIA / OGILVY &amp; MATHER COMINICAÇÃO</t>
  </si>
  <si>
    <t>Intervenções urbanas Eduardo Srur</t>
  </si>
  <si>
    <t xml:space="preserve">LIVRO </t>
  </si>
  <si>
    <t>Eduardo Srur L.G Srur Epp</t>
  </si>
  <si>
    <t>eduardosrur@mail.com</t>
  </si>
  <si>
    <t>LODUCCA PUBLICIDADE/ SÃO JOAQUIM/ LODUCCA PROPAG</t>
  </si>
  <si>
    <t>Show de lançamento do CD queimando a moleira</t>
  </si>
  <si>
    <t>Cooperativa de Professores de música</t>
  </si>
  <si>
    <t>Fernando Odrizola Sombras Reveladoras</t>
  </si>
  <si>
    <t>EDIÇÃO DE UM LIVRO DE ARTE</t>
  </si>
  <si>
    <t>Cult produções artísticas ltda</t>
  </si>
  <si>
    <t>edith@cultarte.com.br</t>
  </si>
  <si>
    <t>ARCADIS/ ENERCONSULT/ARCADIS /LOGUS</t>
  </si>
  <si>
    <t>QUERO, UMA REPORTAGEM MALDITA</t>
  </si>
  <si>
    <t>GOLEIRO</t>
  </si>
  <si>
    <t>TONY HALL AND THE HEROES-JAZZ &amp; BLUES A PAULISTA</t>
  </si>
  <si>
    <t>ESPETACULOS MUSICAIS E WORKSHOPS</t>
  </si>
  <si>
    <t>EDGARD P.S. RADESCA</t>
  </si>
  <si>
    <t>ANTHONY KING - JAZZ &amp; BLUES A PAULISTA</t>
  </si>
  <si>
    <t>SAP BRASIL LTDA</t>
  </si>
  <si>
    <t>DAVELL CRAWFORD - JAZZ &amp; BLUES A PAULISTA</t>
  </si>
  <si>
    <t>GARY BROWN - JAZZ &amp; BLUES A PAULISTA</t>
  </si>
  <si>
    <t>OLHOS DE CÃO PROD.CINEMATOGRAFICAS LTDA</t>
  </si>
  <si>
    <t>POITOU PRODUCOES E COMERCIO LTDA</t>
  </si>
  <si>
    <t>APRESENTACAO DE SHOWS MUSICAIS</t>
  </si>
  <si>
    <t>LIBRANDI-ASS.COM.EVEN.CULTURAIS C/S LTDA</t>
  </si>
  <si>
    <t>INTERCONTINENTAL HOTELEIRA LTDA</t>
  </si>
  <si>
    <t>OFICINA DO TEMPO-RESTAURAÇÃO FACHADA HOTEL CENTRAL</t>
  </si>
  <si>
    <t>CURSO DE RESTAURACAO E CONSERVACAO BENS CULTURAIS</t>
  </si>
  <si>
    <t>FORMARTE PROJETO,PRODUCAO E ASSESSORIA</t>
  </si>
  <si>
    <t>QUALIX SERVIÇOS ABIENTAIS LTDA</t>
  </si>
  <si>
    <t>RODRIGOMOREDA@UOL.COM.BR</t>
  </si>
  <si>
    <t>PERNAMBOCOMIX 2002</t>
  </si>
  <si>
    <t>APRESENTACAO DE ESPETACULOS MUSICAIS,EXPOSICAO ETC</t>
  </si>
  <si>
    <t>PRAIA GRANDE CONSTRUTORA LTDA</t>
  </si>
  <si>
    <t>EXPOSIÇÃO ALBERT ECKHOUT</t>
  </si>
  <si>
    <t>EXPOSICOES PUBLICAOES E PALETRAS</t>
  </si>
  <si>
    <t>ASSOCIACAO DOS AMIGOS DA PINACOTECA ESTA</t>
  </si>
  <si>
    <t>CURTA TEATRO 2003</t>
  </si>
  <si>
    <t>PRODUCAO,DIVULGACAO E EXIBICAO DE ESPETACULOS</t>
  </si>
  <si>
    <t>CYRELLA CONSTRUTORA LTDA / HILTON DO BRASIL LTDA</t>
  </si>
  <si>
    <t>CONCERTOS RENAISSANCE</t>
  </si>
  <si>
    <t>OERADORA SP RENAISSANCE LTDA</t>
  </si>
  <si>
    <t>TEATRO RENAISSANCE PROGRAMAÇÃO 2003/2004</t>
  </si>
  <si>
    <t>EXIBICAO DE ESPETACULO P/PUBLICO EM GERAL</t>
  </si>
  <si>
    <t>PARQUES DAS CORES DO ESCURO</t>
  </si>
  <si>
    <t>INST.PERMAN.DE CONJ.ESCULT.ARTISTA PLASTICA AMELIA</t>
  </si>
  <si>
    <t>TRIA DESIGN,PRODUCAO E COMERCIO LTDA</t>
  </si>
  <si>
    <t>EMAIL TRIAL@UOL.COM.BR</t>
  </si>
  <si>
    <t>CONSÓRCIO ENGEFORM - TB</t>
  </si>
  <si>
    <t>CBPO ENGENHARIA /CONSTRUTORA NOBERTO ODEBRECHT</t>
  </si>
  <si>
    <t>ALEX FLEMMING</t>
  </si>
  <si>
    <t>METAVIDEO SP PRODUCOES E COMUNICACAO LTD</t>
  </si>
  <si>
    <t>0113672-0355</t>
  </si>
  <si>
    <t>TEJOFRAN SANEAMENTO</t>
  </si>
  <si>
    <t>GALPAO DE DESIGN 2002</t>
  </si>
  <si>
    <t>EXPOSICOES DE ARTE E DESIGN</t>
  </si>
  <si>
    <t>MARIA SILVIA PRADO SUMARES DE TOLEDO SEG</t>
  </si>
  <si>
    <t>0113814-3393</t>
  </si>
  <si>
    <t>PROJETO CULTURAL 2002 DO MOZARTEUM BRASILEIRO</t>
  </si>
  <si>
    <t>APRESENTACAO DE RENOMADOS ARTISTAS INTERNA. E NACI</t>
  </si>
  <si>
    <t>0113813-7497</t>
  </si>
  <si>
    <t>DEUTSCHE BANK S.A</t>
  </si>
  <si>
    <t>PROJETO DE LIMPEZA E RESTAURACAO DA CATEDRAL DA SE</t>
  </si>
  <si>
    <t>RESTAURACAO DA CATEDRAL</t>
  </si>
  <si>
    <t>MITRA ARQUIDIOCESANA DE SAO PAULO</t>
  </si>
  <si>
    <t>0113825-6806</t>
  </si>
  <si>
    <t>BOLSA DE MERC.FUT./UNIBANCO/BC.ABN REAL</t>
  </si>
  <si>
    <t>HISTORIA DOS SEFARADITAS NA PENÍNSULA IBÉRICA E SU</t>
  </si>
  <si>
    <t>LIVRO DE APROX.400 PAGINAS</t>
  </si>
  <si>
    <t>3063-0005</t>
  </si>
  <si>
    <t>SIMÃO E GABRIADES VESTIBULARES</t>
  </si>
  <si>
    <t>VANISA GOULART BENTO</t>
  </si>
  <si>
    <t>ACORDE PARA AS CORDAS PÃO DE AÇÚCAR</t>
  </si>
  <si>
    <t>ENSINO E DIVULGAÇÃO DA MUSICA EM ENSINO COLETIVO</t>
  </si>
  <si>
    <t>INST.PÃO DE AÇUCAR DE DESENVOLVIMENTO HUMANO</t>
  </si>
  <si>
    <t>instituto@paodeacucar.com.br</t>
  </si>
  <si>
    <t>COMPAHIA BRASILEIRA DE DISTRIBUIÇÃO</t>
  </si>
  <si>
    <t>MAIS PALCOS PROJETOS CULTURAIS LTDA</t>
  </si>
  <si>
    <t>maispalcos@uol.com.br</t>
  </si>
  <si>
    <t>VARIAÇÕES ENIGMÁTICAS</t>
  </si>
  <si>
    <t>JM PRODUÇÃO LTDA</t>
  </si>
  <si>
    <t>III PRÊMIO CULTURAL SÉRGIO MOTTA</t>
  </si>
  <si>
    <t>PRÊMIOS E BOLSAS DE ESTUDOS</t>
  </si>
  <si>
    <t>INSTITUTO SERGIO MOTTA</t>
  </si>
  <si>
    <t>premiosergiomotta@terra.com.br</t>
  </si>
  <si>
    <t>MANUTENÇÃO DO CORAL SABO</t>
  </si>
  <si>
    <t>REALIZAÇÃO DE 20 ENSAIOS POR MÊS EM 11 MESES</t>
  </si>
  <si>
    <t>INSTITUTO SABO</t>
  </si>
  <si>
    <t>emmoonaco.com.br</t>
  </si>
  <si>
    <t>CARLOS SABO / KATIA E.S.J. / SABO INDUSTRIA E COMERCIO/ALFREDO SABO</t>
  </si>
  <si>
    <t>CORAL DA CIDADE DE SP E ORQUESTRA ACADÊMICA DE SP</t>
  </si>
  <si>
    <t>CONCERTOS DE MUSICA ERUDITA COM CORAL E ORQUESTRA</t>
  </si>
  <si>
    <t>ORGANIZAÇÃO DE CULTURA CIDANIA</t>
  </si>
  <si>
    <t>CAVO SERV E MEIO AMBIEN S.A / CONST CAMARGO CORRE</t>
  </si>
  <si>
    <t>27° MOSTRA BR DE CINEMA</t>
  </si>
  <si>
    <t>PANORAMA SOBRE A ATUALIDADE CINEMATOGRÁFICA</t>
  </si>
  <si>
    <t>info@mostra.org.br</t>
  </si>
  <si>
    <t xml:space="preserve">APRESENTAÇÕES DA BANDA MARCIAL RENOVAÇÃO </t>
  </si>
  <si>
    <t>VINTE E QUATRO APRESENTAÇÕES GRATUITAS DE BANDA MARCIAL</t>
  </si>
  <si>
    <t>ASS. CULTURAL DO COLÉGIO RENOVAÇÃO/MAFALDA PEIXOTO</t>
  </si>
  <si>
    <t>3344-5500</t>
  </si>
  <si>
    <t>COL RENOV COMER/ASS. CULT.RENOVAÇÃO/EZIO CONTE</t>
  </si>
  <si>
    <t>ACAMPAMENTO DOS ANJOS</t>
  </si>
  <si>
    <t>INTERVENÇÃO URBANA EM LOCAIS PÚBLICOS</t>
  </si>
  <si>
    <t>EDUARDO SANCHEZ LORIA GUIMARAES SRUR</t>
  </si>
  <si>
    <t>srur@doutromundo.com.br</t>
  </si>
  <si>
    <t>BALDECAR EMPREENDIMENTO/SÃO JOAQUIM ADM.</t>
  </si>
  <si>
    <t>PRÉMIO MULTICULTURAL 2003</t>
  </si>
  <si>
    <t>PREMIAÇÃO DE UM ARTISTA PLÁSTICO</t>
  </si>
  <si>
    <t>instituto@institutotomieohtake.com.br</t>
  </si>
  <si>
    <t>MILTON NASCIMENTO PIETA</t>
  </si>
  <si>
    <t>SHOWS MUSICAIS MILTON NASCIMENTO PIETA</t>
  </si>
  <si>
    <t>ARTE CONTRATO SÃO PAULO ASSESSORIA &amp; MARKETING</t>
  </si>
  <si>
    <t>artecon@artecon.com.br</t>
  </si>
  <si>
    <t>DA TERRA AO TENOIR</t>
  </si>
  <si>
    <t>LIVRO SOBRE A HISTÓRIA DE INGREDIENTES BRASILEIROS</t>
  </si>
  <si>
    <t>EDITORA M.A-S LTDA-ME</t>
  </si>
  <si>
    <t>ATENTO BRASIL S.A</t>
  </si>
  <si>
    <t>CONTEÚDO TEATRAL</t>
  </si>
  <si>
    <t>MANUTENÇÃO E CONTINUIDADE DO PROJ.CONTEÚDO TEATRAL</t>
  </si>
  <si>
    <t>KAVANTAN E ASSOC.PROJ/EVENTOS CULTURAIS</t>
  </si>
  <si>
    <t>soniakavantan.com.br</t>
  </si>
  <si>
    <t>CMA / VALES LTDA / FOX LATIN AMERICA</t>
  </si>
  <si>
    <t>SÃO PAULO 450 ANOS 450 IMAGENS</t>
  </si>
  <si>
    <t>PRODUÇÃO DO LIVRO SÃO PAULO 450 ANOS 450 IMAGENS</t>
  </si>
  <si>
    <t>4702-8895</t>
  </si>
  <si>
    <t>BSH CONTINENTAL ELETRODOMESTICO/AGORA SENIOR</t>
  </si>
  <si>
    <t>BALE DE OPERA DE PARIS SAO PAULO</t>
  </si>
  <si>
    <t>DELL ARTE SAO PAULO EVENTOS E SERVICOS</t>
  </si>
  <si>
    <t>0112224-554</t>
  </si>
  <si>
    <t>EMBRATEL / ACCENTURE/ ALCATEL / VISA /</t>
  </si>
  <si>
    <t>TEMPORADA DE 12 APRESENTAÇOES DA PEÇA</t>
  </si>
  <si>
    <t>METRO DADOS / METRO SISTEMAS / METRO TECNOLOGIA</t>
  </si>
  <si>
    <t>CLASSICO DA LITERATURA INFANTO JUVENIL</t>
  </si>
  <si>
    <t>EDICAO DO LIVRO O FLAUTISTA DE MANTO MALHADO EM HA</t>
  </si>
  <si>
    <t>SOCIEDADE EDUCACIONAL 12 DE OUTUBRO</t>
  </si>
  <si>
    <t>TEATRO CROWNE PLAZA 2002</t>
  </si>
  <si>
    <t>MUSICA TEATRO ADULTO INFANTIL</t>
  </si>
  <si>
    <t>MAMBERTI E MAMBERTI PRODUCOES ARTISTICA</t>
  </si>
  <si>
    <t>0112898-677</t>
  </si>
  <si>
    <t>CAPITAL CNTER HOTEIS S.A</t>
  </si>
  <si>
    <t>6 APRESENTACOES CENICAS DE MUSICA CORAL</t>
  </si>
  <si>
    <t>SECID SOCIEDADE EDUCACIONAL S.P</t>
  </si>
  <si>
    <t>O SUOR E A VELA</t>
  </si>
  <si>
    <t>PRODUCAO E APRESENTACAO DE PECA DE TEATRO</t>
  </si>
  <si>
    <t>PROJETO ARTE NA UNIVERSIDADE 2002</t>
  </si>
  <si>
    <t>EXPOSICOES DE ARTE EM FORMACAO MONTADAS EM UNIVERS</t>
  </si>
  <si>
    <t>0113865-1006</t>
  </si>
  <si>
    <t>INSTITUTO ALFA - LEI MENDONÇA 2002</t>
  </si>
  <si>
    <t>APRESENT.2 EVENTOS CULTURAIS</t>
  </si>
  <si>
    <t xml:space="preserve">ORACLE DO BRASIL </t>
  </si>
  <si>
    <t>0113115-4622</t>
  </si>
  <si>
    <t>TANGO,BOLERO E CHACHACHA</t>
  </si>
  <si>
    <t>MARIA HELENA BLOEM RODRIGUES DIAS</t>
  </si>
  <si>
    <t>FESTIVAL DE POESIA FERNANDO PESSOA</t>
  </si>
  <si>
    <t>FESTIVAL 4 PRODUTOS CULTURAIS,LIVRO,OFIC.E OUTROS</t>
  </si>
  <si>
    <t>ESCOLA DA VILA S/C LTDA</t>
  </si>
  <si>
    <t>PROJETO GRUPO CORAL</t>
  </si>
  <si>
    <t>4 APRESENTAçOESS CENICAS MUSICA CORAL</t>
  </si>
  <si>
    <t>0113784-3231</t>
  </si>
  <si>
    <t>50 HORAS DE CULTURA CONTRA A VIOLENCIA URBANA</t>
  </si>
  <si>
    <t>TRABALHO COM O SER HUMANO ATRAVES DA EXPRES.ARTIST</t>
  </si>
  <si>
    <t>DANCAR MARKETING COMUNICACOES LTDA</t>
  </si>
  <si>
    <t>DANCAR@UOL.COM.BR</t>
  </si>
  <si>
    <t>EDICAO DE LIVROS</t>
  </si>
  <si>
    <t>TERRITORIO LIVRE</t>
  </si>
  <si>
    <t>LONGA METRAGEM QUE NARRA A RELACAO INTERSUBJETIVA</t>
  </si>
  <si>
    <t>AGRAVO PRODUCOES CINEMATOGRAFICAS SC LTD</t>
  </si>
  <si>
    <t>SERGIOBIANCHI@UOL.CO</t>
  </si>
  <si>
    <t>FERNÃO CARLOS BOTELHO BRACHER</t>
  </si>
  <si>
    <t>SHOW MUSICAL COMPOSTO DE ORQUESTRA</t>
  </si>
  <si>
    <t>FUNDACAO VICTOR CIVITA</t>
  </si>
  <si>
    <t>MUSEU DE ARTE MODERNA DE S.P</t>
  </si>
  <si>
    <t>MODERNIZACAO DA BIBLIOTECA DO MAM</t>
  </si>
  <si>
    <t>IMPLATACAO DE ARQUIVOS DESLIZANTES</t>
  </si>
  <si>
    <t>ADMINISTRADORA PMV S.A</t>
  </si>
  <si>
    <t>LIVROS INVENTARIO E GRUPO DE ESTUDOS DE CURADORIA</t>
  </si>
  <si>
    <t>GALERIA MULTIPLA DE ARTE 2006</t>
  </si>
  <si>
    <t>MONTAGEM DE MOSTRA</t>
  </si>
  <si>
    <t>NICOLAS CHARILAOS VLAVIANOS</t>
  </si>
  <si>
    <t>ALMAP BBDO PUBLICIDADE E COMUNICAÇÃO LTDA</t>
  </si>
  <si>
    <t>CIE BRASIL S/A</t>
  </si>
  <si>
    <t>CONJUNTO ARQUITETONICO DA CAPELA CRISTO OPERARIO</t>
  </si>
  <si>
    <t>RESTAURO DE BENS IMOVEIS</t>
  </si>
  <si>
    <t>CARLOS ALBERTO LIBANIO CHRISTO</t>
  </si>
  <si>
    <t>BANCO SAFRA/LOGOS ENGENHARIA/ENERCONSULT S.A</t>
  </si>
  <si>
    <t>LIVRO ROESLER HOTEL</t>
  </si>
  <si>
    <t>EDIÇÃO DE LIVRO DE ARTE</t>
  </si>
  <si>
    <t>NARAROESLER@NARAROES</t>
  </si>
  <si>
    <t>FESTIVAL DE CINEMA</t>
  </si>
  <si>
    <t>CIE BRASIL SA</t>
  </si>
  <si>
    <t>ROESLER HOTEL</t>
  </si>
  <si>
    <t>ALMAP BBDO PUBLICIDADE E COMUNICAÇÕES LTDA</t>
  </si>
  <si>
    <t>1995-2005-OS DEZ ANOS MAIS RECENTES DA ARTE BRASILEIRA (LIVRO)</t>
  </si>
  <si>
    <t>EDIÇÃO DE LIVRO OU CATALOGO</t>
  </si>
  <si>
    <t>ANNA@INSTITUTOTOMIEOHTAKE.ORG</t>
  </si>
  <si>
    <t>1995-2005-OS DEZ ANOS MAIS RECENTES DA ARTE BRASILEIRA (EXPOSIÇÃO)</t>
  </si>
  <si>
    <t>MONTAGEM DE MOSTRA CULTURAL/ EXPOSIÇÃO</t>
  </si>
  <si>
    <t>QUILOMBO</t>
  </si>
  <si>
    <t>FILME MEDIA-METRAGEM</t>
  </si>
  <si>
    <t>DUCTOR IMPLANTAÇÃO DE PROJETOS S.A</t>
  </si>
  <si>
    <t>BOCA DO LIXO</t>
  </si>
  <si>
    <t>FILME LONGA METRAGEM</t>
  </si>
  <si>
    <t>MUSICA NA RUA II</t>
  </si>
  <si>
    <t>FOLIAS@TERRA.COM.BR</t>
  </si>
  <si>
    <t>FIM DE SEMANA COM ARTE 2006</t>
  </si>
  <si>
    <t>SHOWS/TEATRO/CINEMA</t>
  </si>
  <si>
    <t>VERTENTES PRODUçõES E CONSULTORIA LTDA</t>
  </si>
  <si>
    <t>PROMON TECNOLOGIA LTDA</t>
  </si>
  <si>
    <t>MONTAGEM MOSTRA CULTURAL</t>
  </si>
  <si>
    <t>CURTA TEATRO 2006 7° TEMPORADA O SANTO E A PORCA</t>
  </si>
  <si>
    <t>TEMPORADA O SANTO E A PORCA</t>
  </si>
  <si>
    <t>OPERADORA S.P. RENAISSANCE LTDA</t>
  </si>
  <si>
    <t>captado</t>
  </si>
  <si>
    <t>dotado</t>
  </si>
  <si>
    <t>projetos inscritos</t>
  </si>
  <si>
    <t>projetos incentivados</t>
  </si>
  <si>
    <t>O BANHEIRO</t>
  </si>
  <si>
    <t xml:space="preserve">O2 POS PRODUÇÕES LTDA </t>
  </si>
  <si>
    <t>3839-9400</t>
  </si>
  <si>
    <t>OFICINAS DE ARTE PLASTICAS</t>
  </si>
  <si>
    <t>0113845-3349</t>
  </si>
  <si>
    <t>JOSÉ FERRAZ FERREIRA FILHO/DARIO FERREIRA FILHO</t>
  </si>
  <si>
    <t>VERONICA</t>
  </si>
  <si>
    <t>FRAIHA PRODUCOES DE EVENTOS E EDITOR.LTD</t>
  </si>
  <si>
    <t>DRICHAP@UOL.COM.BR</t>
  </si>
  <si>
    <t>SIMÃO GABRIADES / SIMÃO GABRIADES</t>
  </si>
  <si>
    <t>GALERIA NARA ROESLER 2003</t>
  </si>
  <si>
    <t>ALMAP BBDO</t>
  </si>
  <si>
    <t>FOLIAS DE RUA</t>
  </si>
  <si>
    <t>OFICIAS DE MOSAICO E RECICLAGEM</t>
  </si>
  <si>
    <t>VEJA ENGENHARIA AMBIENTAL</t>
  </si>
  <si>
    <t>GALPÃO DO FOLIAS 2003</t>
  </si>
  <si>
    <t>MANUTENCAO DO TEATRO GALPAO DO FOLIAS/OFICINAS,ETC</t>
  </si>
  <si>
    <t>CONST. NORBERTO ODEBRECHT S.A CBPO ENGENHARIA</t>
  </si>
  <si>
    <t>RAIZES DO POVO XAVANTE</t>
  </si>
  <si>
    <t>LIVRO E EXPOSICAO COM 50 FOTOS</t>
  </si>
  <si>
    <t>ROSA GAUDITANO PRODUCOES FOTOGRAFICOS</t>
  </si>
  <si>
    <t>MUSEU A CEU ABERTO - CULTURA E ECOLOGIA</t>
  </si>
  <si>
    <t>FESTIVAL DE POESIA FERNANDO PESSOA - 6ª EDICAO</t>
  </si>
  <si>
    <t>5573-0578</t>
  </si>
  <si>
    <t xml:space="preserve">ESCOLA DA VILA S/C LTDA </t>
  </si>
  <si>
    <t>OSCAR NIEMEYER, LICAO DE ARQUITETURA</t>
  </si>
  <si>
    <t>LIVRO DE ARTE COM DVD ENCARTADO</t>
  </si>
  <si>
    <t>SERGIO ALEXANDRE MARTINS CELESTE</t>
  </si>
  <si>
    <t>santaclarasacha@aol.com</t>
  </si>
  <si>
    <t>ACCENTURE DO BRASIL LTDA</t>
  </si>
  <si>
    <t>PLANO ANUAL DE ATIVIDADES DO INSTITUTO TOMIE OHTAKE</t>
  </si>
  <si>
    <t>EXPOSIÇÃO DE AKIRA KUROSAWA</t>
  </si>
  <si>
    <t>ENGEFORM  COMER LTDA / CMA CONSULT / ATECH</t>
  </si>
  <si>
    <t>EXPOSIÇÃO MARINA ABRAMOVIC</t>
  </si>
  <si>
    <t>LB SERVIÇOS E COMERCIO DE OBRA DE ARTE</t>
  </si>
  <si>
    <t>CULTURA NA PERIFERIA</t>
  </si>
  <si>
    <t>ESPETÁCULOS DE ARTE CÉNICAS</t>
  </si>
  <si>
    <t>LIVRO EMANUEL NASSAR</t>
  </si>
  <si>
    <t>3031-6007</t>
  </si>
  <si>
    <t>F NAZCA S&amp;S PUBLICIDADE LTDA</t>
  </si>
  <si>
    <t>JOVENS ARTISTA CONTEMPORÂNEO</t>
  </si>
  <si>
    <t>EXPOSIÇÕES</t>
  </si>
  <si>
    <t>3079-0053</t>
  </si>
  <si>
    <t>OS TRÊS PORQUINHOS NA CIDADE GRANDE</t>
  </si>
  <si>
    <t>ESPETÁCULO MUSICAL INFANTIL</t>
  </si>
  <si>
    <t>3774-7226</t>
  </si>
  <si>
    <t>HITACHI DATA SYSTEN</t>
  </si>
  <si>
    <t>PATRIMÔNIO HIST. CULTURAL</t>
  </si>
  <si>
    <t>CRÍTICA FORM. CULTURAL</t>
  </si>
  <si>
    <t>EXPOSICAO INDIVIDUAL DE ARTISTA PLASTICO</t>
  </si>
  <si>
    <t>EXPOSICAO SOBRE A BANDEIRA</t>
  </si>
  <si>
    <t>DOCUMENTARIO DE LONGA METRAGEM</t>
  </si>
  <si>
    <t>ESPETACULO TEATRAL OS SALTIMBANCOS</t>
  </si>
  <si>
    <t>PECA TEATRAL SOBRE TRANSTORNO OBSESSIVO COMPULSIVO</t>
  </si>
  <si>
    <t>CONJ.DE ESCULTURAS DE AUTORIA DE AMELIA TOLEDO</t>
  </si>
  <si>
    <t>PRODUZIR,MONTAR E EXEC.APRESENT.EM TEATRO E ESCOLA</t>
  </si>
  <si>
    <t>RESTAURAR E ADEQUAR O AUDITORIO DA ESCOLA</t>
  </si>
  <si>
    <t>DOCUMENTÁRIO LONGA-SALAS/DVD E TELEVISÃO</t>
  </si>
  <si>
    <t>ESPETACULO TEATRAL-LAST OF THE RED HOT LOVERS</t>
  </si>
  <si>
    <t>ESPETÁCULO DE MÚSICA</t>
  </si>
  <si>
    <t>LONGA METRAGEM EM HD COR</t>
  </si>
  <si>
    <t>EXPOS.DE ENSAIOS FOTOGRAFICOS SOBRE OS DESFILES</t>
  </si>
  <si>
    <t>DOCUMENTÁRIO LONGA METRAGEM</t>
  </si>
  <si>
    <t>DOCUMENTARIO DE 60 MINUTOS</t>
  </si>
  <si>
    <t>ESPETÁCULO TEATRAL</t>
  </si>
  <si>
    <t>SÃO RAFAEL COMERCIO / BEATRIZ SVERNER</t>
  </si>
  <si>
    <t>DISNEY KILLER VOZES CONTRA O MEDO</t>
  </si>
  <si>
    <t>DARSONVAL JOSE RIBEIRO</t>
  </si>
  <si>
    <t>0112589-0577</t>
  </si>
  <si>
    <t>XINGU</t>
  </si>
  <si>
    <t>FILME DE FICCAO BASEADO EM FATOS REAIS LONGA METRA</t>
  </si>
  <si>
    <t>O2 POS PRODUCOES LTDA</t>
  </si>
  <si>
    <t>LIA@O2FILMES.COM</t>
  </si>
  <si>
    <t>Y&amp;R PROPAGANDA LTDA</t>
  </si>
  <si>
    <t>FILME DE FICCAO LONGA METRAGEM</t>
  </si>
  <si>
    <t>DVD 5 A SECO</t>
  </si>
  <si>
    <t>1000 DVD`S DO SHOW AO VIVO DO GRUPO 5 A SECO</t>
  </si>
  <si>
    <t>ELO3 INTEGRACAO EMPRESARIAL LTDA</t>
  </si>
  <si>
    <t>FERDELGUERRA@ELO3.CO</t>
  </si>
  <si>
    <t>central@cooperativadeteatro.com.br</t>
  </si>
  <si>
    <t>NEOGAMA BBH PUBLICIDADE LTDA</t>
  </si>
  <si>
    <t>REDECARD S.A</t>
  </si>
  <si>
    <t>TEMPORADA INFANTIL ALFA</t>
  </si>
  <si>
    <t>TEMPORADA DE DANCA ALFA 2007</t>
  </si>
  <si>
    <t>JOSE E SEU MANTO TECHNICOLOR</t>
  </si>
  <si>
    <t>MARILIA CHEDE RAZUK - ME</t>
  </si>
  <si>
    <t>ESTUDIO RO CULTURA LTDA</t>
  </si>
  <si>
    <t>TOTVS S.A</t>
  </si>
  <si>
    <t>KPMG CORPORATE FINANCE LTDA</t>
  </si>
  <si>
    <t>MUSEU DE ARTE MODERNA DE SAO PAULO</t>
  </si>
  <si>
    <t>NOVO SOM</t>
  </si>
  <si>
    <t>APRESENTAR E DIVULGAR NOVOS TALENTOS</t>
  </si>
  <si>
    <t>COOPERATIVA DE TRABALHO DOS PROFISSIONAIS DE MÚSICA DE S.P</t>
  </si>
  <si>
    <t xml:space="preserve">EXPOSIÇÃO DE TRÊS MESES DO ESCRITOR JOSÉ SARAMAGO </t>
  </si>
  <si>
    <t>KPMG CORPORATE FINANCE LTDA/FUNDAÇÃO ATECH</t>
  </si>
  <si>
    <t>FRAIHA PRODUÇÕES DE EVENTOS E EDITORA LTDA</t>
  </si>
  <si>
    <t>silviafraiha@terra.com.br</t>
  </si>
  <si>
    <t>MOSTRA LER E VER</t>
  </si>
  <si>
    <t>MOSTRA DE CINEMA</t>
  </si>
  <si>
    <t>DOIDIM SERVICOS TEATRAIS</t>
  </si>
  <si>
    <t>BANCO FACTOR S.A</t>
  </si>
  <si>
    <t>ANTARES SP PRODUCOES ARTISTICA LTDA</t>
  </si>
  <si>
    <t>ASSOCIA.DOS AMIGOS DA PINACOTECA DO EST.</t>
  </si>
  <si>
    <t>ASSOC.PAIS E MESTRES ESC.NOSSA SRA.PENHA</t>
  </si>
  <si>
    <t>NORTH SPORTS EMPREEND.E PRODUÇÕES LTDA</t>
  </si>
  <si>
    <t>CARMEN ELISABETH POUSADA</t>
  </si>
  <si>
    <t>IOIO PRODUCOES CINEMATOGRAFICAS LTDA</t>
  </si>
  <si>
    <t>EMPRESA BRAS.TELECOMUNICAÇÕES AS</t>
  </si>
  <si>
    <t>CASA DE BONECA</t>
  </si>
  <si>
    <t>REMONTAGEM ESTREIA E TEMPORADA DE CASA DE BONECA</t>
  </si>
  <si>
    <t>ANA PAULA AROSIO</t>
  </si>
  <si>
    <t>arogama@uol.com.br</t>
  </si>
  <si>
    <t>OS MELHORES ANOS DE NOSSAS VIDAS</t>
  </si>
  <si>
    <t>gullane@uol.com.br</t>
  </si>
  <si>
    <t>NOVARTIS BIOCIENCIAS AS</t>
  </si>
  <si>
    <t>CATEDRAL DA SE A ARTE DA ENGENHARIA</t>
  </si>
  <si>
    <t>A CONFECÇÃO DE UM LIVRO</t>
  </si>
  <si>
    <t>FORMATEMPROJETO PRODUÇÃO E ASSESSORIA</t>
  </si>
  <si>
    <t>CONCREJATO SERVIÇOS TEC.DE ENGENHARIA</t>
  </si>
  <si>
    <t>ISAURINHA I PERSONALÍSSIMA</t>
  </si>
  <si>
    <t>PREMIAR 3 CRIADORES  ARTISTA E INTELECTUAIS</t>
  </si>
  <si>
    <t>SAGITARIUS RICK GARCIA PROD.ARTISTICA LTDA</t>
  </si>
  <si>
    <t>isaurinhagarcia@uol.com.br</t>
  </si>
  <si>
    <t>EMBRATEL S.A.  /  C.C.E. DA AMAZONIA S.A /BANCO SOFISA</t>
  </si>
  <si>
    <t>GRUPO RAÇA CENTRO DE ARTES S/C LTDA</t>
  </si>
  <si>
    <t>cia.roselirodrigues@</t>
  </si>
  <si>
    <t>BMC SOFTWARE DO BRASIL LTDA</t>
  </si>
  <si>
    <t>SETE MINUTOS TESPIS</t>
  </si>
  <si>
    <t>PRODUÇÃO E MANUTENÇÃO DO ESP.TEATRAL SETE MINUTOS</t>
  </si>
  <si>
    <t>TAKLA PRODUÇÕES ARTISTICA LTDA</t>
  </si>
  <si>
    <t>takla@takla.com.br</t>
  </si>
  <si>
    <t xml:space="preserve">EMBRATEL S.A </t>
  </si>
  <si>
    <t>3871-2609</t>
  </si>
  <si>
    <t>PEQUENA CENTRAL DE PRODUÇÕES ARTÍSTICA</t>
  </si>
  <si>
    <t>pequenacentral@pequenacentral.com.br</t>
  </si>
  <si>
    <t>REVISTA NUMERO CINCO</t>
  </si>
  <si>
    <t>REVISTA NÚMERO CINCO</t>
  </si>
  <si>
    <t>F.NAZCA SAATCHI PUBLICIDADE</t>
  </si>
  <si>
    <t>INSTITUTO DE ARTE CONTEMPORANEA - OBRAS 2006</t>
  </si>
  <si>
    <t>RESTAURACAO IMOVEL</t>
  </si>
  <si>
    <t>INSTITUTO DE ARTE CONTEMPORANEA</t>
  </si>
  <si>
    <t>BERNINA / COFIPE / DISTRIBUIDORA AUTO / TIETE VEICULOS</t>
  </si>
  <si>
    <t>BOURBON STREET FESTIVAL</t>
  </si>
  <si>
    <t>SHOWS DE MUSICA</t>
  </si>
  <si>
    <t>CONCERTOS VISUAIS</t>
  </si>
  <si>
    <t>MUSIA E EXPOSIÇAO</t>
  </si>
  <si>
    <t>SERASA S.A</t>
  </si>
  <si>
    <t>EDITORA TERCEIRO NOME LTDA</t>
  </si>
  <si>
    <t>ÔNIBUS CULTURAL 2004</t>
  </si>
  <si>
    <t>ACESSO A POPULAÇÃO DE BAIXA RENDA AO C.C.B.B.</t>
  </si>
  <si>
    <t>ASSOCIAÇÃO AMIGOS DO C.C.B.B.</t>
  </si>
  <si>
    <t>3113-3600</t>
  </si>
  <si>
    <t>BANCO DO BRASIL</t>
  </si>
  <si>
    <t>POVOS DE SÃO PAULO</t>
  </si>
  <si>
    <t>AÇÃO EM VÍDEO DOCUMENTÁRIO, VINTE E SEIS CRÓNICAS E ETC</t>
  </si>
  <si>
    <t>JURANDIR MULLER DE ALMEIDA JUNIRO</t>
  </si>
  <si>
    <t>jurandir@paleotov.com.br</t>
  </si>
  <si>
    <t>CONDOMÍNIO S.C. IGUATEMI/ COND.CJ.COM.PET.IGUATEMI</t>
  </si>
  <si>
    <t>GENTE QUE CANTA</t>
  </si>
  <si>
    <t>PRODUÇÃO DE CINCO MIL CD DO GRGUPO CORAL CANTO</t>
  </si>
  <si>
    <t>VIDE O VERSO COMÉRCIO E SERVIÇO LTDA</t>
  </si>
  <si>
    <t>ideia@vista.com.br</t>
  </si>
  <si>
    <t>CAPARÃO</t>
  </si>
  <si>
    <t>VÍDEO DUCUMENTÁRIO SOBRE A GUERRILHA DE CAPARÃO</t>
  </si>
  <si>
    <t>FLÁVIO COUTINHO DE SENNA FREDERICO</t>
  </si>
  <si>
    <t>flafre@attglobal.net</t>
  </si>
  <si>
    <t xml:space="preserve">DUCTOR IMPLATAÇÃO DE PROJETOS S.A </t>
  </si>
  <si>
    <t>EXPOSIÇÕES DE ARTE COMTEMPORANEA</t>
  </si>
  <si>
    <t>NOVE EXPOSIÇÕES EM S.P. E UMA EM MIAMI E.U.ª</t>
  </si>
  <si>
    <t>BIBLIOTECA MULTIMÍDIA TESOUROS DA CIDADE DE SÃO PAULO</t>
  </si>
  <si>
    <t>DIGITALIZAÇÃO EM UM ANO DE DEZ MIL DOCUMENTOS DO ACERVO</t>
  </si>
  <si>
    <t>INSTITUTO EMBRATEL</t>
  </si>
  <si>
    <t>tulio@embratel.com.br</t>
  </si>
  <si>
    <t>SINDROMES LOUCOS COMO NÓS</t>
  </si>
  <si>
    <t>PRODUÇÃO MONTAGEM E APRESEENTAÇÕES DO ESPETÁCULO</t>
  </si>
  <si>
    <t>SILVANA BREDA AIDAR</t>
  </si>
  <si>
    <t>silaidar@terra.com.br</t>
  </si>
  <si>
    <t>occa.ong@ig.com.br</t>
  </si>
  <si>
    <t>QUEBRANDO CODIGOS</t>
  </si>
  <si>
    <t>ESPETACULO TEATRAL TEMATICO A CIENCIA</t>
  </si>
  <si>
    <t>ACESSO CULTURAL PRODUCOES DE EVENTOS LTD</t>
  </si>
  <si>
    <t>ACESSOCULTURAL@HOTMA</t>
  </si>
  <si>
    <t>VEJA ENGENHARIA AMBIENTAL S.A</t>
  </si>
  <si>
    <t>SINGRAR</t>
  </si>
  <si>
    <t>ESPETACULO MUSICAL E CD</t>
  </si>
  <si>
    <t>ESPACE CENTER ADMINISTRAÇÃO EMPREENDIMENTOS</t>
  </si>
  <si>
    <t>WALTER LEVY</t>
  </si>
  <si>
    <t>BASE SETE PROJETOS CULTURASI LTDA</t>
  </si>
  <si>
    <t>3088-4530</t>
  </si>
  <si>
    <t>ESPACE CENTER ADM E EMPREENDIMENTOS</t>
  </si>
  <si>
    <t>AGHOTEL EMPREENDIMENTOS / CAPITAL CENTER HOTEIS</t>
  </si>
  <si>
    <t>MARLI HITOMI MATSUMOTO</t>
  </si>
  <si>
    <t>marli@nararoesler.com.br</t>
  </si>
  <si>
    <t>GALERIA MARILIA RAZUK 2009</t>
  </si>
  <si>
    <t xml:space="preserve">EXPOSIÇÕES                   </t>
  </si>
  <si>
    <t>mariliarazuk@uol.com.br</t>
  </si>
  <si>
    <t>GULLAE@GULLANEFILMES</t>
  </si>
  <si>
    <t>OLHOSDECAO@OLHOSDECA</t>
  </si>
  <si>
    <t>CELIARADESCA@BOURBON</t>
  </si>
  <si>
    <t>BOURBON@BOURBONSTREE</t>
  </si>
  <si>
    <t>VERTENTES@SUPERIG.CO</t>
  </si>
  <si>
    <t>PROJETOS INSCRITOS NO EDITAL 2007 NA LEI DE INCENTIVO A CULTURA</t>
  </si>
  <si>
    <t>INDIVIDUAL CLAUDIO CRETTI 2007</t>
  </si>
  <si>
    <t>TECNISA CONSULTORIA IMOBILIARIA LTDA</t>
  </si>
  <si>
    <t>REFERENDUM PARTICIPACOES E SERVICOS LTDA</t>
  </si>
  <si>
    <t>KURT BRUNUS - JAZZ &amp; BLUES A PAULISTA</t>
  </si>
  <si>
    <t>TRILOGIA DO EROTICO</t>
  </si>
  <si>
    <t xml:space="preserve">ESPETACULO CÔMICO ERÓTICO </t>
  </si>
  <si>
    <t>DARSONVAL JOSÉ DE ALMEIDA</t>
  </si>
  <si>
    <t>dlzpalco@uol.com.br</t>
  </si>
  <si>
    <t>RAQUEL BARBOSA ARNAUD</t>
  </si>
  <si>
    <t>FILME</t>
  </si>
  <si>
    <t>himovel@terra.com.br</t>
  </si>
  <si>
    <t>SONIA@KAVANTAN.COM.B</t>
  </si>
  <si>
    <t>CINEMARK BRASIL S.A</t>
  </si>
  <si>
    <t>MEASHA BRUEGGERGOSMAN</t>
  </si>
  <si>
    <t>UMA APRESENTAÇÃO COM PIANO E ORQUESTRA DA CANTORA</t>
  </si>
  <si>
    <t>mkt@antarespromocoes.com.br</t>
  </si>
  <si>
    <t>ANTARES SP PRODUÇÕES ARTISTICA LTDA</t>
  </si>
  <si>
    <t>CARTAZES FRANCESES</t>
  </si>
  <si>
    <t xml:space="preserve">EXPOSIÇÃO </t>
  </si>
  <si>
    <t>BRASIL AFRICA UNIDADE ORIGINAL</t>
  </si>
  <si>
    <t>EXPOSIÇÃO DE FOTOGRAFIAS DIGITAIS, DESENHOS E VÍDEO</t>
  </si>
  <si>
    <t>PAULO CESAR CARVALHO SOARES</t>
  </si>
  <si>
    <t>psete@uol.com.br</t>
  </si>
  <si>
    <t>PECA TEATRAL</t>
  </si>
  <si>
    <t>SAGITARIUS RICK GARCIA PROD.ARTIS LTDA</t>
  </si>
  <si>
    <t>FERNANDA@SIGNORINIMK</t>
  </si>
  <si>
    <t>INSTITUTO TOMIE OHTAKE</t>
  </si>
  <si>
    <t>MAMBERTI@UOL.COM.BR</t>
  </si>
  <si>
    <t>TECNISA ENGENHARIA E COMERCIO LTDA</t>
  </si>
  <si>
    <t>EXPOSICAO DE ARTES PLASTICAS</t>
  </si>
  <si>
    <t>PECAS TEATRAIS</t>
  </si>
  <si>
    <t>EDIÇÃO DE LIVRO</t>
  </si>
  <si>
    <t>COOPERATIVA PAULISTA DE TEATRO</t>
  </si>
  <si>
    <t>EMC COMPUTER SYSTEMS BRASIL LTDA</t>
  </si>
  <si>
    <t>GALERIA MARILIA RAZUK TEMPORADA 2007 II SEMESTRE</t>
  </si>
  <si>
    <t>DELLÀRTE SAO PAULO EVENTOS SERV.SC LTDA</t>
  </si>
  <si>
    <t>LIDER TAXI AÉREO S.A / LIDER SIGNATURE S.A</t>
  </si>
  <si>
    <t>PEDRO GERALDO BIANCO JR.</t>
  </si>
  <si>
    <t>IBM BRASIL INDUSTRIA MAQUINAS E SERVIÇOS LTDA</t>
  </si>
  <si>
    <t>GABINETE DE ARTE 2004</t>
  </si>
  <si>
    <t>EXPOSICAO DE ARTES PLASTICAS PARA PUBLICO EM GERAL</t>
  </si>
  <si>
    <t>MARLI.MATSUMOTO@UOL.</t>
  </si>
  <si>
    <t>ALMAP/BBDO COMUNICAÇÕES LTDA</t>
  </si>
  <si>
    <t>PIZZA</t>
  </si>
  <si>
    <t>SPFILMES@SPFILMES.CO</t>
  </si>
  <si>
    <t>W/BRASIL PUBLICIDADE LTDA</t>
  </si>
  <si>
    <t>BOLEIROS</t>
  </si>
  <si>
    <t>anapaula@bei.com.br</t>
  </si>
  <si>
    <t>LIVRO DE ARTE</t>
  </si>
  <si>
    <t>TIETA DO AGRESTE MUSICAL</t>
  </si>
  <si>
    <t>SAMIRA SAS SAID SASS</t>
  </si>
  <si>
    <t>asaproducoes@uol.com.br</t>
  </si>
  <si>
    <t>CANTANDO MARIA</t>
  </si>
  <si>
    <t>ESPETÁCULO MUSICAL E CD</t>
  </si>
  <si>
    <t>yaraleite@nicole.org.br</t>
  </si>
  <si>
    <t>GLOBO COMUNICAÇÃO E PARTICIPAÇÕES S/A/ LINX SISTEM</t>
  </si>
  <si>
    <t>INDIVIDUAL FLAVIA BERTINATO</t>
  </si>
  <si>
    <t>INDIVIDUAL GERMANA MONTE MOR</t>
  </si>
  <si>
    <t>LIVRO CLAUDIO CRETTI</t>
  </si>
  <si>
    <t>LIVRO ARTÍSTICO</t>
  </si>
  <si>
    <t>LIVRO FOTOGRÁFICO COM ENFASE NA CULTURA DOS ANOS 80</t>
  </si>
  <si>
    <t>DIALETO LATIN AMERICA DOCUMENTARY LTDA</t>
  </si>
  <si>
    <t>dialeto@dialeto.com</t>
  </si>
  <si>
    <t>ARQUITETURA DO CIMENTO NO BRASIL</t>
  </si>
  <si>
    <t>LIVRO FOTOGRÁFICO DAS EDIFICAÇÕES NO BRASIL</t>
  </si>
  <si>
    <t>FAR S.A DISTRIBUIDORA / FAR FATOR ADM / BC.FATOR S.A</t>
  </si>
  <si>
    <t>ELIANA E O SEGREDOS DOS GOLFINHOS</t>
  </si>
  <si>
    <t>LONGA METRAGEM DE CEM MINUTOS</t>
  </si>
  <si>
    <t>CANAL AZUL PRODUÇÕES CULTURAIS LTDA</t>
  </si>
  <si>
    <t>mbresser@canalazul.net</t>
  </si>
  <si>
    <t>Y&amp; R PROPAGANDA LTDA / AÇÃO PROD.GRÁFICAS LTDA</t>
  </si>
  <si>
    <t>OFICINA TEATRAL MENINOS DO MORUMBI</t>
  </si>
  <si>
    <t>CAPACITAÇÃO DE CRIANÇAS E ADOLESCENTES AO TEATRO</t>
  </si>
  <si>
    <t>ASSOCIAÇÃO MENINOS DO MORUMBI</t>
  </si>
  <si>
    <t>menino@meninosmorumbi.com.br</t>
  </si>
  <si>
    <t>EMBRATEL</t>
  </si>
  <si>
    <t>SÃO PAULO METRÓPOLE DA DIVERSIDADE</t>
  </si>
  <si>
    <t>LIVRO TEXTUAL E FOTOGRÁFICO TRANSFORMAÇÃO DE SÃO PAULO</t>
  </si>
  <si>
    <t>FATOR S.A/FATOR ADM/BANCO FATOR/FAR S.A</t>
  </si>
  <si>
    <t>EXPOSIÇÃO ANTONIO HENRIQUE AMARAL</t>
  </si>
  <si>
    <t>CONTATO DO JOVEM COM A ARTE E DESENVOLV PELO GOSTO CULTURAL</t>
  </si>
  <si>
    <t>PROJETOS INSCRITOS NO EDITAL 2012 NA LEI DE INCENTIVO A CULTURA</t>
  </si>
  <si>
    <t>ME INCLUA FORA DISSO</t>
  </si>
  <si>
    <t>3974-7226</t>
  </si>
  <si>
    <t>INSTITUTO SUMARÉ DE EDUCAÇÃO</t>
  </si>
  <si>
    <t>TEMPORADA INFANTIL ALFA 2012</t>
  </si>
  <si>
    <t>ESPETÁCULOS</t>
  </si>
  <si>
    <t>ADMINSTRADORA EDITORA CRUZ LTDA</t>
  </si>
  <si>
    <t>ALFA DANÇA 2012</t>
  </si>
  <si>
    <t>ESPETÁCULO TEATRAL DE DANÇA</t>
  </si>
  <si>
    <t>A GAROTA DO ADEUS</t>
  </si>
  <si>
    <t>COR &amp; ARTE DESENHOS LTDA</t>
  </si>
  <si>
    <t>2532-8335</t>
  </si>
  <si>
    <t>QUALICORP ADMINISTRADORA</t>
  </si>
  <si>
    <t>BALLET MONTE CARLO</t>
  </si>
  <si>
    <t>APRESENTAÇÕES DE BALLET</t>
  </si>
  <si>
    <t>DELL ARTE SÃO PAULO EVENTOS E SERVIÇOS</t>
  </si>
  <si>
    <t>3222-4554</t>
  </si>
  <si>
    <t>HECTOR ZAMORA</t>
  </si>
  <si>
    <t>EXPOSIÇÃO DE ARTE</t>
  </si>
  <si>
    <t>L &amp; B SERVIÇOS E COMÉRCIO DE OBRAS DE ARTE</t>
  </si>
  <si>
    <t>INDIVIDUAL MARIA LYCH</t>
  </si>
  <si>
    <t>HISTÓRIA DA FOTOGRAFIA NO BRASIL</t>
  </si>
  <si>
    <t>EXPOSIÇÃO FOTOGRAFICA</t>
  </si>
  <si>
    <t>INDIVIDUAL CABELO</t>
  </si>
  <si>
    <t>EXPOSIÇÃO INDIVIDUAL</t>
  </si>
  <si>
    <t>PARQUE IBIRAPUERA</t>
  </si>
  <si>
    <t>ESIÇÃO DE LIVRO ILUSTRADO</t>
  </si>
  <si>
    <t>METAVÍDEO SP PRODUÇÕES E COMUNICAÇÃO LTDA</t>
  </si>
  <si>
    <t>3672-0355</t>
  </si>
  <si>
    <t>CONCREMAT ENGENHARIA E TECNOLOGIA S.A</t>
  </si>
  <si>
    <t>LIVRO MÔNICA NADOR JAMAC</t>
  </si>
  <si>
    <t>PROJETOS INSCRITOS NO EDITAL 2011 NA LEI DE INCENTIVO A CULTURA</t>
  </si>
  <si>
    <t>ARTE CIDADÃ</t>
  </si>
  <si>
    <t>ESPETÁCULO ARTÍSTICO</t>
  </si>
  <si>
    <t>SELENE &amp; CIBELE PRODUÇÕES ARTÍSTICA LTDA</t>
  </si>
  <si>
    <t>8178-3307</t>
  </si>
  <si>
    <t>ALFA DANÇA 2011</t>
  </si>
  <si>
    <t>APRESENTAÇÕES DE ESPETÁCULOS DE DANÇA</t>
  </si>
  <si>
    <t>ENSINA-ME A VIVER</t>
  </si>
  <si>
    <t>RUBIM E SINAM PRODUÇÕES CULTURAIS LTDA</t>
  </si>
  <si>
    <t>3020-9512</t>
  </si>
  <si>
    <t>OGILVY &amp; MATHER BRASIL / SOHO SQUARE / OGILVY BRASIL</t>
  </si>
  <si>
    <t>MEU AMIGO VAI CASAR</t>
  </si>
  <si>
    <t>PHONOWAY COMERCIO E REPRESENTAÇÃO DE SISTEMA</t>
  </si>
  <si>
    <t>O DESAPARECIMENTO DO ELEFANTE</t>
  </si>
  <si>
    <t>MONTAGEM TEATRAL</t>
  </si>
  <si>
    <t>DUETO PRODUÇÕES E PUBLICIDADES LTDA</t>
  </si>
  <si>
    <t>3275-3450</t>
  </si>
  <si>
    <t>ENLACE - A LOJA DO OURIVES</t>
  </si>
  <si>
    <t>ESPETACULO DE TEATRO MUSICAL</t>
  </si>
  <si>
    <t>MENSAGEM PRODUCOES ARTISTICAS LTDA</t>
  </si>
  <si>
    <t>0113667-6835</t>
  </si>
  <si>
    <t>QUALICORP ADMINISTRADORA DE BENEFÍCIOS S.A</t>
  </si>
  <si>
    <t>FACAS NAS GALINHAS</t>
  </si>
  <si>
    <t>BARRACAO CULTURAL PROD ARTIST LTDA-ME</t>
  </si>
  <si>
    <t>0115539-1275</t>
  </si>
  <si>
    <t>ARTE E CULTURA NA PERIFERIA</t>
  </si>
  <si>
    <t>ESPETACULOS MUSICAL</t>
  </si>
  <si>
    <t>VERTENTE PRODUCOES LTDA</t>
  </si>
  <si>
    <t>PEDRONIN@ISM.COM.BR</t>
  </si>
  <si>
    <t>TAMARA</t>
  </si>
  <si>
    <t>PECA TEATRAL HOMONIMA</t>
  </si>
  <si>
    <t>CHARGE PRODUCOES E PROMOC ARTISTICAS LTD</t>
  </si>
  <si>
    <t>0114305-9993</t>
  </si>
  <si>
    <t>QUALICORP</t>
  </si>
  <si>
    <t>INDIVIDUAL VANDERLEI LOPES</t>
  </si>
  <si>
    <t>EXPOSIÇÃO INDIVIDUAL DO ARTISTA VANDERLEI LOPES</t>
  </si>
  <si>
    <t>INDIVIDUAL MARLON DE AZAMBUJA</t>
  </si>
  <si>
    <t>INDIVIDUAL CLAUDIO CRETTI</t>
  </si>
  <si>
    <t>INDIVIDUAL PAULO MONTEIRO</t>
  </si>
  <si>
    <t>EXPOSIÇÃO PAULO MONTEIRO</t>
  </si>
  <si>
    <t>EXPOSIÇÃO DO ARTISTA STEVE MCCURRY</t>
  </si>
  <si>
    <t>WORD TRADE CENTER / CMA CONSULTORIA</t>
  </si>
  <si>
    <t>EXPOSICAO PARAISOPOLIS</t>
  </si>
  <si>
    <t>R.C.BRANCO ESTUDIO FOTOGRAFICO LTDA</t>
  </si>
  <si>
    <t>RCBRANCO@UOL.COM.BR</t>
  </si>
  <si>
    <t>TATERKA COMUNICAÇÕES S.A</t>
  </si>
  <si>
    <t>LIVRO DA ARTISTA KIMI NII</t>
  </si>
  <si>
    <t>PUBLICACAO DE UM LIVRO</t>
  </si>
  <si>
    <t>ENGEFORM CONSTRUÇÕES E COMERCIO</t>
  </si>
  <si>
    <t>CATAVENTOS</t>
  </si>
  <si>
    <t>ARTE PÚBLICA</t>
  </si>
  <si>
    <t>EDUARDO SURUR ATTACK INTERVENÇÕES URBANA</t>
  </si>
  <si>
    <t>srur@attack.art.br</t>
  </si>
  <si>
    <t>SÃO JOAQUIM ADMINISTRAÇÃO E PARTICIPAÇÃO</t>
  </si>
  <si>
    <t>BICICLETAS</t>
  </si>
  <si>
    <t xml:space="preserve">CINQÜENTA BICICLETAS SUPENSAS NA ESTAÇÃO LUZ </t>
  </si>
  <si>
    <t>LABIRINTO</t>
  </si>
  <si>
    <t>LABIRINTO DE FARDOS DE MATERIAL RECICLADO</t>
  </si>
  <si>
    <t>CARRUAGEM</t>
  </si>
  <si>
    <t>ARQUITETURA NA PONTE ESTAIADA</t>
  </si>
  <si>
    <t>WORLD TRADE CENTER / LODUCA PUBLICIDADE</t>
  </si>
  <si>
    <t>FAROL</t>
  </si>
  <si>
    <t>FAROL CONSTRUIDO DE RESÍDUO SOLIDOS</t>
  </si>
  <si>
    <t>9° FESTIVAL INTERNACIONAL DO CINEMA INFANTIL</t>
  </si>
  <si>
    <t>CINEMARK BRASIL LTDA</t>
  </si>
  <si>
    <t>TERAPIA DO MEDO</t>
  </si>
  <si>
    <t>CORACAO DA SELVA TRANSMIDIA LTDA</t>
  </si>
  <si>
    <t>0113814-2025</t>
  </si>
  <si>
    <t>SAMPA</t>
  </si>
  <si>
    <t>LONGA METRAGEM, FICCAO, 90 MINUTOS, 35 MM</t>
  </si>
  <si>
    <t>CONTATO@CORACAODASEL</t>
  </si>
  <si>
    <t>TOTVS S.A / WUNDERMAN BRASIL COMUNICAÇÕES LTDA</t>
  </si>
  <si>
    <t>SÃO PAULO 1971 - 2011</t>
  </si>
  <si>
    <t>PUBLICAÇÃO DO LIVRO SÃO PAULO 1971 A 2011</t>
  </si>
  <si>
    <t>LIVRO COLECAO KIM ESTEVE</t>
  </si>
  <si>
    <t>0115044-5540</t>
  </si>
  <si>
    <t>MULTISHOPPING EMP. IMOBILIÁRIOS</t>
  </si>
  <si>
    <t>DEPOIS DO LEITE</t>
  </si>
  <si>
    <t>LIVRO ILUSTRADO</t>
  </si>
  <si>
    <t>LUCIA AMARAL DE OLIVEIRA RIBEIRO</t>
  </si>
  <si>
    <t>0113031-3686</t>
  </si>
  <si>
    <t>STANDARD DISTRIBUIÇÃO DE TÍTULOS</t>
  </si>
  <si>
    <t>FLETIR-BRASFOND PROCESSO CULT.EDUCACIONAL CEU`S</t>
  </si>
  <si>
    <t>PERFORMACE DE DANÇA</t>
  </si>
  <si>
    <t>COOP.PAULISTA DE TEATRO DOS PROF.DANCA</t>
  </si>
  <si>
    <t>AWICA COMUNICAÇÃO LTDA / BRAFOND FUNDAÇÕES ESP.</t>
  </si>
  <si>
    <t>O AMANTE</t>
  </si>
  <si>
    <t>CRIACAO CONSC.PRODUCOES ARTISTICAS LTDA</t>
  </si>
  <si>
    <t>GALPAO DE FOLIAS</t>
  </si>
  <si>
    <t>MANUTENCAO DO TEATRO GALPAO DO FOLIAS</t>
  </si>
  <si>
    <t>FOLIAS DARTE SERVICOS E PRODUCOES CULTUR</t>
  </si>
  <si>
    <t>0113361-2223</t>
  </si>
  <si>
    <t>MEMÓRIAS DA COLONIA DE QUATRO IRMÃOS</t>
  </si>
  <si>
    <t xml:space="preserve">IMPRESSÃO DE UM LIVRO VERSANDO SOBRE A COLÓNIA </t>
  </si>
  <si>
    <t>EDITORA MAAYANOT LTDA</t>
  </si>
  <si>
    <t>brugnara@maayanot.com.br</t>
  </si>
  <si>
    <t>METALTEX / EVISA / TECNISA EMPR. / TECNISA ENGENHARIA</t>
  </si>
  <si>
    <t>ESPETACULO MUSICAL</t>
  </si>
  <si>
    <t>GALERIA NARA ROESLER 2006/07</t>
  </si>
  <si>
    <t>ALMAP BBDO PUBLICIDADE E COMUNICAÇÃOES LTDA</t>
  </si>
  <si>
    <t>GABINETE DE ARTE 2006/2007</t>
  </si>
  <si>
    <t>SANDRO FERNANDES CHAIM</t>
  </si>
  <si>
    <t>RODRIGO FRAGOSO MOREDA</t>
  </si>
  <si>
    <t>MARILIA CANTA ARY</t>
  </si>
  <si>
    <t>MUSICAL EM HOMENAGEM AO CENTENÁRIO DE ARY BARROSO</t>
  </si>
  <si>
    <t>MICROSOFT INFORMÁTICA LTDA</t>
  </si>
  <si>
    <t>TRÊS MOMENTOS DO AMOR</t>
  </si>
  <si>
    <t>ESPETÁCULO DE DANÇA MÚSICA POR ANA BOTAFOGO E ETC</t>
  </si>
  <si>
    <t>SONATA S.P. PRODUÇÇÕES ARTÍSTICA LTDA-ME</t>
  </si>
  <si>
    <t>sonata@penlink.com.br</t>
  </si>
  <si>
    <t>IBOPE PESQ.DE MIDIA / OPINIÃO PÚBLICA / SOLUTION</t>
  </si>
  <si>
    <t>INSTITUTO CINE CULTURAL</t>
  </si>
  <si>
    <t>INY CANTO TRADICIONAL DO POVO KARAJA</t>
  </si>
  <si>
    <t>REALIZAÇÃO DE UM CD DE MÚSICA</t>
  </si>
  <si>
    <t>INSTITUTO DE DESENVOLVIMENTO DAS TRADIÇÕES INDIGENAS</t>
  </si>
  <si>
    <t>ALTA COMERCIAL DE VEICULOS LTDA</t>
  </si>
  <si>
    <t>MUSEU DE ARTE MODEERNA DE SÃO PAULO</t>
  </si>
  <si>
    <t>sp@mam.org.br</t>
  </si>
  <si>
    <t>A ESCOLA VAI AO MAM</t>
  </si>
  <si>
    <t>ABORDAR A ARTE MODERNA PARA JOVENS</t>
  </si>
  <si>
    <t>IBMEC EDUCACIONAL S.A</t>
  </si>
  <si>
    <t>SCRIPT PROMOÇÕES PRODUÇÕES ARTÍSTICA LTDA</t>
  </si>
  <si>
    <t>3253-5300</t>
  </si>
  <si>
    <t>MONTAGEM DE ESPETÁCULO COM 35 APRESENTAÇÕES</t>
  </si>
  <si>
    <t>TIO VANIA DE ANTON TCHEKHOV</t>
  </si>
  <si>
    <t>TEATRO CLASSICO</t>
  </si>
  <si>
    <t>NITIREN PRODUÇÕES ARTÍSTICA LTDA</t>
  </si>
  <si>
    <t>marco.mb@terra.com.br</t>
  </si>
  <si>
    <t>ENGENHO TEATRAL</t>
  </si>
  <si>
    <t>FIM DE SEMANA COM ARTE 2003</t>
  </si>
  <si>
    <t>SHOWS, APRESENTAÇÕES TEATRAIS E ETC</t>
  </si>
  <si>
    <t xml:space="preserve">VERTENTES PRODUÇÕES E CONSUTORIA LTDA </t>
  </si>
  <si>
    <t>RESTAURO DOS ELEMENTOS DECORATIVOS DO PARQUE DA INDEPENDE.</t>
  </si>
  <si>
    <t>MUSEU A CÉU ABERTO</t>
  </si>
  <si>
    <t>BANCO ABN AMRO REAL S.A</t>
  </si>
  <si>
    <t>PROTEGE S.A</t>
  </si>
  <si>
    <t>OS INCENTIÁRIOS 2002</t>
  </si>
  <si>
    <t>VÍDEO DOCUMENTÁRIO DIGITAL COM DURAÇÃO DE 40mn</t>
  </si>
  <si>
    <t>3037-4357</t>
  </si>
  <si>
    <t>PAULO ROBERTO DE FARIA PINTO</t>
  </si>
  <si>
    <t>A PROVA</t>
  </si>
  <si>
    <t>REALIZAÇÃO DO ESPETÁCULO TEATRAL INTITULADO "A PROVA"</t>
  </si>
  <si>
    <t>3285-2999</t>
  </si>
  <si>
    <t>SERVINET SERVIÇOS S/C LTDA / EMBRATEL</t>
  </si>
  <si>
    <t>DANIEL SENISE AUSÊNCIAS</t>
  </si>
  <si>
    <t>BANCO JP MORGAN S.A</t>
  </si>
  <si>
    <t>APRESENTAÇÕES DE ESPETÁCULOS INTERNACIONAIS DE DANÇA</t>
  </si>
  <si>
    <t>O VERTIGO DANSE</t>
  </si>
  <si>
    <t>CÓCEGAS</t>
  </si>
  <si>
    <t>HELOISA PERRLINGEIRO PERISSE</t>
  </si>
  <si>
    <t>hperisse@net.com.br</t>
  </si>
  <si>
    <t>CONFECÇÃO E DISTRIBUIÇÃO DE DOZE EDIÇÕES DA REVISTA URBS</t>
  </si>
  <si>
    <t>ASSOCIAÇÃO VIVA O CENTRO</t>
  </si>
  <si>
    <t>avc@vivaocentro.org.br</t>
  </si>
  <si>
    <t>BANK BOSTON MULTIPLO/SERASA/IND.COMERC ATLAS</t>
  </si>
  <si>
    <t>CINEMA LESTE</t>
  </si>
  <si>
    <t>MOSTRA CULTURAL DE CINEMA</t>
  </si>
  <si>
    <t>MARCIA REGINA M.M. FONSECA</t>
  </si>
  <si>
    <t>mefons@terra.com.br</t>
  </si>
  <si>
    <t>LIVRO CATÁLOGO TOMIE 90 ANOS ARTE E METAFÍSICA</t>
  </si>
  <si>
    <t>LIVRO CATÁLOGO</t>
  </si>
  <si>
    <t>UNISYS BRASIL S.A</t>
  </si>
  <si>
    <t>OBRAS DA CIDADE: A POESIA DO CAOS EM TRANSFORMAÇÃO</t>
  </si>
  <si>
    <t>EXPOSIÇÃO INDIVIDUAL DE PINTURAS</t>
  </si>
  <si>
    <t>ERIKA BRANDÃO LEMOS</t>
  </si>
  <si>
    <t>ERIKALEMOS@UOL.COM.BR</t>
  </si>
  <si>
    <t>DIGITALIZAÇÃO DO ACERVO JOSÉ R. TINHORÃO</t>
  </si>
  <si>
    <t>DIGITALIZAÇÃO DE ACERVO DE MUSICA</t>
  </si>
  <si>
    <t>INSTITUTO MOREIRA SALES</t>
  </si>
  <si>
    <t>EXPOSIÇÃO DE ARTES PLÁSTICAS NELSON LEIRNER</t>
  </si>
  <si>
    <t>L.B. SERVIÇOS E COMERCIO DE OBRAS DE ART</t>
  </si>
  <si>
    <t>AGE COMUNICAÇÕES S.A</t>
  </si>
  <si>
    <t>ARTES CÊNICAS</t>
  </si>
  <si>
    <t>NOSSA LÍNGUA PORTUGUESA EM TEXTO E MÚSICA</t>
  </si>
  <si>
    <t>CD-ROM ENTITULADO NOSSA LÍNGUA EM TEXTO E MUSICA</t>
  </si>
  <si>
    <t>EP&amp;A CONSULTORIA EM COMUNICAÇÃO LTDA.</t>
  </si>
  <si>
    <t>VERENA@EPAONLINE.COM.BR</t>
  </si>
  <si>
    <t>ITAU TEC COMÉRCIO SERVIÇOS LTDA / ATECH</t>
  </si>
  <si>
    <t>AUX PIEDS DE LA LETTRE</t>
  </si>
  <si>
    <t>APRESENTAÇÕES DO TEATRO GESTUAL DA CIA DOS A DEUX</t>
  </si>
  <si>
    <t>CASA DE CULTURA FRANCESA AL.FRANCESA</t>
  </si>
  <si>
    <t>PIERRE.DOSSA@GLOBO.COM</t>
  </si>
  <si>
    <t>BANCO SUDAMERIS BRASIL S.A</t>
  </si>
  <si>
    <t>A BELA E A FERA 2003</t>
  </si>
  <si>
    <t>ESPETÁCULO MUSICAL A BELA E A FERA</t>
  </si>
  <si>
    <t>JTAKLA@CIE-BRASIL.COM.BR</t>
  </si>
  <si>
    <t>SUN MICROSYSTEN, MICROSIGA SOFTWARE, MIROSOFT</t>
  </si>
  <si>
    <t>TEMPORADA DE PROJETOS 2003/2004</t>
  </si>
  <si>
    <t>ESPAÇOS PARA NOVOS ARTISTAS</t>
  </si>
  <si>
    <t>ASSOCIAÇÃO DE AMIGOS DO PAÇO DAS ARTES</t>
  </si>
  <si>
    <t>ADMINISTRACAO@PACODA.COM.BR</t>
  </si>
  <si>
    <t>VALE AMAZÔNICO</t>
  </si>
  <si>
    <t>INST.CULTURAL ECO-ECONOMICO ESP.SANTO</t>
  </si>
  <si>
    <t>ICESPIRITOSANTO@UOL..COM.BR</t>
  </si>
  <si>
    <t>TIETE VEICULOS / EVARISTO COMOLATTI S.A</t>
  </si>
  <si>
    <t>DOMÍNIO PUBLICO COMERCIAL LTDA.</t>
  </si>
  <si>
    <t>EXPOSICAO DE ARTE</t>
  </si>
  <si>
    <t>EXPOSICOES</t>
  </si>
  <si>
    <t>SOLO</t>
  </si>
  <si>
    <t>SP FILMES DE SAO PAULO LTDA</t>
  </si>
  <si>
    <t>W BRASIL PUBLICIDADE LTDA</t>
  </si>
  <si>
    <t>renataferraz@viacultura.com</t>
  </si>
  <si>
    <t>FESTIVAL DE CULTURA LATINA</t>
  </si>
  <si>
    <t>ERICA FALLS - JAZZ &amp; BLUES Á PAULISTA</t>
  </si>
  <si>
    <t>BOURBON STREET FEST 2008</t>
  </si>
  <si>
    <t>UNIAO FRATERNA</t>
  </si>
  <si>
    <t>eliana@davila.com.br</t>
  </si>
  <si>
    <t>CIA BRASILEIRA DE DISTRIBUIÇÃO</t>
  </si>
  <si>
    <t>A FORMA E A IMAGEM TÉCNICAS NA ARTE DO  RIO DE JANEIRO 1950-1975</t>
  </si>
  <si>
    <t>ART. PRECUR. NO BRASIL A EXP. AS RELAÇÕES ENTRE ARTE E TECNOLOG</t>
  </si>
  <si>
    <t>ASSOCIAÇÃO DE AMIGOS PAÇO DAS ARTES</t>
  </si>
  <si>
    <t>ppacoadminis@hipernet.com.br</t>
  </si>
  <si>
    <t>SHOW MUSICAL "AOS MESTRES COM CARINHO</t>
  </si>
  <si>
    <t>SHOW MUSICAL AO VIVO TRANSMITIDO PELA TV</t>
  </si>
  <si>
    <t>A HISTORIA DO RIO TIETÊ</t>
  </si>
  <si>
    <t>LIVRO DE ARTE COM TEXTOS E FOTOGRAFIAS</t>
  </si>
  <si>
    <t>renata@animalcultural.com.br</t>
  </si>
  <si>
    <t>INTERMÉDICA SIST. SAÚDE S.A</t>
  </si>
  <si>
    <t>CADERNOS DE VIAGEM DE RUBENS MATUCK</t>
  </si>
  <si>
    <t>OS LIVROS E CADERNOS DE VIAGEM DE RUBENS MATUCK</t>
  </si>
  <si>
    <t>REDE DE TELECOMUNICAÇÕES PARA O MERCADO LTDA</t>
  </si>
  <si>
    <t>PROJETO MEMORIA MUSICAL CONCERTO V</t>
  </si>
  <si>
    <t>RESGATAR E DIGITALIZAR MANUSCRITOS DE COMPOSITORES</t>
  </si>
  <si>
    <t>NERY CULTURAL MARKETING E COMUNICAÇÃO S/C LTDA</t>
  </si>
  <si>
    <t>nerycultural@terra.com.br</t>
  </si>
  <si>
    <t>SERVNET SERVIÇOS S/C LTDA]</t>
  </si>
  <si>
    <t>PANTANAL DE ARAQUEM ALCANTARA</t>
  </si>
  <si>
    <t>TIETE VEICULOS S.A / COFIPE VEICULOS LTDA</t>
  </si>
  <si>
    <t>SIMÃO E GABRIADES VESTIBULARES LTDA</t>
  </si>
  <si>
    <t>ADMINISTRAÇÃO, PROJETOS E REPRESENTAÇÕES LTDA</t>
  </si>
  <si>
    <t>SOCICAM ADMINISTRAÇÃO PROJETOS REPRESENTAÇÕES</t>
  </si>
  <si>
    <t>HSBC BANK BRASIL S.A</t>
  </si>
  <si>
    <t>ALFA CRIANÇA 2008</t>
  </si>
  <si>
    <t>DDB BRASIL PUBLICIDADE LTDA</t>
  </si>
  <si>
    <t>REVISTA</t>
  </si>
  <si>
    <t>APRESENTACOES MENSAIS GRATUITAS DE MUSICA POPULAR</t>
  </si>
  <si>
    <t>PRODUCAO E IMPRESSAO DA 6.EDICAO GUIA BRASILEIRO</t>
  </si>
  <si>
    <t>PUBLICACAO DE DOIS FASCICULOS</t>
  </si>
  <si>
    <t>EXPOSICAO</t>
  </si>
  <si>
    <t>EXPOSICAO COLETIVA DE 3 NOVOS ARTISTAS COMTEMPOREA</t>
  </si>
  <si>
    <t>TEMPORADA DE SHOWS</t>
  </si>
  <si>
    <t>BATES / WUNDERMAM / ENERGY / Y&amp;R PROPAGANDA</t>
  </si>
  <si>
    <t>TEMPORADA DE SHOWS DE CARLA BLACKWELL</t>
  </si>
  <si>
    <t>TEMPORADA DE SHOWS DE MAHOGANY BLUE</t>
  </si>
  <si>
    <t>TEMPORADA DE SHOWS DE KURT BRUNUS</t>
  </si>
  <si>
    <t>HOMENEGEM AO DIA INTERNACIONAL DA MULHER</t>
  </si>
  <si>
    <t>LUCIANA RAPOSO</t>
  </si>
  <si>
    <t>SHOW MUSICAL TRAVESSIA</t>
  </si>
  <si>
    <t>SHOW MUSICAL AO VIVO COM TRANSMISSÃO PELA T.V</t>
  </si>
  <si>
    <t>FUNDAÇÃO VITOR CIVITA</t>
  </si>
  <si>
    <t>obonesso@abril.com.br</t>
  </si>
  <si>
    <t>EDITORA ABRIL</t>
  </si>
  <si>
    <t>QUATRO EXPOSIÇÕES DE ARTE</t>
  </si>
  <si>
    <t>MARCO EDITORA PUBLICIDADE LTDA</t>
  </si>
  <si>
    <t>LÚCIO ENGENHARIA E CONST. LTDA</t>
  </si>
  <si>
    <t>MCA@MCA.ORG.BR</t>
  </si>
  <si>
    <t>CD,REVISTAS,JORNAIS,VIDEOS</t>
  </si>
  <si>
    <t>"A BELEZA" NA ESCULTURA DE MIGUEL ANGELO</t>
  </si>
  <si>
    <t>MUSEU A CEU ABERTO CULT. ECOLOGIA E DESE</t>
  </si>
  <si>
    <t>CELIA MARIA DE CEQUEIRA CESAR RADESCA</t>
  </si>
  <si>
    <t>HERBERT LUCAS</t>
  </si>
  <si>
    <t>CELIA MARIA DE CERQUEIRA CESAR RADESCA</t>
  </si>
  <si>
    <t>EDGARD PEREIRA DE SOUZA RADESCA</t>
  </si>
  <si>
    <t>VERTENTES PRODUÇÕES E CONSULTORIA LTDA</t>
  </si>
  <si>
    <t>CRÍTICAS ATECH / KPMG CORPORATEFINANCE LTDA</t>
  </si>
  <si>
    <t>RECUPERAÇÃO DO EDIFÍCIO SULACAP</t>
  </si>
  <si>
    <t>rrcuri@uol.com.br</t>
  </si>
  <si>
    <t>ACADEMIA@ACADEMIAFIL</t>
  </si>
  <si>
    <t>MARCELLA@FIXAOMKT.CO</t>
  </si>
  <si>
    <t>ICASANOVAS@PINACOTEC</t>
  </si>
  <si>
    <t>CPOUSADA@UOL.COM.BR</t>
  </si>
  <si>
    <t>ESTADUALDAPENHA@YAHO</t>
  </si>
  <si>
    <t>OJULIANO@NORTHSPORTS</t>
  </si>
  <si>
    <t>SI@IOIOFILMES.COM</t>
  </si>
  <si>
    <t>RAIDAR@CANALAZUL.NET</t>
  </si>
  <si>
    <t>FLAFRE@ATTGLOBAL.COM</t>
  </si>
  <si>
    <t>CICLO MULTICULTURAL 2008</t>
  </si>
  <si>
    <t xml:space="preserve">ATIVIDADES ARTÍSTICAS MULTIDISCIPLINARES </t>
  </si>
  <si>
    <t>priscila@lisig.com.br</t>
  </si>
  <si>
    <t>RELICÁRIO DELFICOS</t>
  </si>
  <si>
    <t>PUBLICAÇÃO E DISTRIBUIÇÃO DO LIVRO RELICÁRIOS DELFICOS</t>
  </si>
  <si>
    <t>BEA SYSTEMS LTDA</t>
  </si>
  <si>
    <t>NOVAS E ANTIGAS CRÓNICAS DA LIBERDADE</t>
  </si>
  <si>
    <t>EDIÇÃO DE UM LIVRO DE LITERATURA</t>
  </si>
  <si>
    <t>JOÃO BAPTISTA FERREIRA GELPI</t>
  </si>
  <si>
    <t>baptista@hotmail.com</t>
  </si>
  <si>
    <t>ARMANDO CONDE</t>
  </si>
  <si>
    <t>LATIFFA PRODUÇÕES CULTURAIS LTDA</t>
  </si>
  <si>
    <t>3371-4455</t>
  </si>
  <si>
    <t>OS DIREITOS DA CRIANÇA</t>
  </si>
  <si>
    <t>DISSEMINANDO A M.P.B.</t>
  </si>
  <si>
    <t>TRÊS APRESENTAÇÕES DE CANTORES CONSAGRADOS</t>
  </si>
  <si>
    <t>DANÇAR MARKETING E COMUNICAÇÕES</t>
  </si>
  <si>
    <t>diretoria@dancarmarketing.com.br</t>
  </si>
  <si>
    <t>UNIBANCO</t>
  </si>
  <si>
    <t>OS INCENDIÁRIOS 2003</t>
  </si>
  <si>
    <t>VÍDEO DOCUMENTÁRIO DIGITAL DE APROXIMADAMENTE 50 min</t>
  </si>
  <si>
    <t>FUNDAÇÃO VICTOR CIVITA</t>
  </si>
  <si>
    <t>3037-4338</t>
  </si>
  <si>
    <t>EDITORA ABRIL S.A</t>
  </si>
  <si>
    <t>LIVRO DE MARIA ESTHER A GUGA</t>
  </si>
  <si>
    <t>LITERATURA E MOSTRA DE FOTOGRAFIAS</t>
  </si>
  <si>
    <t>RICARDO LARA BERND</t>
  </si>
  <si>
    <t>klingassociados@uol.com.br</t>
  </si>
  <si>
    <t>BANCO VOTORANTIM S.A</t>
  </si>
  <si>
    <t>mca@mca.org.br</t>
  </si>
  <si>
    <t>SONOE JULIANA ONO FONSECA</t>
  </si>
  <si>
    <t>sonoejuliana@uol.com.br</t>
  </si>
  <si>
    <t>CIE BRASIL S.A</t>
  </si>
  <si>
    <t>5643-2540</t>
  </si>
  <si>
    <t>instituto@teatroalfa.com.br</t>
  </si>
  <si>
    <t>MARCO ANTONIO VILALBA</t>
  </si>
  <si>
    <t>9642-7243</t>
  </si>
  <si>
    <t>EXPOSIÇÃO NELSON LEIRNER</t>
  </si>
  <si>
    <t>formarte@uol.com.br</t>
  </si>
  <si>
    <t>FUNDAÇÃO PADRE ANCHIETA</t>
  </si>
  <si>
    <t>andrea.j@terra.com.br</t>
  </si>
  <si>
    <t>MOZARTEUM BRASILEIRO ASS. CULTURAL</t>
  </si>
  <si>
    <t>130 APRESENTACOES DE 5 TITULOS DE ESP TEATRAIS</t>
  </si>
  <si>
    <t>06 APRESENTACOES DE ESPETACULOS DE DANCA</t>
  </si>
  <si>
    <t>OPERA JOSE E SEU MANTO TECHNICOLOR</t>
  </si>
  <si>
    <t>EXPOSICAO COLETIVA DE ARTE CONTEMPORANEA</t>
  </si>
  <si>
    <t>30 DIAS DE FESTIVAL ITINERANTE</t>
  </si>
  <si>
    <t>LAÇOS DO OLHAR 100 ANOS DA IMIGRAÇÃO JAPONESA NO BRASIL</t>
  </si>
  <si>
    <t>amanda@institutotomieohtake.org</t>
  </si>
  <si>
    <t>VIDA E OBRA DE EDUARDO IGLESIAS</t>
  </si>
  <si>
    <t>COMEMORAÇÃO DOS 100 ANOS DA IMIGRAÇÃO JAPONESA</t>
  </si>
  <si>
    <t>PROMOVER OBRAS DE ARTISTAS PLÁSTICO BRASILEIROS</t>
  </si>
  <si>
    <t>DE ARTE PROMOÇÕES E PUBLICIDADE LTDA</t>
  </si>
  <si>
    <t>HOMENAGEM A MUSICA INSTRUMENTAL E GRANDE MAESTRO</t>
  </si>
  <si>
    <t>GRAVACAO DE CD EM HOMENAGEM A WALTER WANDERLEY</t>
  </si>
  <si>
    <t>PRODUZIR E MANTER TEMPORADA POR 14 SEMANS</t>
  </si>
  <si>
    <t>INSTITUTO ALFA CULTURA</t>
  </si>
  <si>
    <t>FIXACAO MARKETING CULTURAL LTDA ME</t>
  </si>
  <si>
    <t>O HERÓI CONTEMPORÂNEO</t>
  </si>
  <si>
    <t>RESTAURO DA FACHADA DO EDÍFICIO SULACAP</t>
  </si>
  <si>
    <t>F. RACY EMPREENDIMENTOS PARTICIPAÇÕES E CONSTRUÇÕES</t>
  </si>
  <si>
    <t>LUCIANA ADRIANO DE BRITO</t>
  </si>
  <si>
    <t>MAMBERTI E MAMBERTI PRODUCOES ARTIST.LTD</t>
  </si>
  <si>
    <t>CONTEUDO PARTICIPACOES E SERVICOS TEATRA</t>
  </si>
  <si>
    <t>MAMBERTI &amp; MAMBERTI PRODS ARTISTICAS LTD</t>
  </si>
  <si>
    <t>ENTERPA AMBIENTAL</t>
  </si>
  <si>
    <t>ARTEPLEX - COMPLEXO DE CULTURA</t>
  </si>
  <si>
    <t>EXIBIÇÃO DE FILMOGRAFIA BRASILEIRA E MUNDIAL</t>
  </si>
  <si>
    <t>CIRCUITO CINEARTE LTDA</t>
  </si>
  <si>
    <t>011 289-4792</t>
  </si>
  <si>
    <t>0113037-4357</t>
  </si>
  <si>
    <t>TEMPORADA 2001 - TEATRO MUNICIPAL DE SãO PAULO</t>
  </si>
  <si>
    <t>17 APRESE.05 ATRAçOES DIFERENTES</t>
  </si>
  <si>
    <t>PATRONOS DO THEATRO MUNIC.DE SAO PAULO</t>
  </si>
  <si>
    <t>011 223-3330</t>
  </si>
  <si>
    <t>ORACLE DO BRASIL SISTEMA</t>
  </si>
  <si>
    <t>CORPO EM SILENCIO</t>
  </si>
  <si>
    <t>25 EXPOS.ARTISTA LUIZ MARTINS</t>
  </si>
  <si>
    <t>LUIZ CARLOS OLIVEIRA DA SILVA</t>
  </si>
  <si>
    <t>0113661-8828</t>
  </si>
  <si>
    <t>MAXSAN COMERCIO</t>
  </si>
  <si>
    <t>SELEçAO MUSICAL C/FINALIZ.DE 4 APRESENT.NA CAPITAL</t>
  </si>
  <si>
    <t>DANCAR MARKETING COMUNICAçOES LTDA</t>
  </si>
  <si>
    <t>0113884-5376</t>
  </si>
  <si>
    <t>VENTOS DO AMOR</t>
  </si>
  <si>
    <t>EXPOSIçAO DE ARTES PLASTICAS</t>
  </si>
  <si>
    <t>CIRO NEY FERREIRA PONTE</t>
  </si>
  <si>
    <t>0113742-4478</t>
  </si>
  <si>
    <t>GENOMIC ENG. MOLECULAR</t>
  </si>
  <si>
    <t>VAI QUE DA CERTO</t>
  </si>
  <si>
    <t>PARAISOPOLIS UM CAOS SEM FIM</t>
  </si>
  <si>
    <t>JOSE MARQUES SARMENTO</t>
  </si>
  <si>
    <t>0113887-3664</t>
  </si>
  <si>
    <t>CINECIDADE LOCAÇÕES E PRODUÇÕES LTDA</t>
  </si>
  <si>
    <t>CONCURSO DE MUSICA/FESTIVAL</t>
  </si>
  <si>
    <t>REALIZACAO DE CONCURSO CULTURAL</t>
  </si>
  <si>
    <t>IBM BRASIL IND. MAQUINAS</t>
  </si>
  <si>
    <t>BALLET FLAMENCO EVA YERBABUENA</t>
  </si>
  <si>
    <t>KPMG CONSULTORIA FINANCE</t>
  </si>
  <si>
    <t>25 BIENAL DE SAO PAULO</t>
  </si>
  <si>
    <t>REALIZACAO DA 25 BIENAL DE SAO PAULO</t>
  </si>
  <si>
    <t>FUNDACAO BIENAL SAO PAULO</t>
  </si>
  <si>
    <t>ROH S.A/UNISYS/DATAMEC/ATLAS SCHINDLER/C.E.F</t>
  </si>
  <si>
    <t>VALERIA SERRANO GIUNCHETTI</t>
  </si>
  <si>
    <t>0113151-4711</t>
  </si>
  <si>
    <t>TOTEM TROPICAL</t>
  </si>
  <si>
    <t>DOACAO DE UMA OBRA DE ARTE COM OBJETIVO APLIACAO</t>
  </si>
  <si>
    <t>SERAZA CENTRALIZAÇÃO DE SERVIÇOS</t>
  </si>
  <si>
    <t>A LISTA</t>
  </si>
  <si>
    <t>CEPRIN EMPREENDIMENTOS</t>
  </si>
  <si>
    <t>ESTADO DA ARTE</t>
  </si>
  <si>
    <t>PUBLICACAO BIMESTRAL SOBRE MUSEUS E TEATROS</t>
  </si>
  <si>
    <t>ELIFES VICENTE ANDREATO</t>
  </si>
  <si>
    <t>WAGONS TURISMO</t>
  </si>
  <si>
    <t>NA CAMA COM TARANTINO</t>
  </si>
  <si>
    <t>DAITAN COM.DE VEIC/MZ HOTEL/SGI/IGAPO/MOTO REMAZA</t>
  </si>
  <si>
    <t>TEATRO RENAISSANCE PROGRAMACAO 2002</t>
  </si>
  <si>
    <t>DIVULGACAO E EXIBICAO DE ESPETACULOS PARA O PUBLIC</t>
  </si>
  <si>
    <t>CULT EMPREENDIMENTOS CULTURAI LTDA</t>
  </si>
  <si>
    <t>OPRADORA S.P RENAISSANCE</t>
  </si>
  <si>
    <t>CICLO CINEMA TEMATICO 2 EDICAO</t>
  </si>
  <si>
    <t>DEZ PROJECOES DE FILME,2 ENCONTROS COM DIRETORES..</t>
  </si>
  <si>
    <t>JURANDIR MULLER DE ALMEIDA JR</t>
  </si>
  <si>
    <t>0113021-7871</t>
  </si>
  <si>
    <t>PROJETO ARTE E CULTURA NA HUMANIZACAO DE HOSPITAIS</t>
  </si>
  <si>
    <t>SANAA KAZUYO SEJIMA E RYPE NISHIZANA</t>
  </si>
  <si>
    <t>EXPOSIÇÃO DE ARQUITETOS</t>
  </si>
  <si>
    <t>ÁGUA: PETRÓLEO DO TERCEIRO MILENIO</t>
  </si>
  <si>
    <t>DOCUMENTÁRIO SOBRE O RECURSO AGUA</t>
  </si>
  <si>
    <t>CANAL AZUL PRODUÇÕES CULTURAIS</t>
  </si>
  <si>
    <t>raidar@canalazul.net</t>
  </si>
  <si>
    <t>RESTAURO DA FACHADA EXTERNA DO EDIFÍCIO ERMÍRIO DE MORAES</t>
  </si>
  <si>
    <t>FORMARTE PROJETOS PRODUÇÕES E ASSESSORIA</t>
  </si>
  <si>
    <t>3073-0211</t>
  </si>
  <si>
    <t>VOTORANTIM CIMENTOS S/A</t>
  </si>
  <si>
    <t>QUASE FIGURA</t>
  </si>
  <si>
    <t>RESTAURO E AMPLIACAO DA SEDE DO INST.ITALIANO</t>
  </si>
  <si>
    <t>AMPLIACAO DO IMOVEL</t>
  </si>
  <si>
    <t>MUSEU CEU ABERTO CULT.ECOLOGIA E DESENV.</t>
  </si>
  <si>
    <t>0113063-0011</t>
  </si>
  <si>
    <t>DIST.AUTO/TIETE VEICULOS/COFIPE/BERNINA ADM.</t>
  </si>
  <si>
    <t>JARDIM BOTANICO DE SAO PAULO - 80 ANOS DE HISTORIA</t>
  </si>
  <si>
    <t>LIVRO-JARD. BOTANICO DE SP - 80 ANOS DE HISTORIA</t>
  </si>
  <si>
    <t>0113816-0333</t>
  </si>
  <si>
    <t>LINX SISTEMA E CONSULTORIA LTDA</t>
  </si>
  <si>
    <t>UMA VIAGEM MUSICAL PELO BRASIL</t>
  </si>
  <si>
    <t>APRESENTACAO NO TEATRO CULTURA ARTISTICA</t>
  </si>
  <si>
    <t>RICARDO ASSIS KANJI</t>
  </si>
  <si>
    <t>0113872-7186</t>
  </si>
  <si>
    <t>CSC BRASIL SISTEMAS LTDA</t>
  </si>
  <si>
    <t>DE MAE PARA FILHA 2011</t>
  </si>
  <si>
    <t>SHOW DE MUSICA COM 2 VOZES FEMININAS DA MPB</t>
  </si>
  <si>
    <t>0113667-3611</t>
  </si>
  <si>
    <t>WORLD TRADE CENTER DE SÃO PAULO / HITACHI DATA SYS</t>
  </si>
  <si>
    <t>EXPOSICAO DA ARTISTA LOUISE BOURGEOIS</t>
  </si>
  <si>
    <t>HOMENAGEM POSTUMA A ARTISTA,DURACAO DE 2 MESES</t>
  </si>
  <si>
    <t>0112245-1900</t>
  </si>
  <si>
    <t xml:space="preserve">HISTORIETAS ASSOMBRADAS </t>
  </si>
  <si>
    <t>NEO PLASTIQUE ENTRETENIMENTOS LTDA</t>
  </si>
  <si>
    <t>GLAZ ENTRETENIMENTO LTDA</t>
  </si>
  <si>
    <t>boccato@glazcinema.com.br</t>
  </si>
  <si>
    <t>BATES / WUNDERMAM / ENERGY / Y&amp;R PROPAGANDA/</t>
  </si>
  <si>
    <t>LIVRO RETROSPEC DA CARREIRA DO ARTIST.PLASTICO CACIPORE TORRE</t>
  </si>
  <si>
    <t>LIVRO DO ARTISTA CACIPORE TORRES</t>
  </si>
  <si>
    <t>FLAVIA RUDGE RAMOS</t>
  </si>
  <si>
    <t>CONSORCIO LK 05 / CONSTRUTORA AUGUSTO VELOS</t>
  </si>
  <si>
    <t>GUARANIS M'BYA NA CIDADE DE SAO PAULO</t>
  </si>
  <si>
    <t>ROSA GAUDITANO PROD.FOTOGRAFICAS-ME</t>
  </si>
  <si>
    <t>STUDIO@UOL.COM.BR</t>
  </si>
  <si>
    <t>CAIXA ECONOMICA FEDERAL</t>
  </si>
  <si>
    <t>CULTURA VIVA</t>
  </si>
  <si>
    <t>3471-5720</t>
  </si>
  <si>
    <t>ALFA CRIANCA</t>
  </si>
  <si>
    <t>TEATRO INFANTIL</t>
  </si>
  <si>
    <t>COMP.TRANSAME DE HOTEIS/ADM/EDITORA V.CRUZ/NESTLE</t>
  </si>
  <si>
    <t>RECUPERAÇÃO DO ACERVO DA VERA CRUZ</t>
  </si>
  <si>
    <t>RECUPERAÇÃO DO ACERVO DA COMP.CINEM.VERA CRUZ</t>
  </si>
  <si>
    <t>CINEMATOGR[AFICA VERA CRUZ</t>
  </si>
  <si>
    <t>INTERMÉDICA SISTEMA SAÚDE S/A</t>
  </si>
  <si>
    <t>MEMORIA DA OPERA BRASIL.-JOANNA DE FLANDRES</t>
  </si>
  <si>
    <t>REST.E APRESENT.PARCELAS DA OPERA BRASILEIRA</t>
  </si>
  <si>
    <t>MAESTRO PRODUÇÕES ARTISTICA E CULT.LTDA</t>
  </si>
  <si>
    <t>3045-4702</t>
  </si>
  <si>
    <t>DATAMEC S.A / UNISYS BRASIL LTDA</t>
  </si>
  <si>
    <t>YARA CARMONA</t>
  </si>
  <si>
    <t>MAGIC OF THE DANCE</t>
  </si>
  <si>
    <t>APRESENTAÇÕES DO ESPETÁCULO MAGIC OF THE DANCE</t>
  </si>
  <si>
    <t>CIE DO BRASIL S/A</t>
  </si>
  <si>
    <t>rnunes@cie-brasil.com.br</t>
  </si>
  <si>
    <t xml:space="preserve">MICROSOFT INFORMÁTICA </t>
  </si>
  <si>
    <t>APRESENT.SHOWS MUSICA,GRATUITAMENTE,LOCAIS ABERTOS</t>
  </si>
  <si>
    <t>V.R VALES LTDA</t>
  </si>
  <si>
    <t>FERNANDA HIEMISCH</t>
  </si>
  <si>
    <t>TUDO DE MIM</t>
  </si>
  <si>
    <t>PRODUÇÃO E MANUTENÇÃO DA PECA TUDO DE MIM</t>
  </si>
  <si>
    <t>PETRONIO GONTIJO DE ALVARENGA</t>
  </si>
  <si>
    <t>carman@terra.com.br</t>
  </si>
  <si>
    <t>TELESUL COMUNICAÇÕES LTDA</t>
  </si>
  <si>
    <t>OFICINAS CULTURAIS 2002</t>
  </si>
  <si>
    <t>OFICINAS DE MUSICA ARTES PLÁSTICAS CERÂMICA E ETC.</t>
  </si>
  <si>
    <t>7929-2599</t>
  </si>
  <si>
    <t>PRÊMIO MULTICULTURAL 2002</t>
  </si>
  <si>
    <t>FIM DE SEMANA COM ARTE</t>
  </si>
  <si>
    <t>SHOWS MUSICAIS E CIRCENSES PASSEIOS CULTURAIS</t>
  </si>
  <si>
    <t>26 MOSTRA BR DE CINEMA</t>
  </si>
  <si>
    <t>AMPLO PANORAMA SOBRE A ATUALIDADE CINEMATOGRÁFICA</t>
  </si>
  <si>
    <t>ASS.BRAS.MOSTRA INTERN.DE CINEMA</t>
  </si>
  <si>
    <t>CINEMARK BRASIL S/A</t>
  </si>
  <si>
    <t>JOBIM POETA SINFÔNICO</t>
  </si>
  <si>
    <t>GRAVAÇÃO DE CD DUPLO E DVD EM CONCERTOS AO VIVO</t>
  </si>
  <si>
    <t>NÚCLEO COMTEMPORANEO</t>
  </si>
  <si>
    <t>benjamim@dialdata.com.br</t>
  </si>
  <si>
    <t>IBOPE / MILLWARD BROW DO BRASIL / IBOP - NPD</t>
  </si>
  <si>
    <t>A ARQUITETURA DE MIGUEL JULLIANO</t>
  </si>
  <si>
    <t>UMA EXPOSIÇÃO ACERCA DA OBRA DO ARQUITETO M.JULLIA</t>
  </si>
  <si>
    <t>GIRO CONSULTORIA EM PROJETOS SC/LTDA</t>
  </si>
  <si>
    <t>giroconsultoria@yaho.com</t>
  </si>
  <si>
    <t>MENDES JR TRADING E ENGENHARIA S/A</t>
  </si>
  <si>
    <t>barbeiro@takano.com.br</t>
  </si>
  <si>
    <t>MÚSICOS</t>
  </si>
  <si>
    <t>DOCUMENTÁRIO SOBRE JOHANNES OLSNER</t>
  </si>
  <si>
    <t>SP FILMES DE SÃO PAULO LTDA</t>
  </si>
  <si>
    <t>spfilmes@spfilmes.com.br</t>
  </si>
  <si>
    <t>NEW HARA PROPAG COMUM LTDA / W BRASIL PUBLIC.LTDA</t>
  </si>
  <si>
    <t>CHICAGO O MUSICAL</t>
  </si>
  <si>
    <t>ESPETACULO MUSICAL CHICAGO</t>
  </si>
  <si>
    <t>MICROSOFT INFORMÁTICA LTDA / EMBRATEL</t>
  </si>
  <si>
    <t>MADEMOISELLE (CHANEL)</t>
  </si>
  <si>
    <t>ESPETACULO SOBRE A VIDA DA MADEMOISELLE CHANEL</t>
  </si>
  <si>
    <t>0115643-2599</t>
  </si>
  <si>
    <t>TICKET SERVIÇOS S.A</t>
  </si>
  <si>
    <t>GABINETE DE ARTE RAQUEL ARNAUD LTDA</t>
  </si>
  <si>
    <t>RECUPERACAO DO ACERVO DOCUMENTARIOS DA VERA CRUZ</t>
  </si>
  <si>
    <t>RECUPERACAO E RESTAURO ACERVO COMP.CINE.VERA CRUZ</t>
  </si>
  <si>
    <t>CINEMATOGRAFICA VERA CRUZ</t>
  </si>
  <si>
    <t>BOURBON STREET FEST</t>
  </si>
  <si>
    <t>FESTIVAL COM ESPETACULOS MUSICAIS DE JAZZ</t>
  </si>
  <si>
    <t>EDGARD RADESCA</t>
  </si>
  <si>
    <t>RADDESCA@ATTGLOBAL.N</t>
  </si>
  <si>
    <t>PERSONALISSIMA, A VIDA DE ISAURINHA GARCIA</t>
  </si>
  <si>
    <t>ESTAMPLAZA ADM HOTELEIRA</t>
  </si>
  <si>
    <t>L.B.SERVICOS E COM.DE OBRAS DE ARTE LTDA</t>
  </si>
  <si>
    <t>EXPOSICAO GERALDO DE BARROS</t>
  </si>
  <si>
    <t>EXPOSICAO DE FOTOGRAFIA</t>
  </si>
  <si>
    <t>NAZCA SAATCHI PUBLICIDADE</t>
  </si>
  <si>
    <t>EXPOSICOES MULTIPLA DE ARTE 2002</t>
  </si>
  <si>
    <t>5 EXPOSICOES DE ARTE COMTEMPORANEA</t>
  </si>
  <si>
    <t>0115041-7115</t>
  </si>
  <si>
    <t>A BELA E A FERA</t>
  </si>
  <si>
    <t>ESPETACULO MUSICAL A BELA E A FERA</t>
  </si>
  <si>
    <t>OPTGLOBE/SAP/ROMURO IMOVEIS/CARLOS SABO/SABO IND</t>
  </si>
  <si>
    <t>BIBLIOTECA DIGITAL MULTIMIDIA</t>
  </si>
  <si>
    <t>DIGITALIZACAO DE 3 ACERVOS</t>
  </si>
  <si>
    <t>0213268-2493</t>
  </si>
  <si>
    <t>ORQUESTRA FILARMONICA DE MULHERES</t>
  </si>
  <si>
    <t>REALIZACAO DE UM CONCERTO CULTURAL</t>
  </si>
  <si>
    <t>PROJETOS INSCRITOS NO EDITAL 2001 NA LEI DE INCENTIVO A CULTURA</t>
  </si>
  <si>
    <t>RESTAURAÇÃO DAS FACHADAS DO COLÉGIO RODRIGUES ALVES</t>
  </si>
  <si>
    <t>RESTAURAR UM BEM TOMBADO E DEFINIDO COMO PATRIMONI</t>
  </si>
  <si>
    <t>FORMARTE PROJETO,PRODUCAO &amp; ASSESSORIA</t>
  </si>
  <si>
    <t>JAZZ &amp; BLUES A PAULISTA - 2003</t>
  </si>
  <si>
    <t>UMA SERIE DE ESPETACULOS MUSICAIS DE JAZZ</t>
  </si>
  <si>
    <t>DATAMEC S.A / BANCO CITIBANK S.A</t>
  </si>
  <si>
    <t>REDENTOR</t>
  </si>
  <si>
    <t>LONGA-METRAGEM EM 35MM</t>
  </si>
  <si>
    <t>3083-0511</t>
  </si>
  <si>
    <t>NEWCOMBATES COMUNICAÇÃO INTEGRADAS LTDA</t>
  </si>
  <si>
    <t>TEATRO CROWNE PLAZA/ANO 2003</t>
  </si>
  <si>
    <t>DIVER.PROG. REUNINDO:MUSICA,TEATRO ADULTO/INFANTIL</t>
  </si>
  <si>
    <t>MAMBERTI &amp; MAMBERTI PROD.ART. S/C LTDA</t>
  </si>
  <si>
    <t>MOMENTOS INESQUECÍVEIS DA MPB - 2002</t>
  </si>
  <si>
    <t>SANDROCHAIN@UOL.COM.BR</t>
  </si>
  <si>
    <t>EMBRATEL S.A</t>
  </si>
  <si>
    <t>DOIS NA GANGORRA</t>
  </si>
  <si>
    <t>OS SETE AFLUENTES DO RIO OTA</t>
  </si>
  <si>
    <t>DUETO PRODUÇÕES E PUBLICIDADE LTDA.</t>
  </si>
  <si>
    <t>DUETO@PONTOCOM.COM.BR</t>
  </si>
  <si>
    <t>OGILVY BRASIL COMONICAÇÃO LTDA</t>
  </si>
  <si>
    <t>RUGAS - ARQUITETURADO TEMPO</t>
  </si>
  <si>
    <t>EXPOSIÇÃO DE FOTOGRAFIAS</t>
  </si>
  <si>
    <t>MONIQUE PEDREIRA GARDEMBERG MARTINS</t>
  </si>
  <si>
    <t>BALE DELL ARTE SAO PAULO 2003</t>
  </si>
  <si>
    <t>ESPETÁCULO NACIONAL DE DANÇA</t>
  </si>
  <si>
    <t>DELL ARTE SAO PAULO EVENTOS E SERVIÇOS</t>
  </si>
  <si>
    <t>JBA@DELLARTER.COM.BR</t>
  </si>
  <si>
    <t>BANCO ABN AMRO REAL / LIDER SIGNATURE / EMBRATEL</t>
  </si>
  <si>
    <t>QUINTO FESTIVAL DE POESIA FERNANDO PESSOA</t>
  </si>
  <si>
    <t>ED.DE LIVRO DE CORDEL OFICINAS EVENTOS EM GERAL</t>
  </si>
  <si>
    <t>CENTRO DE ESTUDOS DA ESCOLA VIVA</t>
  </si>
  <si>
    <t>CENTRODEESTUDOS@VILA.COM.BR</t>
  </si>
  <si>
    <t>ESCOLA DA VILA S/C LTDA / VILARTE S/C LTDA</t>
  </si>
  <si>
    <t>TRAJETÓRIA</t>
  </si>
  <si>
    <t>EDIÇÃO DE LIVRO NAZARETH PACHECO - TRAJETÓRIA</t>
  </si>
  <si>
    <t>MARCIA REGINA M.MARTINS FONSECA</t>
  </si>
  <si>
    <t>MFONS@TERRA.COM.BR</t>
  </si>
  <si>
    <t>ACADEMIA CULTURAL ANO 2003</t>
  </si>
  <si>
    <t>ESPAÇO CULTURAL</t>
  </si>
  <si>
    <t>MAMBERTI &amp; MAMBERTI PROD.ARTIST. S/C LTD</t>
  </si>
  <si>
    <t>SPORTPLEX S/C LTDA / COMPETITION SPORT S/C LTDA</t>
  </si>
  <si>
    <t>CAMINHOS DO JAZZ</t>
  </si>
  <si>
    <t>IZO GOLDMAN</t>
  </si>
  <si>
    <t>martizo@ig.com.br</t>
  </si>
  <si>
    <t>IBOPE OPINIÃO PESQUISA SOLUCTION</t>
  </si>
  <si>
    <t>ideti@ideti.org.br</t>
  </si>
  <si>
    <t>SABERES DO BRASIL DOCUMENTARIO</t>
  </si>
  <si>
    <t>ANALUIZATRAJANO@UOL.</t>
  </si>
  <si>
    <t xml:space="preserve">REDECARD S.A </t>
  </si>
  <si>
    <t>OS DOZE TRABALHOS DE HERACLES</t>
  </si>
  <si>
    <t>AUDIOVISUAL LONGAMETRAGEM</t>
  </si>
  <si>
    <t>POLITHEAMA E FILMES LTDA</t>
  </si>
  <si>
    <t>CABIRIA CINEMATOGRÁFICA / RESERVA CULTURAL DE CINE</t>
  </si>
  <si>
    <t>ARTENACIAS</t>
  </si>
  <si>
    <t>CONSPIRACAO FILMES ENTRETENIMENTO LTDA</t>
  </si>
  <si>
    <t>JBA@DELLARTE.COM.BR</t>
  </si>
  <si>
    <t>3 VERSOES DA VIDA</t>
  </si>
  <si>
    <t>0113167-2491</t>
  </si>
  <si>
    <t>MEU PRIMEIRO ESPETACULO</t>
  </si>
  <si>
    <t>COMPRA DE INGRESSOS PARA CRIANCAS CARENTE</t>
  </si>
  <si>
    <t>TATALIS PRODUCOES ARTISTICA LTDA</t>
  </si>
  <si>
    <t>ISSERKORIK@UOL.COM.B</t>
  </si>
  <si>
    <t>CMA METODOS/HAGANA SEGURANÇA,SERV/BANCO FIBRA</t>
  </si>
  <si>
    <t>O CASAMENTO DE ROMEU E JULIETA</t>
  </si>
  <si>
    <t>DO OUTRO LADO</t>
  </si>
  <si>
    <t>0113811-2000</t>
  </si>
  <si>
    <t>OGILVY/ GREY 141/ OGILVYONE/ DAVID BRASI/ 9INE SPORTS</t>
  </si>
  <si>
    <t>0113865-6453</t>
  </si>
  <si>
    <t>TEATRO MOVEL MINIMO DE UM ANO EM CADA REGIAO GRATU</t>
  </si>
  <si>
    <t>ACET ASSOCIACAO CULTURAL ENGENHO TEATRAL</t>
  </si>
  <si>
    <t>0112886-350</t>
  </si>
  <si>
    <t>CIA SANTA CRUZ / PANAMBY</t>
  </si>
  <si>
    <t>PANORAMA CULTURAL COLUMBIA 2002</t>
  </si>
  <si>
    <t>4 EXPOSICOES DE ARTES EM LOCAIS COM GRANDE FREQUEN</t>
  </si>
  <si>
    <t>EMBRATEL/SERVINET/</t>
  </si>
  <si>
    <t>EXPOS.DE ARTE CONTEMPORANEA - TEMP. 2003</t>
  </si>
  <si>
    <t>OITO EXPOSIÇÃO  DE ARTE CONTEMPORANEA E OITO CATÁLOGOS</t>
  </si>
  <si>
    <t>RESIDENCIAL 38841350</t>
  </si>
  <si>
    <t>DM9 DDB PUBLICIDADE</t>
  </si>
  <si>
    <t>BASTA UM TAMBOR BATER - N° 02</t>
  </si>
  <si>
    <t>24 SHOWS MUSICAIS/30 SHOWS SOLO(VIOLÃO E VOZ)</t>
  </si>
  <si>
    <t>CELSOVIAFORA@UOL.COM.BR</t>
  </si>
  <si>
    <t>TRIBUTO A ELLA &amp; LOUIS</t>
  </si>
  <si>
    <t>ALIPIO CORREIA DA FRANCA NETO</t>
  </si>
  <si>
    <t>0115573-5028</t>
  </si>
  <si>
    <t>0115549-2342</t>
  </si>
  <si>
    <t>0116959-4391</t>
  </si>
  <si>
    <t>FUNDACAO BIENAL DE SAO PAULO</t>
  </si>
  <si>
    <t>TEATRO CROWNE PLAZA 2006/2007</t>
  </si>
  <si>
    <t>PROGRAMACAO CULTURAL DO TEATRO CROWNW PLAZA</t>
  </si>
  <si>
    <t>MAMBERT &amp; MAMBERT PRODUCOES ARTIS.LTDA</t>
  </si>
  <si>
    <t>CAPITAL CENTER HOTEIS</t>
  </si>
  <si>
    <t>PATRIMONIO HISTÓRICO E CULTURAL</t>
  </si>
  <si>
    <t>DBA 2 PRODUCOES CULTURAIS LTDA</t>
  </si>
  <si>
    <t>(IN)FORMA COR</t>
  </si>
  <si>
    <t>OBRA DA ARTISTA PLASTICA MIRIAN DE LOS ANGELES</t>
  </si>
  <si>
    <t>MIRIAM DE LOS ANGELES ALFONSO</t>
  </si>
  <si>
    <t>MIRIAN.ALFONSO@UOL.C</t>
  </si>
  <si>
    <t>SPF EMPREENDIMENTOS EDUCACIONAIS LTDA</t>
  </si>
  <si>
    <t>MUBE@MUBE.ART.BR</t>
  </si>
  <si>
    <t>SOCIEDADE DE AMIGOS DOS MUSEUS</t>
  </si>
  <si>
    <t>NUCLEO DE MEMORIA DA IMIGRACAO JUDAICA EM SAO PAUL</t>
  </si>
  <si>
    <t>NUCLEO DE MEMORIA DA IMIGRACAO JUDAICA</t>
  </si>
  <si>
    <t>SINAGOGA COMUNIDADE ISRAELITA</t>
  </si>
  <si>
    <t>TECNISA ENGENHARIA E COMERCIO</t>
  </si>
  <si>
    <t>MONTAGEM DE MOSTRA CULTURAL</t>
  </si>
  <si>
    <t>DESPERTAR O INTERESSE DO PUBLICO PELA HIST.DO PAIS</t>
  </si>
  <si>
    <t>BURITI FILMES LTDA</t>
  </si>
  <si>
    <t>BURITI@BURITIFILMES.</t>
  </si>
  <si>
    <t>FAM MARKETING CULTURAL LTDA</t>
  </si>
  <si>
    <t>5505-2848</t>
  </si>
  <si>
    <t>FORMARTE PROJETOS, PRODUCAO &amp; ASSESSORIA</t>
  </si>
  <si>
    <t>GABINETE DE ARTE 2005</t>
  </si>
  <si>
    <t>6 MOSTRAS INDIVIDUAIS E UMA COLETIVA</t>
  </si>
  <si>
    <t>MARLI.MATSUMOTO@UOL.COM.BR</t>
  </si>
  <si>
    <t>ALMAP BBDO PUBLICIDADE COMUNICAÇÕES</t>
  </si>
  <si>
    <t>GALERIA NARA ROESLER 2004/2005</t>
  </si>
  <si>
    <t>EXPOSICOES DE ARTES PLASTICAS</t>
  </si>
  <si>
    <t>NARAROESLER@UOL.COM.BR</t>
  </si>
  <si>
    <t>O FANTASMA DA OPERA</t>
  </si>
  <si>
    <t>TEMPORADA MUSICAL</t>
  </si>
  <si>
    <t>3842-0634</t>
  </si>
  <si>
    <t>JAZZ&amp;BLUES A PAULISTA 2005</t>
  </si>
  <si>
    <t>ESPETACULOS MUSICAIS</t>
  </si>
  <si>
    <t>DATAMEC S.A</t>
  </si>
  <si>
    <t>BOURBON STREET FEST 2005</t>
  </si>
  <si>
    <t>FESTIVAL MUSICAL</t>
  </si>
  <si>
    <t>UNISYS BRASIL LTDA</t>
  </si>
  <si>
    <t>Baoba O ano da França no Brasil</t>
  </si>
  <si>
    <t>Associação Cultural dos amigos do cisne</t>
  </si>
  <si>
    <t>0113864-6856</t>
  </si>
  <si>
    <t>FAR S.A/ BANCO FATOR / FAR FATOR ADM RECURSOS</t>
  </si>
  <si>
    <t>PROGRAMA CULTURAL</t>
  </si>
  <si>
    <t>PRODUCAO DE 6 PROGRAMAS EM VIDEO COM TRANSM EM TV</t>
  </si>
  <si>
    <t>IBM INDUSTRIA MAQUINAS SERVIÇOS</t>
  </si>
  <si>
    <t>OS INCENDIARIOS</t>
  </si>
  <si>
    <t>DOCUMENTARIO EM VIDEO COM DURACAO DE 45 MIN</t>
  </si>
  <si>
    <t>FUNDACAO VICTOR CIVISTA</t>
  </si>
  <si>
    <t>PANORAMA CULTURAL COLUMBIA 2001</t>
  </si>
  <si>
    <t>EXPOSICAO DE ARTES PLASTICA EM LOCAIS NAO CONVENCI</t>
  </si>
  <si>
    <t>LUCIA CARNEIRO HUNT</t>
  </si>
  <si>
    <t>0113819-0083</t>
  </si>
  <si>
    <t>ARMAZENS GERAIS COLUMBIA</t>
  </si>
  <si>
    <t>LES MISERABLES</t>
  </si>
  <si>
    <t>ESPETACULO MUSICAL BASEADO NA OBRA DE VICTOR HUGO</t>
  </si>
  <si>
    <t>ORACLE DO BRASIL SISTEMAS</t>
  </si>
  <si>
    <t>AMARELO MANGA</t>
  </si>
  <si>
    <t>F. LONGA METRAGEM 35MM QUE SERA REALIZADO EM S.P.</t>
  </si>
  <si>
    <t>PAULO E. MOTTA F. SACRAMENTO</t>
  </si>
  <si>
    <t>0113783-3126</t>
  </si>
  <si>
    <t>QUANTA CENTROS DE PRODUTOS CINE</t>
  </si>
  <si>
    <t>MARISTELA 50 ANOS DE PRODUCAO</t>
  </si>
  <si>
    <t>MOSTRA FOTOGRAFICA DO CINEMA BRASILEIRO 2000 FOTOS</t>
  </si>
  <si>
    <t>MARCO ANTONIO ANDREA</t>
  </si>
  <si>
    <t>0113051-6887</t>
  </si>
  <si>
    <t>PULSAR PROMOÇÕES ARTISTICAS LTDA</t>
  </si>
  <si>
    <t>BERNINA ADMINISTRADORA/TIETE VEICULOS</t>
  </si>
  <si>
    <t>SAMPA UMA NOVA SINFONIA DA METROPOLE</t>
  </si>
  <si>
    <t>3814-2025</t>
  </si>
  <si>
    <t>O clã das divorciadas</t>
  </si>
  <si>
    <t>Exposição Alechinsky</t>
  </si>
  <si>
    <t>Estúdio RO projetos e edições LTDA</t>
  </si>
  <si>
    <t>ENGEFORM CONTRUÇÕES E COMERCIO LTDA/ CMA CONSUL</t>
  </si>
  <si>
    <t>Exposição Visionaire</t>
  </si>
  <si>
    <t>CMA CONSULTORIA MÉTODOS, ASSESSORIA MER S.A</t>
  </si>
  <si>
    <t>Design Finlandes</t>
  </si>
  <si>
    <t>CMA CONSUL MÉTODOS, ASSES/WORD TRADE CENTER</t>
  </si>
  <si>
    <t>Mostra ler e ver</t>
  </si>
  <si>
    <t>Fraiha produções de eventos LTDA</t>
  </si>
  <si>
    <t>SIMÃO &amp; GABRIADES VESTIBULARES LTDA</t>
  </si>
  <si>
    <t>ESPETÁCULO BRASILEIRO DE BALLET</t>
  </si>
  <si>
    <t>REALIZ.DE TRES APRESENT. DA COMP. BRAS. DE BALLET</t>
  </si>
  <si>
    <t>DELL'ARTE SAO PAULO EVENTOS E SERV.LTDA</t>
  </si>
  <si>
    <t>COMPANHIA ZAFFARI COMERCIO E INDUSTRIA</t>
  </si>
  <si>
    <t>PAINEL DE  DI CAVALCANTI DO TEATRO CULT. ARTISTICA</t>
  </si>
  <si>
    <t>MONTAGEM DE EXPOSICAO COM FOTOS HISTORICAS</t>
  </si>
  <si>
    <t>RESTARQ-ARQ.RESTAURACAO E ARTE LTDA</t>
  </si>
  <si>
    <t>DEUS ME LIVRE</t>
  </si>
  <si>
    <t>7872 3443</t>
  </si>
  <si>
    <t>FIRST TECH TECNOLOGIA LTDA</t>
  </si>
  <si>
    <t>VIRANDO BICHO</t>
  </si>
  <si>
    <t>MAPEAMENTO DA EDUCACAO PRIVADA E PUBLICA NO BRASIL</t>
  </si>
  <si>
    <t>FRAIHA PRODUCOES DE EVENTOS E ED.LTDA</t>
  </si>
  <si>
    <t>ARQUITETURA BRASILEIRA</t>
  </si>
  <si>
    <t>DAKAR / HAGANA / KADIMA / TECLADO PROD / WORD TRADE</t>
  </si>
  <si>
    <t>PONTO DE EQUILÍBRIO</t>
  </si>
  <si>
    <t>WORLD TRADE CENTER DE SÃO PAULO / CMA CONSULTORIA</t>
  </si>
  <si>
    <t>LISBOA PARIS RIO FLUXO DE MODERNIDADE</t>
  </si>
  <si>
    <t>A HIST.QUE O VENTO CONTOU 80 ANOS DE EDMUNDO CORTE</t>
  </si>
  <si>
    <t>ORQUESTRA FILARMONICA INFANTO JUVENIL</t>
  </si>
  <si>
    <t>DIRETORIA@OFIJ.ART.B</t>
  </si>
  <si>
    <t>ATECH NEGOCIOS EM TECN / FUNDAÇÃO APLICAÇÕES TEC</t>
  </si>
  <si>
    <t>TODO PODEROSO - 100 ANOS DE TIMAO</t>
  </si>
  <si>
    <t>DOCUMENTÁRIO LONGA-METRAGEM</t>
  </si>
  <si>
    <t>MARIAS DO BRASIL</t>
  </si>
  <si>
    <t>ESPETÁCULO TEATRAL MUSICAL INFANTIL</t>
  </si>
  <si>
    <t>RODRIGO@AMIDALAS.COM.BR</t>
  </si>
  <si>
    <t>AVON WOMEN IN CONCERT/ORQUESTRA FIL.DE MULHERES</t>
  </si>
  <si>
    <t>CONCERTO CULTURAL COM UMA APRESENTAÇÃO NA PR. PAZ</t>
  </si>
  <si>
    <t>PEDRO GERALDO BIANCO JÚNIOR</t>
  </si>
  <si>
    <t>AVON COSMÉTICOS LTDA</t>
  </si>
  <si>
    <t>CONCURSO DE MUSICA</t>
  </si>
  <si>
    <t>CONCURSO DE MUSICA PARA NOVOS TALENTOS</t>
  </si>
  <si>
    <t>IBM BRASIL</t>
  </si>
  <si>
    <t>AMILCAR DE CASTRO</t>
  </si>
  <si>
    <t>LIVRO SOBRE AS FORMAS DOBRÁVEIS DE ALMICAR CASTRO</t>
  </si>
  <si>
    <t>GALMARILIARAZUK@UOL..COM.BR</t>
  </si>
  <si>
    <t>CLIFFORD CHANCE LTDA</t>
  </si>
  <si>
    <t>COM A PULGA ATRAS DA ORELHA</t>
  </si>
  <si>
    <t>SANDRO FERNANDES CHAIN</t>
  </si>
  <si>
    <t>LB SERVIÇOS E COMERCIO DE OBRAS DE ARTE</t>
  </si>
  <si>
    <t>britocimino@britocimino.com.br</t>
  </si>
  <si>
    <t>ADMINISTRADORA E EDITORA VERA CRUZ LTDA</t>
  </si>
  <si>
    <t>TÓNICA DE COMUNICAÇÃO E PROPAGANDA LTDA</t>
  </si>
  <si>
    <t>LONGA METRAGEM</t>
  </si>
  <si>
    <t>FRED@TONS.COM.BR</t>
  </si>
  <si>
    <t>ADMAM@MAM.ORG.BR</t>
  </si>
  <si>
    <t>INSTITUTO ALFA DE CULTURA</t>
  </si>
  <si>
    <t>SIGNORINIMKT PRODUCOES CULTURAIS LTDA</t>
  </si>
  <si>
    <t>DM9DDB PUBLICIDADE LTDA</t>
  </si>
  <si>
    <t>SILVIAFRAIHA@TERRA.C</t>
  </si>
  <si>
    <t>AGUINALDO SILVA FILHO</t>
  </si>
  <si>
    <t>ESPETACULO TEATRAL</t>
  </si>
  <si>
    <t>ASSOCIAÇÃO BRASILEIRA MOSTRA INTERNACIONAL DE CINEMA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</si>
</sst>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\ mmmm\,\ yyyy"/>
    <numFmt numFmtId="165" formatCode="&quot;R$&quot;#,##0.00"/>
    <numFmt numFmtId="166" formatCode="&quot;R$ &quot;#,##0.00"/>
    <numFmt numFmtId="167" formatCode="d\ \ mmmm\,\ yyyy"/>
    <numFmt numFmtId="168" formatCode="[$-416]dddd\,\ d&quot; de &quot;mmmm&quot; de &quot;yyyy"/>
    <numFmt numFmtId="169" formatCode="[$-416]d\-mmm\-yy;@"/>
    <numFmt numFmtId="170" formatCode="[$-416]d\ \ mmmm\,\ yyyy;@"/>
  </numFmts>
  <fonts count="10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0" fontId="5" fillId="0" borderId="1" xfId="15" applyFont="1" applyFill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15" applyFill="1" applyBorder="1" applyAlignment="1">
      <alignment horizontal="left"/>
    </xf>
    <xf numFmtId="0" fontId="3" fillId="0" borderId="1" xfId="15" applyBorder="1" applyAlignment="1">
      <alignment horizontal="left"/>
    </xf>
    <xf numFmtId="0" fontId="3" fillId="0" borderId="1" xfId="15" applyFont="1" applyBorder="1" applyAlignment="1">
      <alignment horizontal="left"/>
    </xf>
    <xf numFmtId="170" fontId="0" fillId="0" borderId="0" xfId="0" applyNumberFormat="1" applyAlignment="1">
      <alignment/>
    </xf>
    <xf numFmtId="170" fontId="2" fillId="0" borderId="1" xfId="0" applyNumberFormat="1" applyFont="1" applyBorder="1" applyAlignment="1">
      <alignment/>
    </xf>
    <xf numFmtId="170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170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1" fontId="2" fillId="0" borderId="3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1" xfId="0" applyNumberFormat="1" applyFont="1" applyFill="1" applyBorder="1" applyAlignment="1">
      <alignment/>
    </xf>
    <xf numFmtId="0" fontId="7" fillId="0" borderId="1" xfId="15" applyFont="1" applyBorder="1" applyAlignment="1">
      <alignment horizontal="left"/>
    </xf>
    <xf numFmtId="1" fontId="0" fillId="0" borderId="0" xfId="0" applyNumberFormat="1" applyFont="1" applyAlignment="1">
      <alignment/>
    </xf>
    <xf numFmtId="1" fontId="0" fillId="0" borderId="6" xfId="0" applyNumberFormat="1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70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2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15" applyBorder="1" applyAlignment="1">
      <alignment horizontal="left"/>
    </xf>
    <xf numFmtId="1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8" fillId="0" borderId="1" xfId="0" applyFont="1" applyBorder="1" applyAlignment="1">
      <alignment horizontal="left"/>
    </xf>
    <xf numFmtId="170" fontId="0" fillId="0" borderId="7" xfId="0" applyNumberFormat="1" applyBorder="1" applyAlignment="1">
      <alignment/>
    </xf>
    <xf numFmtId="166" fontId="0" fillId="0" borderId="7" xfId="0" applyNumberFormat="1" applyBorder="1" applyAlignment="1">
      <alignment/>
    </xf>
    <xf numFmtId="164" fontId="0" fillId="0" borderId="7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5" fillId="0" borderId="1" xfId="15" applyFont="1" applyBorder="1" applyAlignment="1">
      <alignment horizontal="left"/>
    </xf>
    <xf numFmtId="165" fontId="0" fillId="0" borderId="0" xfId="0" applyNumberFormat="1" applyBorder="1" applyAlignment="1">
      <alignment/>
    </xf>
    <xf numFmtId="166" fontId="2" fillId="0" borderId="0" xfId="0" applyNumberFormat="1" applyFont="1" applyAlignment="1">
      <alignment/>
    </xf>
    <xf numFmtId="166" fontId="9" fillId="0" borderId="1" xfId="0" applyNumberFormat="1" applyFont="1" applyBorder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kt@antarespromocoes.com.br" TargetMode="External" /><Relationship Id="rId2" Type="http://schemas.openxmlformats.org/officeDocument/2006/relationships/hyperlink" Target="mailto:mkt@antarespromocoes.com.br" TargetMode="External" /><Relationship Id="rId3" Type="http://schemas.openxmlformats.org/officeDocument/2006/relationships/hyperlink" Target="mailto:calina@calina.com.br" TargetMode="External" /><Relationship Id="rId4" Type="http://schemas.openxmlformats.org/officeDocument/2006/relationships/hyperlink" Target="mailto:estudioro@uol.com.br" TargetMode="External" /><Relationship Id="rId5" Type="http://schemas.openxmlformats.org/officeDocument/2006/relationships/hyperlink" Target="mailto:gereco@uol.com.br" TargetMode="External" /><Relationship Id="rId6" Type="http://schemas.openxmlformats.org/officeDocument/2006/relationships/hyperlink" Target="mailto:selenemarinho@uol.com.br" TargetMode="External" /><Relationship Id="rId7" Type="http://schemas.openxmlformats.org/officeDocument/2006/relationships/hyperlink" Target="mailto:estudioro@uol.com.br" TargetMode="External" /><Relationship Id="rId8" Type="http://schemas.openxmlformats.org/officeDocument/2006/relationships/hyperlink" Target="mailto:eloisaelena@sti.com.br" TargetMode="External" /><Relationship Id="rId9" Type="http://schemas.openxmlformats.org/officeDocument/2006/relationships/hyperlink" Target="mailto:estudioro@uol.com.br" TargetMode="External" /><Relationship Id="rId10" Type="http://schemas.openxmlformats.org/officeDocument/2006/relationships/hyperlink" Target="mailto:britocimino@britocimino.com.br" TargetMode="External" /><Relationship Id="rId11" Type="http://schemas.openxmlformats.org/officeDocument/2006/relationships/hyperlink" Target="mailto:britocimino@britocimino.com.br" TargetMode="External" /><Relationship Id="rId12" Type="http://schemas.openxmlformats.org/officeDocument/2006/relationships/hyperlink" Target="mailto:estudioro@uol.com.br" TargetMode="External" /><Relationship Id="rId13" Type="http://schemas.openxmlformats.org/officeDocument/2006/relationships/hyperlink" Target="mailto:nararoesler@nararoesler.com.br" TargetMode="External" /><Relationship Id="rId14" Type="http://schemas.openxmlformats.org/officeDocument/2006/relationships/hyperlink" Target="mailto:nararoesler@nararoesler.com.br" TargetMode="External" /><Relationship Id="rId15" Type="http://schemas.openxmlformats.org/officeDocument/2006/relationships/hyperlink" Target="mailto:gilmarguido@uol.com.br" TargetMode="External" /><Relationship Id="rId16" Type="http://schemas.openxmlformats.org/officeDocument/2006/relationships/hyperlink" Target="mailto:rrcuri@uol.com.br" TargetMode="External" /><Relationship Id="rId17" Type="http://schemas.openxmlformats.org/officeDocument/2006/relationships/hyperlink" Target="mailto:central@cooperativadeteatro.com.br" TargetMode="External" /><Relationship Id="rId18" Type="http://schemas.openxmlformats.org/officeDocument/2006/relationships/hyperlink" Target="mailto:estudioro@uol.com.br" TargetMode="External" /><Relationship Id="rId19" Type="http://schemas.openxmlformats.org/officeDocument/2006/relationships/hyperlink" Target="mailto:renataferraz@viacultura.com" TargetMode="External" /><Relationship Id="rId20" Type="http://schemas.openxmlformats.org/officeDocument/2006/relationships/hyperlink" Target="mailto:priscila@lisig.com.br" TargetMode="External" /><Relationship Id="rId21" Type="http://schemas.openxmlformats.org/officeDocument/2006/relationships/hyperlink" Target="mailto:marli@nararoesler.com.br" TargetMode="External" /><Relationship Id="rId22" Type="http://schemas.openxmlformats.org/officeDocument/2006/relationships/hyperlink" Target="mailto:mariliarazuk@uol.com.br" TargetMode="External" /><Relationship Id="rId23" Type="http://schemas.openxmlformats.org/officeDocument/2006/relationships/hyperlink" Target="mailto:contato@cooperativademusica.com.br" TargetMode="External" /><Relationship Id="rId24" Type="http://schemas.openxmlformats.org/officeDocument/2006/relationships/hyperlink" Target="mailto:contato@cooperativademusica.com.br" TargetMode="External" /><Relationship Id="rId25" Type="http://schemas.openxmlformats.org/officeDocument/2006/relationships/hyperlink" Target="mailto:estudioro@uol.com.br" TargetMode="External" /><Relationship Id="rId26" Type="http://schemas.openxmlformats.org/officeDocument/2006/relationships/hyperlink" Target="mailto:silviafraiha@terra.com.br" TargetMode="External" /><Relationship Id="rId27" Type="http://schemas.openxmlformats.org/officeDocument/2006/relationships/hyperlink" Target="mailto:silviafraiha@terra.com.br" TargetMode="External" /><Relationship Id="rId28" Type="http://schemas.openxmlformats.org/officeDocument/2006/relationships/hyperlink" Target="mailto:estudioro@uol.com.br" TargetMode="External" /><Relationship Id="rId29" Type="http://schemas.openxmlformats.org/officeDocument/2006/relationships/hyperlink" Target="mailto:boccato@glazcinema.com.br" TargetMode="External" /><Relationship Id="rId30" Type="http://schemas.openxmlformats.org/officeDocument/2006/relationships/hyperlink" Target="mailto:estudioro@uol.com.br" TargetMode="External" /><Relationship Id="rId31" Type="http://schemas.openxmlformats.org/officeDocument/2006/relationships/hyperlink" Target="mailto:estudioro@uol.com.br" TargetMode="External" /><Relationship Id="rId32" Type="http://schemas.openxmlformats.org/officeDocument/2006/relationships/hyperlink" Target="mailto:edith@cultarte.com.br" TargetMode="External" /><Relationship Id="rId33" Type="http://schemas.openxmlformats.org/officeDocument/2006/relationships/hyperlink" Target="mailto:eduardosrur@mail.com" TargetMode="External" /><Relationship Id="rId34" Type="http://schemas.openxmlformats.org/officeDocument/2006/relationships/hyperlink" Target="mailto:carol@atalla.com.br" TargetMode="External" /><Relationship Id="rId35" Type="http://schemas.openxmlformats.org/officeDocument/2006/relationships/hyperlink" Target="mailto:pedronin@ism.com.br" TargetMode="External" /><Relationship Id="rId36" Type="http://schemas.openxmlformats.org/officeDocument/2006/relationships/hyperlink" Target="mailto:edvlen@len.com.br" TargetMode="External" /><Relationship Id="rId37" Type="http://schemas.openxmlformats.org/officeDocument/2006/relationships/hyperlink" Target="mailto:eduardo_leal@terra.com.br" TargetMode="External" /><Relationship Id="rId38" Type="http://schemas.openxmlformats.org/officeDocument/2006/relationships/hyperlink" Target="mailto:giulia@filmand.com.br" TargetMode="External" /><Relationship Id="rId39" Type="http://schemas.openxmlformats.org/officeDocument/2006/relationships/hyperlink" Target="mailto:valeria@prata.art.br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5.7109375" style="0" customWidth="1"/>
    <col min="2" max="2" width="71.140625" style="0" customWidth="1"/>
    <col min="3" max="3" width="35.8515625" style="0" customWidth="1"/>
    <col min="4" max="4" width="70.421875" style="0" customWidth="1"/>
    <col min="5" max="5" width="30.7109375" style="24" customWidth="1"/>
    <col min="6" max="6" width="14.8515625" style="4" customWidth="1"/>
    <col min="7" max="7" width="20.421875" style="0" customWidth="1"/>
    <col min="8" max="8" width="16.7109375" style="4" customWidth="1"/>
    <col min="9" max="9" width="16.140625" style="4" customWidth="1"/>
    <col min="10" max="10" width="67.421875" style="0" customWidth="1"/>
    <col min="11" max="11" width="35.00390625" style="17" customWidth="1"/>
    <col min="12" max="12" width="55.57421875" style="0" customWidth="1"/>
  </cols>
  <sheetData>
    <row r="1" ht="18">
      <c r="A1" s="1" t="s">
        <v>159</v>
      </c>
    </row>
    <row r="2" spans="1:12" ht="18">
      <c r="A2" s="58" t="s">
        <v>1403</v>
      </c>
      <c r="B2" s="8"/>
      <c r="C2" s="8"/>
      <c r="D2" s="8"/>
      <c r="E2" s="26"/>
      <c r="F2" s="7"/>
      <c r="G2" s="8"/>
      <c r="H2" s="7"/>
      <c r="I2" s="7"/>
      <c r="J2" s="8"/>
      <c r="K2" s="20"/>
      <c r="L2" s="8"/>
    </row>
    <row r="3" spans="1:12" ht="12.75">
      <c r="A3" s="9" t="s">
        <v>300</v>
      </c>
      <c r="B3" s="9" t="s">
        <v>301</v>
      </c>
      <c r="C3" s="9" t="s">
        <v>302</v>
      </c>
      <c r="D3" s="9" t="s">
        <v>303</v>
      </c>
      <c r="E3" s="25" t="s">
        <v>304</v>
      </c>
      <c r="F3" s="11" t="s">
        <v>305</v>
      </c>
      <c r="G3" s="10" t="s">
        <v>306</v>
      </c>
      <c r="H3" s="11" t="s">
        <v>307</v>
      </c>
      <c r="I3" s="11" t="s">
        <v>308</v>
      </c>
      <c r="J3" s="12" t="s">
        <v>309</v>
      </c>
      <c r="K3" s="18" t="s">
        <v>310</v>
      </c>
      <c r="L3" s="12" t="s">
        <v>311</v>
      </c>
    </row>
    <row r="4" spans="1:12" ht="12.75">
      <c r="A4" s="8">
        <v>1</v>
      </c>
      <c r="B4" s="8" t="s">
        <v>1404</v>
      </c>
      <c r="C4" s="29" t="s">
        <v>1606</v>
      </c>
      <c r="D4" s="8" t="s">
        <v>1184</v>
      </c>
      <c r="E4" s="26">
        <v>41055</v>
      </c>
      <c r="F4" s="7">
        <v>296000</v>
      </c>
      <c r="G4" s="32">
        <f>SUM(E4+365)</f>
        <v>41420</v>
      </c>
      <c r="H4" s="7">
        <v>296000</v>
      </c>
      <c r="I4" s="16">
        <f>SUM(F4-H4)</f>
        <v>0</v>
      </c>
      <c r="J4" s="8" t="s">
        <v>268</v>
      </c>
      <c r="K4" s="20" t="s">
        <v>1405</v>
      </c>
      <c r="L4" s="8" t="s">
        <v>1406</v>
      </c>
    </row>
    <row r="5" spans="1:12" ht="12.75">
      <c r="A5" s="8">
        <v>2</v>
      </c>
      <c r="B5" s="8" t="s">
        <v>1407</v>
      </c>
      <c r="C5" s="29" t="s">
        <v>1606</v>
      </c>
      <c r="D5" s="8" t="s">
        <v>1408</v>
      </c>
      <c r="E5" s="26">
        <v>41002</v>
      </c>
      <c r="F5" s="7">
        <v>300000</v>
      </c>
      <c r="G5" s="32">
        <f>SUM(E5+365)</f>
        <v>41367</v>
      </c>
      <c r="H5" s="7">
        <v>300000</v>
      </c>
      <c r="I5" s="16">
        <f>SUM(F5-H5)</f>
        <v>0</v>
      </c>
      <c r="J5" s="8" t="s">
        <v>2185</v>
      </c>
      <c r="K5" s="20" t="s">
        <v>342</v>
      </c>
      <c r="L5" s="8" t="s">
        <v>1409</v>
      </c>
    </row>
    <row r="6" spans="1:12" ht="12.75">
      <c r="A6" s="8">
        <v>3</v>
      </c>
      <c r="B6" s="8" t="s">
        <v>1410</v>
      </c>
      <c r="C6" s="29" t="s">
        <v>1606</v>
      </c>
      <c r="D6" s="8" t="s">
        <v>1411</v>
      </c>
      <c r="E6" s="26">
        <v>41074</v>
      </c>
      <c r="F6" s="7">
        <v>300000</v>
      </c>
      <c r="G6" s="32">
        <f>SUM(E6+365)</f>
        <v>41439</v>
      </c>
      <c r="H6" s="7">
        <v>200000</v>
      </c>
      <c r="I6" s="16">
        <f>SUM(F6-H6)</f>
        <v>100000</v>
      </c>
      <c r="J6" s="8" t="s">
        <v>2185</v>
      </c>
      <c r="K6" s="20" t="s">
        <v>342</v>
      </c>
      <c r="L6" s="8" t="s">
        <v>688</v>
      </c>
    </row>
    <row r="7" spans="1:12" ht="12.75">
      <c r="A7" s="8">
        <v>12</v>
      </c>
      <c r="B7" s="8" t="s">
        <v>1412</v>
      </c>
      <c r="C7" s="29" t="s">
        <v>1606</v>
      </c>
      <c r="D7" s="8" t="s">
        <v>1184</v>
      </c>
      <c r="E7" s="26">
        <v>41044</v>
      </c>
      <c r="F7" s="7">
        <v>295883.51</v>
      </c>
      <c r="G7" s="32">
        <f>SUM(E7+365)</f>
        <v>41409</v>
      </c>
      <c r="H7" s="7">
        <v>295883.51</v>
      </c>
      <c r="I7" s="16">
        <f>SUM(F7-H7)</f>
        <v>0</v>
      </c>
      <c r="J7" s="8" t="s">
        <v>1413</v>
      </c>
      <c r="K7" s="20" t="s">
        <v>1414</v>
      </c>
      <c r="L7" s="8" t="s">
        <v>1415</v>
      </c>
    </row>
    <row r="8" spans="1:12" ht="12.75">
      <c r="A8" s="14">
        <v>21</v>
      </c>
      <c r="B8" s="14" t="s">
        <v>1416</v>
      </c>
      <c r="C8" s="29" t="s">
        <v>1606</v>
      </c>
      <c r="D8" s="14" t="s">
        <v>1417</v>
      </c>
      <c r="E8" s="26">
        <v>41136</v>
      </c>
      <c r="F8" s="7">
        <v>300000</v>
      </c>
      <c r="G8" s="32">
        <f>SUM(E8+365)</f>
        <v>41501</v>
      </c>
      <c r="H8" s="7">
        <v>300000</v>
      </c>
      <c r="I8" s="7">
        <f>SUM(F8-H8)</f>
        <v>0</v>
      </c>
      <c r="J8" s="14" t="s">
        <v>1418</v>
      </c>
      <c r="K8" s="20" t="s">
        <v>1419</v>
      </c>
      <c r="L8" s="8" t="s">
        <v>571</v>
      </c>
    </row>
    <row r="9" spans="1:12" ht="12.75">
      <c r="A9" s="14"/>
      <c r="B9" s="14"/>
      <c r="C9" s="29"/>
      <c r="D9" s="14"/>
      <c r="E9" s="26"/>
      <c r="F9" s="7"/>
      <c r="G9" s="32"/>
      <c r="H9" s="71">
        <f>SUM(H4:H8)</f>
        <v>1391883.51</v>
      </c>
      <c r="I9" s="7"/>
      <c r="J9" s="14"/>
      <c r="K9" s="20"/>
      <c r="L9" s="8"/>
    </row>
    <row r="10" spans="1:12" ht="12.75">
      <c r="A10" s="14"/>
      <c r="B10" s="14"/>
      <c r="C10" s="29"/>
      <c r="D10" s="14"/>
      <c r="E10" s="26"/>
      <c r="F10" s="7"/>
      <c r="G10" s="32"/>
      <c r="H10" s="7"/>
      <c r="I10" s="7"/>
      <c r="J10" s="14"/>
      <c r="K10" s="20"/>
      <c r="L10" s="8"/>
    </row>
    <row r="11" spans="1:12" ht="12.75">
      <c r="A11" s="14">
        <v>6</v>
      </c>
      <c r="B11" s="14" t="s">
        <v>1306</v>
      </c>
      <c r="C11" s="8" t="s">
        <v>323</v>
      </c>
      <c r="D11" s="14" t="s">
        <v>1427</v>
      </c>
      <c r="E11" s="26">
        <v>41420</v>
      </c>
      <c r="F11" s="7">
        <v>133485</v>
      </c>
      <c r="G11" s="32">
        <f aca="true" t="shared" si="0" ref="G11:G21">SUM(E11+365)</f>
        <v>41785</v>
      </c>
      <c r="H11" s="4">
        <v>133485</v>
      </c>
      <c r="I11" s="16">
        <f aca="true" t="shared" si="1" ref="I11:I21">SUM(F11-H11)</f>
        <v>0</v>
      </c>
      <c r="J11" s="14" t="s">
        <v>1307</v>
      </c>
      <c r="K11" s="20" t="s">
        <v>1308</v>
      </c>
      <c r="L11" s="8" t="s">
        <v>1309</v>
      </c>
    </row>
    <row r="12" spans="1:12" ht="12.75">
      <c r="A12" s="8">
        <v>10</v>
      </c>
      <c r="B12" s="8" t="s">
        <v>1420</v>
      </c>
      <c r="C12" s="8" t="s">
        <v>323</v>
      </c>
      <c r="D12" s="8" t="s">
        <v>1421</v>
      </c>
      <c r="E12" s="26">
        <v>41153</v>
      </c>
      <c r="F12" s="7">
        <v>45760</v>
      </c>
      <c r="G12" s="32">
        <f t="shared" si="0"/>
        <v>41518</v>
      </c>
      <c r="H12" s="7">
        <v>45760</v>
      </c>
      <c r="I12" s="16">
        <f t="shared" si="1"/>
        <v>0</v>
      </c>
      <c r="J12" s="8" t="s">
        <v>1422</v>
      </c>
      <c r="K12" s="20">
        <v>38420634</v>
      </c>
      <c r="L12" s="8" t="s">
        <v>11</v>
      </c>
    </row>
    <row r="13" spans="1:12" ht="12.75">
      <c r="A13" s="8">
        <v>13</v>
      </c>
      <c r="B13" s="8" t="s">
        <v>1423</v>
      </c>
      <c r="C13" s="8" t="s">
        <v>323</v>
      </c>
      <c r="D13" s="8" t="s">
        <v>687</v>
      </c>
      <c r="E13" s="26">
        <v>41076</v>
      </c>
      <c r="F13" s="7">
        <v>19600</v>
      </c>
      <c r="G13" s="32">
        <f t="shared" si="0"/>
        <v>41441</v>
      </c>
      <c r="H13" s="7">
        <v>19600</v>
      </c>
      <c r="I13" s="16">
        <f t="shared" si="1"/>
        <v>0</v>
      </c>
      <c r="J13" s="8" t="s">
        <v>56</v>
      </c>
      <c r="K13" s="20" t="s">
        <v>329</v>
      </c>
      <c r="L13" s="8" t="s">
        <v>1667</v>
      </c>
    </row>
    <row r="14" spans="1:12" ht="12.75">
      <c r="A14" s="14">
        <v>18</v>
      </c>
      <c r="B14" s="14" t="s">
        <v>1424</v>
      </c>
      <c r="C14" s="29" t="s">
        <v>323</v>
      </c>
      <c r="D14" s="14" t="s">
        <v>1425</v>
      </c>
      <c r="E14" s="26">
        <v>41101</v>
      </c>
      <c r="F14" s="7">
        <v>297900</v>
      </c>
      <c r="G14" s="32">
        <f t="shared" si="0"/>
        <v>41466</v>
      </c>
      <c r="H14" s="7">
        <v>297900</v>
      </c>
      <c r="I14" s="7">
        <f t="shared" si="1"/>
        <v>0</v>
      </c>
      <c r="J14" s="14" t="s">
        <v>1348</v>
      </c>
      <c r="K14" s="20" t="s">
        <v>334</v>
      </c>
      <c r="L14" s="8" t="s">
        <v>69</v>
      </c>
    </row>
    <row r="15" spans="1:12" ht="12.75">
      <c r="A15" s="14">
        <v>19</v>
      </c>
      <c r="B15" s="14" t="s">
        <v>1426</v>
      </c>
      <c r="C15" s="29" t="s">
        <v>323</v>
      </c>
      <c r="D15" s="14" t="s">
        <v>1427</v>
      </c>
      <c r="E15" s="26">
        <v>41101</v>
      </c>
      <c r="F15" s="7">
        <v>34020</v>
      </c>
      <c r="G15" s="32">
        <f t="shared" si="0"/>
        <v>41466</v>
      </c>
      <c r="H15" s="7">
        <v>34020</v>
      </c>
      <c r="I15" s="7">
        <f t="shared" si="1"/>
        <v>0</v>
      </c>
      <c r="J15" s="14" t="s">
        <v>56</v>
      </c>
      <c r="K15" s="20" t="s">
        <v>329</v>
      </c>
      <c r="L15" s="8" t="s">
        <v>1667</v>
      </c>
    </row>
    <row r="16" spans="1:12" ht="12.75">
      <c r="A16" s="14">
        <v>45</v>
      </c>
      <c r="B16" s="14" t="s">
        <v>1378</v>
      </c>
      <c r="C16" s="29" t="s">
        <v>323</v>
      </c>
      <c r="D16" s="14" t="s">
        <v>687</v>
      </c>
      <c r="E16" s="26">
        <v>41191</v>
      </c>
      <c r="F16" s="7">
        <v>34058.7</v>
      </c>
      <c r="G16" s="32">
        <f t="shared" si="0"/>
        <v>41556</v>
      </c>
      <c r="H16" s="16">
        <v>34058.7</v>
      </c>
      <c r="I16" s="7">
        <f t="shared" si="1"/>
        <v>0</v>
      </c>
      <c r="J16" s="14" t="s">
        <v>56</v>
      </c>
      <c r="K16" s="20" t="s">
        <v>329</v>
      </c>
      <c r="L16" s="8" t="s">
        <v>1667</v>
      </c>
    </row>
    <row r="17" spans="1:12" ht="12.75">
      <c r="A17" s="14">
        <v>16</v>
      </c>
      <c r="B17" s="14" t="s">
        <v>806</v>
      </c>
      <c r="C17" s="29" t="s">
        <v>316</v>
      </c>
      <c r="D17" s="14" t="s">
        <v>807</v>
      </c>
      <c r="E17" s="26">
        <v>41086</v>
      </c>
      <c r="F17" s="7">
        <v>200000</v>
      </c>
      <c r="G17" s="32">
        <f t="shared" si="0"/>
        <v>41451</v>
      </c>
      <c r="H17" s="7">
        <v>200000</v>
      </c>
      <c r="I17" s="16">
        <f t="shared" si="1"/>
        <v>0</v>
      </c>
      <c r="J17" s="14" t="s">
        <v>1348</v>
      </c>
      <c r="K17" s="20" t="s">
        <v>334</v>
      </c>
      <c r="L17" s="8" t="s">
        <v>69</v>
      </c>
    </row>
    <row r="18" spans="1:12" ht="12.75">
      <c r="A18" s="14">
        <v>60</v>
      </c>
      <c r="B18" s="14" t="s">
        <v>260</v>
      </c>
      <c r="C18" s="29" t="s">
        <v>323</v>
      </c>
      <c r="D18" s="14" t="s">
        <v>261</v>
      </c>
      <c r="E18" s="26">
        <v>41248</v>
      </c>
      <c r="F18" s="7">
        <v>184750</v>
      </c>
      <c r="G18" s="32">
        <f t="shared" si="0"/>
        <v>41613</v>
      </c>
      <c r="H18" s="7">
        <v>184750</v>
      </c>
      <c r="I18" s="16">
        <f t="shared" si="1"/>
        <v>0</v>
      </c>
      <c r="J18" s="14" t="s">
        <v>262</v>
      </c>
      <c r="K18" s="20" t="s">
        <v>263</v>
      </c>
      <c r="L18" s="8" t="s">
        <v>264</v>
      </c>
    </row>
    <row r="19" spans="1:12" ht="12.75">
      <c r="A19" s="14">
        <v>66</v>
      </c>
      <c r="B19" s="5" t="s">
        <v>99</v>
      </c>
      <c r="C19" s="29" t="s">
        <v>323</v>
      </c>
      <c r="D19" s="5" t="s">
        <v>100</v>
      </c>
      <c r="E19" s="26">
        <v>41262</v>
      </c>
      <c r="F19" s="7">
        <v>284336</v>
      </c>
      <c r="G19" s="32">
        <f>SUM(E19+365)</f>
        <v>41627</v>
      </c>
      <c r="H19" s="7">
        <v>284000</v>
      </c>
      <c r="I19" s="7">
        <f>SUM(F19-H19)</f>
        <v>336</v>
      </c>
      <c r="J19" s="5" t="s">
        <v>101</v>
      </c>
      <c r="K19" s="5" t="s">
        <v>102</v>
      </c>
      <c r="L19" s="8" t="s">
        <v>1854</v>
      </c>
    </row>
    <row r="20" spans="1:12" ht="12.75">
      <c r="A20" s="14">
        <v>91</v>
      </c>
      <c r="B20" s="14" t="s">
        <v>1379</v>
      </c>
      <c r="C20" s="29" t="s">
        <v>323</v>
      </c>
      <c r="D20" s="14" t="s">
        <v>687</v>
      </c>
      <c r="E20" s="26">
        <v>41261</v>
      </c>
      <c r="F20" s="7">
        <v>36206</v>
      </c>
      <c r="G20" s="32">
        <f t="shared" si="0"/>
        <v>41626</v>
      </c>
      <c r="H20" s="16">
        <v>36206</v>
      </c>
      <c r="I20" s="7">
        <f t="shared" si="1"/>
        <v>0</v>
      </c>
      <c r="J20" s="14" t="s">
        <v>56</v>
      </c>
      <c r="K20" s="20" t="s">
        <v>329</v>
      </c>
      <c r="L20" s="8" t="s">
        <v>1667</v>
      </c>
    </row>
    <row r="21" spans="1:12" ht="12.75">
      <c r="A21" s="14">
        <v>92</v>
      </c>
      <c r="B21" s="14" t="s">
        <v>1380</v>
      </c>
      <c r="C21" s="29" t="s">
        <v>323</v>
      </c>
      <c r="D21" s="14" t="s">
        <v>1381</v>
      </c>
      <c r="E21" s="26">
        <v>41221</v>
      </c>
      <c r="F21" s="7">
        <v>108405</v>
      </c>
      <c r="G21" s="32">
        <f t="shared" si="0"/>
        <v>41586</v>
      </c>
      <c r="H21" s="16">
        <v>108405</v>
      </c>
      <c r="I21" s="7">
        <f t="shared" si="1"/>
        <v>0</v>
      </c>
      <c r="J21" s="14" t="s">
        <v>56</v>
      </c>
      <c r="K21" s="20" t="s">
        <v>329</v>
      </c>
      <c r="L21" s="8" t="s">
        <v>1667</v>
      </c>
    </row>
    <row r="22" spans="1:12" ht="12.75">
      <c r="A22" s="14"/>
      <c r="B22" s="14"/>
      <c r="C22" s="29"/>
      <c r="D22" s="14"/>
      <c r="E22" s="26"/>
      <c r="F22" s="7"/>
      <c r="G22" s="32"/>
      <c r="H22" s="11">
        <f>SUM(H11:H21)</f>
        <v>1378184.7</v>
      </c>
      <c r="I22" s="7"/>
      <c r="J22" s="14"/>
      <c r="K22" s="20"/>
      <c r="L22" s="8"/>
    </row>
    <row r="23" spans="1:12" ht="12.75">
      <c r="A23" s="14"/>
      <c r="B23" s="14"/>
      <c r="C23" s="29"/>
      <c r="D23" s="14"/>
      <c r="E23" s="26"/>
      <c r="F23" s="7"/>
      <c r="G23" s="32"/>
      <c r="H23" s="11"/>
      <c r="I23" s="7"/>
      <c r="J23" s="14"/>
      <c r="K23" s="20"/>
      <c r="L23" s="8"/>
    </row>
    <row r="24" spans="1:12" ht="12.75">
      <c r="A24" s="8">
        <v>4</v>
      </c>
      <c r="B24" s="8" t="s">
        <v>1428</v>
      </c>
      <c r="C24" s="8" t="s">
        <v>316</v>
      </c>
      <c r="D24" s="8" t="s">
        <v>1429</v>
      </c>
      <c r="E24" s="26">
        <v>41041</v>
      </c>
      <c r="F24" s="7">
        <v>199324.25</v>
      </c>
      <c r="G24" s="32">
        <f>SUM(E24+365)</f>
        <v>41406</v>
      </c>
      <c r="H24" s="7">
        <v>199324.25</v>
      </c>
      <c r="I24" s="16">
        <f>SUM(F24-H24)</f>
        <v>0</v>
      </c>
      <c r="J24" s="8" t="s">
        <v>1430</v>
      </c>
      <c r="K24" s="20" t="s">
        <v>1431</v>
      </c>
      <c r="L24" s="8" t="s">
        <v>1432</v>
      </c>
    </row>
    <row r="25" spans="1:12" ht="12.75">
      <c r="A25" s="8">
        <v>11</v>
      </c>
      <c r="B25" s="8" t="s">
        <v>1433</v>
      </c>
      <c r="C25" s="8" t="s">
        <v>316</v>
      </c>
      <c r="D25" s="8" t="s">
        <v>887</v>
      </c>
      <c r="E25" s="26">
        <v>41136</v>
      </c>
      <c r="F25" s="7">
        <v>200000</v>
      </c>
      <c r="G25" s="32">
        <f>SUM(E25+365)</f>
        <v>41501</v>
      </c>
      <c r="H25" s="7">
        <v>154240</v>
      </c>
      <c r="I25" s="7">
        <f>SUM(F25-H25)</f>
        <v>45760</v>
      </c>
      <c r="J25" s="8" t="s">
        <v>1422</v>
      </c>
      <c r="K25" s="20">
        <v>38420634</v>
      </c>
      <c r="L25" s="8" t="s">
        <v>11</v>
      </c>
    </row>
    <row r="26" spans="1:13" ht="12.75">
      <c r="A26" s="14">
        <v>64</v>
      </c>
      <c r="B26" s="5" t="s">
        <v>267</v>
      </c>
      <c r="C26" s="29" t="s">
        <v>323</v>
      </c>
      <c r="D26" s="5" t="s">
        <v>803</v>
      </c>
      <c r="E26" s="26">
        <v>41261</v>
      </c>
      <c r="F26" s="7">
        <v>55926</v>
      </c>
      <c r="G26" s="32">
        <f>SUM(E26+365)</f>
        <v>41626</v>
      </c>
      <c r="H26" s="7">
        <v>55926</v>
      </c>
      <c r="I26" s="7">
        <f>SUM(F26-H26)</f>
        <v>0</v>
      </c>
      <c r="J26" s="5" t="s">
        <v>804</v>
      </c>
      <c r="K26" s="5" t="s">
        <v>266</v>
      </c>
      <c r="L26" s="8" t="s">
        <v>805</v>
      </c>
      <c r="M26" s="8" t="s">
        <v>299</v>
      </c>
    </row>
    <row r="27" spans="1:12" ht="12.75">
      <c r="A27" s="14"/>
      <c r="B27" s="14"/>
      <c r="C27" s="29"/>
      <c r="D27" s="14"/>
      <c r="E27" s="26"/>
      <c r="F27" s="7"/>
      <c r="G27" s="32"/>
      <c r="H27" s="11">
        <f>SUM(H24:H26)</f>
        <v>409490.25</v>
      </c>
      <c r="I27" s="7"/>
      <c r="J27" s="14"/>
      <c r="K27" s="20"/>
      <c r="L27" s="8"/>
    </row>
    <row r="28" spans="1:12" ht="12.75">
      <c r="A28" s="14"/>
      <c r="B28" s="14"/>
      <c r="C28" s="29"/>
      <c r="D28" s="14"/>
      <c r="E28" s="26"/>
      <c r="F28" s="7"/>
      <c r="G28" s="32"/>
      <c r="H28" s="11"/>
      <c r="I28" s="7"/>
      <c r="J28" s="14"/>
      <c r="K28" s="20"/>
      <c r="L28" s="8"/>
    </row>
    <row r="29" spans="1:12" ht="12.75">
      <c r="A29" s="14">
        <v>67</v>
      </c>
      <c r="B29" s="14" t="s">
        <v>1120</v>
      </c>
      <c r="C29" s="29" t="s">
        <v>315</v>
      </c>
      <c r="D29" s="14" t="s">
        <v>2182</v>
      </c>
      <c r="E29" s="26">
        <v>41148</v>
      </c>
      <c r="F29" s="7">
        <v>422200</v>
      </c>
      <c r="G29" s="32">
        <f>SUM(E29+365)</f>
        <v>41513</v>
      </c>
      <c r="H29" s="16">
        <v>422200</v>
      </c>
      <c r="I29" s="7">
        <f>SUM(F29-H29)</f>
        <v>0</v>
      </c>
      <c r="J29" s="14" t="s">
        <v>1121</v>
      </c>
      <c r="K29" s="20" t="s">
        <v>1122</v>
      </c>
      <c r="L29" s="8" t="s">
        <v>571</v>
      </c>
    </row>
    <row r="30" spans="1:12" ht="12.75">
      <c r="A30" s="14">
        <v>100</v>
      </c>
      <c r="B30" s="14" t="s">
        <v>2125</v>
      </c>
      <c r="C30" s="29" t="s">
        <v>315</v>
      </c>
      <c r="D30" s="14" t="s">
        <v>2182</v>
      </c>
      <c r="E30" s="26">
        <v>41191</v>
      </c>
      <c r="F30" s="7">
        <v>400000</v>
      </c>
      <c r="G30" s="32">
        <f>SUM(E30+365)</f>
        <v>41556</v>
      </c>
      <c r="H30" s="7">
        <v>250000</v>
      </c>
      <c r="I30" s="7">
        <f>SUM(F30-H30)</f>
        <v>150000</v>
      </c>
      <c r="J30" s="14" t="s">
        <v>2123</v>
      </c>
      <c r="K30" s="20" t="s">
        <v>2126</v>
      </c>
      <c r="L30" s="8" t="s">
        <v>2124</v>
      </c>
    </row>
    <row r="31" spans="1:12" ht="12.75">
      <c r="A31" s="14">
        <v>112</v>
      </c>
      <c r="B31" s="5" t="s">
        <v>2032</v>
      </c>
      <c r="C31" s="29" t="s">
        <v>315</v>
      </c>
      <c r="D31" s="5" t="s">
        <v>2182</v>
      </c>
      <c r="E31" s="26">
        <v>41221</v>
      </c>
      <c r="F31" s="13">
        <v>600000</v>
      </c>
      <c r="G31" s="32">
        <f>SUM(E31+365)</f>
        <v>41586</v>
      </c>
      <c r="H31" s="13">
        <v>600000</v>
      </c>
      <c r="I31" s="7">
        <f>SUM(F31-H31)</f>
        <v>0</v>
      </c>
      <c r="J31" s="5" t="s">
        <v>265</v>
      </c>
      <c r="K31" s="5" t="s">
        <v>2033</v>
      </c>
      <c r="L31" s="8" t="s">
        <v>2034</v>
      </c>
    </row>
    <row r="32" spans="1:12" ht="12.75">
      <c r="A32" s="43"/>
      <c r="B32" s="43"/>
      <c r="C32" s="59"/>
      <c r="D32" s="43"/>
      <c r="E32" s="50"/>
      <c r="F32" s="13"/>
      <c r="G32" s="48"/>
      <c r="H32" s="49">
        <f>SUM(H29:H31)</f>
        <v>1272200</v>
      </c>
      <c r="I32" s="13"/>
      <c r="J32" s="43"/>
      <c r="K32" s="60"/>
      <c r="L32" s="48"/>
    </row>
    <row r="33" spans="1:12" ht="18">
      <c r="A33" s="58" t="s">
        <v>1434</v>
      </c>
      <c r="B33" s="8"/>
      <c r="C33" s="8"/>
      <c r="D33" s="8"/>
      <c r="E33" s="26"/>
      <c r="F33" s="7"/>
      <c r="G33" s="8"/>
      <c r="H33" s="7"/>
      <c r="I33" s="7"/>
      <c r="J33" s="8"/>
      <c r="K33" s="20"/>
      <c r="L33" s="8"/>
    </row>
    <row r="34" spans="1:12" ht="12.75">
      <c r="A34" s="9" t="s">
        <v>300</v>
      </c>
      <c r="B34" s="9" t="s">
        <v>301</v>
      </c>
      <c r="C34" s="9" t="s">
        <v>302</v>
      </c>
      <c r="D34" s="9" t="s">
        <v>303</v>
      </c>
      <c r="E34" s="25" t="s">
        <v>304</v>
      </c>
      <c r="F34" s="11" t="s">
        <v>305</v>
      </c>
      <c r="G34" s="10" t="s">
        <v>306</v>
      </c>
      <c r="H34" s="11" t="s">
        <v>307</v>
      </c>
      <c r="I34" s="11" t="s">
        <v>308</v>
      </c>
      <c r="J34" s="12" t="s">
        <v>309</v>
      </c>
      <c r="K34" s="18" t="s">
        <v>310</v>
      </c>
      <c r="L34" s="12" t="s">
        <v>311</v>
      </c>
    </row>
    <row r="35" spans="1:12" ht="12.75">
      <c r="A35" s="8">
        <v>4</v>
      </c>
      <c r="B35" s="8" t="s">
        <v>1435</v>
      </c>
      <c r="C35" s="29" t="s">
        <v>1606</v>
      </c>
      <c r="D35" s="8" t="s">
        <v>1436</v>
      </c>
      <c r="E35" s="26">
        <v>40646</v>
      </c>
      <c r="F35" s="7">
        <v>115000</v>
      </c>
      <c r="G35" s="32">
        <f aca="true" t="shared" si="2" ref="G35:G43">SUM(E35+365)</f>
        <v>41011</v>
      </c>
      <c r="H35" s="7">
        <v>115000</v>
      </c>
      <c r="I35" s="16">
        <f aca="true" t="shared" si="3" ref="I35:I43">SUM(F35-H35)</f>
        <v>0</v>
      </c>
      <c r="J35" s="8" t="s">
        <v>1437</v>
      </c>
      <c r="K35" s="20" t="s">
        <v>1438</v>
      </c>
      <c r="L35" s="8" t="s">
        <v>897</v>
      </c>
    </row>
    <row r="36" spans="1:12" ht="12.75">
      <c r="A36" s="14">
        <v>31</v>
      </c>
      <c r="B36" s="14" t="s">
        <v>1439</v>
      </c>
      <c r="C36" s="29" t="s">
        <v>1606</v>
      </c>
      <c r="D36" s="14" t="s">
        <v>1440</v>
      </c>
      <c r="E36" s="26">
        <v>40765</v>
      </c>
      <c r="F36" s="7">
        <v>224851.88</v>
      </c>
      <c r="G36" s="32">
        <f t="shared" si="2"/>
        <v>41130</v>
      </c>
      <c r="H36" s="7">
        <v>224851.88</v>
      </c>
      <c r="I36" s="16">
        <f t="shared" si="3"/>
        <v>0</v>
      </c>
      <c r="J36" s="14" t="s">
        <v>2185</v>
      </c>
      <c r="K36" s="40" t="s">
        <v>342</v>
      </c>
      <c r="L36" s="8" t="s">
        <v>2180</v>
      </c>
    </row>
    <row r="37" spans="1:12" ht="12.75">
      <c r="A37" s="14">
        <v>59</v>
      </c>
      <c r="B37" s="8" t="s">
        <v>1441</v>
      </c>
      <c r="C37" s="8" t="s">
        <v>1606</v>
      </c>
      <c r="D37" s="8" t="s">
        <v>1184</v>
      </c>
      <c r="E37" s="26">
        <v>40737</v>
      </c>
      <c r="F37" s="7">
        <v>300000</v>
      </c>
      <c r="G37" s="32">
        <f t="shared" si="2"/>
        <v>41102</v>
      </c>
      <c r="H37" s="7">
        <v>300000</v>
      </c>
      <c r="I37" s="16">
        <f t="shared" si="3"/>
        <v>0</v>
      </c>
      <c r="J37" s="8" t="s">
        <v>1442</v>
      </c>
      <c r="K37" s="61" t="s">
        <v>1443</v>
      </c>
      <c r="L37" s="8" t="s">
        <v>1444</v>
      </c>
    </row>
    <row r="38" spans="1:12" ht="12.75">
      <c r="A38" s="14">
        <v>78</v>
      </c>
      <c r="B38" s="14" t="s">
        <v>1445</v>
      </c>
      <c r="C38" s="14" t="s">
        <v>1606</v>
      </c>
      <c r="D38" s="14" t="s">
        <v>93</v>
      </c>
      <c r="E38" s="26">
        <v>40807</v>
      </c>
      <c r="F38" s="7">
        <v>195000</v>
      </c>
      <c r="G38" s="32">
        <f t="shared" si="2"/>
        <v>41172</v>
      </c>
      <c r="H38" s="7">
        <v>195000</v>
      </c>
      <c r="I38" s="16">
        <f t="shared" si="3"/>
        <v>0</v>
      </c>
      <c r="J38" s="14" t="s">
        <v>268</v>
      </c>
      <c r="K38" s="61" t="s">
        <v>1405</v>
      </c>
      <c r="L38" s="8" t="s">
        <v>1446</v>
      </c>
    </row>
    <row r="39" spans="1:12" ht="12.75">
      <c r="A39" s="14">
        <v>93</v>
      </c>
      <c r="B39" s="14" t="s">
        <v>1447</v>
      </c>
      <c r="C39" s="14" t="s">
        <v>1606</v>
      </c>
      <c r="D39" s="14" t="s">
        <v>1448</v>
      </c>
      <c r="E39" s="26">
        <v>40866</v>
      </c>
      <c r="F39" s="7">
        <v>299185</v>
      </c>
      <c r="G39" s="32">
        <f t="shared" si="2"/>
        <v>41231</v>
      </c>
      <c r="H39" s="7">
        <v>299185</v>
      </c>
      <c r="I39" s="16">
        <f t="shared" si="3"/>
        <v>0</v>
      </c>
      <c r="J39" s="14" t="s">
        <v>1449</v>
      </c>
      <c r="K39" s="61" t="s">
        <v>1450</v>
      </c>
      <c r="L39" s="8" t="s">
        <v>16</v>
      </c>
    </row>
    <row r="40" spans="1:12" ht="12.75">
      <c r="A40" s="5">
        <v>162</v>
      </c>
      <c r="B40" s="5" t="s">
        <v>1451</v>
      </c>
      <c r="C40" s="5" t="s">
        <v>312</v>
      </c>
      <c r="D40" s="5" t="s">
        <v>1452</v>
      </c>
      <c r="E40" s="26">
        <v>40813</v>
      </c>
      <c r="F40" s="7">
        <v>299600</v>
      </c>
      <c r="G40" s="32">
        <f t="shared" si="2"/>
        <v>41178</v>
      </c>
      <c r="H40" s="7">
        <v>299600</v>
      </c>
      <c r="I40" s="16">
        <f t="shared" si="3"/>
        <v>0</v>
      </c>
      <c r="J40" s="5" t="s">
        <v>1453</v>
      </c>
      <c r="K40" s="5" t="s">
        <v>1454</v>
      </c>
      <c r="L40" s="8" t="s">
        <v>1455</v>
      </c>
    </row>
    <row r="41" spans="1:12" ht="12.75">
      <c r="A41" s="5">
        <v>192</v>
      </c>
      <c r="B41" s="5" t="s">
        <v>1456</v>
      </c>
      <c r="C41" s="5" t="s">
        <v>312</v>
      </c>
      <c r="D41" s="5" t="s">
        <v>2190</v>
      </c>
      <c r="E41" s="26">
        <v>40869</v>
      </c>
      <c r="F41" s="7">
        <v>122000</v>
      </c>
      <c r="G41" s="32">
        <f t="shared" si="2"/>
        <v>41234</v>
      </c>
      <c r="H41" s="7">
        <v>120000</v>
      </c>
      <c r="I41" s="16">
        <f t="shared" si="3"/>
        <v>2000</v>
      </c>
      <c r="J41" s="5" t="s">
        <v>1457</v>
      </c>
      <c r="K41" s="5" t="s">
        <v>1458</v>
      </c>
      <c r="L41" s="8" t="s">
        <v>338</v>
      </c>
    </row>
    <row r="42" spans="1:12" ht="12.75">
      <c r="A42" s="5">
        <v>205</v>
      </c>
      <c r="B42" s="5" t="s">
        <v>1459</v>
      </c>
      <c r="C42" s="5" t="s">
        <v>312</v>
      </c>
      <c r="D42" s="5" t="s">
        <v>1460</v>
      </c>
      <c r="E42" s="26">
        <v>40866</v>
      </c>
      <c r="F42" s="7">
        <v>230500</v>
      </c>
      <c r="G42" s="32">
        <f t="shared" si="2"/>
        <v>41231</v>
      </c>
      <c r="H42" s="7">
        <v>230490</v>
      </c>
      <c r="I42" s="16">
        <f t="shared" si="3"/>
        <v>10</v>
      </c>
      <c r="J42" s="5" t="s">
        <v>1461</v>
      </c>
      <c r="K42" s="5" t="s">
        <v>1462</v>
      </c>
      <c r="L42" s="8" t="s">
        <v>25</v>
      </c>
    </row>
    <row r="43" spans="1:12" ht="12.75">
      <c r="A43" s="5">
        <v>234</v>
      </c>
      <c r="B43" s="5" t="s">
        <v>1463</v>
      </c>
      <c r="C43" s="5" t="s">
        <v>312</v>
      </c>
      <c r="D43" s="5" t="s">
        <v>1464</v>
      </c>
      <c r="E43" s="26">
        <v>40869</v>
      </c>
      <c r="F43" s="7">
        <v>300000</v>
      </c>
      <c r="G43" s="32">
        <f t="shared" si="2"/>
        <v>41234</v>
      </c>
      <c r="H43" s="7">
        <v>300000</v>
      </c>
      <c r="I43" s="16">
        <f t="shared" si="3"/>
        <v>0</v>
      </c>
      <c r="J43" s="5" t="s">
        <v>1465</v>
      </c>
      <c r="K43" s="5" t="s">
        <v>1466</v>
      </c>
      <c r="L43" s="8" t="s">
        <v>1467</v>
      </c>
    </row>
    <row r="44" spans="1:12" ht="12.75">
      <c r="A44" s="14"/>
      <c r="B44" s="14"/>
      <c r="C44" s="14"/>
      <c r="D44" s="14"/>
      <c r="E44" s="26"/>
      <c r="F44" s="7"/>
      <c r="G44" s="32"/>
      <c r="H44" s="11">
        <f>SUM(H35:H43)</f>
        <v>2084126.88</v>
      </c>
      <c r="I44" s="16"/>
      <c r="J44" s="14"/>
      <c r="K44" s="61"/>
      <c r="L44" s="8"/>
    </row>
    <row r="45" spans="1:12" ht="12.75">
      <c r="A45" s="14"/>
      <c r="B45" s="14"/>
      <c r="C45" s="14"/>
      <c r="D45" s="14"/>
      <c r="E45" s="26"/>
      <c r="F45" s="7"/>
      <c r="G45" s="32"/>
      <c r="H45" s="7"/>
      <c r="I45" s="16"/>
      <c r="J45" s="14"/>
      <c r="K45" s="61"/>
      <c r="L45" s="8"/>
    </row>
    <row r="46" spans="1:12" ht="12.75">
      <c r="A46" s="8">
        <v>5</v>
      </c>
      <c r="B46" s="8" t="s">
        <v>1468</v>
      </c>
      <c r="C46" s="8" t="s">
        <v>323</v>
      </c>
      <c r="D46" s="8" t="s">
        <v>1469</v>
      </c>
      <c r="E46" s="26">
        <v>40666</v>
      </c>
      <c r="F46" s="7">
        <v>25346</v>
      </c>
      <c r="G46" s="32">
        <f aca="true" t="shared" si="4" ref="G46:G52">SUM(E46+365)</f>
        <v>41031</v>
      </c>
      <c r="H46" s="7">
        <v>25346</v>
      </c>
      <c r="I46" s="16">
        <f aca="true" t="shared" si="5" ref="I46:I52">SUM(F46-H46)</f>
        <v>0</v>
      </c>
      <c r="J46" s="8" t="s">
        <v>56</v>
      </c>
      <c r="K46" s="20" t="s">
        <v>329</v>
      </c>
      <c r="L46" s="8" t="s">
        <v>1667</v>
      </c>
    </row>
    <row r="47" spans="1:12" ht="12.75">
      <c r="A47" s="14">
        <v>35</v>
      </c>
      <c r="B47" s="14" t="s">
        <v>1470</v>
      </c>
      <c r="C47" s="14" t="s">
        <v>323</v>
      </c>
      <c r="D47" s="14" t="s">
        <v>687</v>
      </c>
      <c r="E47" s="26">
        <v>40712</v>
      </c>
      <c r="F47" s="7">
        <v>40800</v>
      </c>
      <c r="G47" s="32">
        <f t="shared" si="4"/>
        <v>41077</v>
      </c>
      <c r="H47" s="7">
        <v>40000</v>
      </c>
      <c r="I47" s="16">
        <f t="shared" si="5"/>
        <v>800</v>
      </c>
      <c r="J47" s="14" t="s">
        <v>56</v>
      </c>
      <c r="K47" s="40" t="s">
        <v>329</v>
      </c>
      <c r="L47" s="8" t="s">
        <v>1667</v>
      </c>
    </row>
    <row r="48" spans="1:12" ht="12.75">
      <c r="A48" s="14">
        <v>36</v>
      </c>
      <c r="B48" s="14" t="s">
        <v>1471</v>
      </c>
      <c r="C48" s="14" t="s">
        <v>323</v>
      </c>
      <c r="D48" s="14" t="s">
        <v>687</v>
      </c>
      <c r="E48" s="26">
        <v>40701</v>
      </c>
      <c r="F48" s="7">
        <v>30540</v>
      </c>
      <c r="G48" s="32">
        <f t="shared" si="4"/>
        <v>41066</v>
      </c>
      <c r="H48" s="7">
        <v>21285</v>
      </c>
      <c r="I48" s="16">
        <f t="shared" si="5"/>
        <v>9255</v>
      </c>
      <c r="J48" s="14" t="s">
        <v>56</v>
      </c>
      <c r="K48" s="40" t="s">
        <v>329</v>
      </c>
      <c r="L48" s="8" t="s">
        <v>1667</v>
      </c>
    </row>
    <row r="49" spans="1:12" ht="12.75">
      <c r="A49" s="14">
        <v>69</v>
      </c>
      <c r="B49" s="14" t="s">
        <v>1472</v>
      </c>
      <c r="C49" s="14" t="s">
        <v>323</v>
      </c>
      <c r="D49" s="14" t="s">
        <v>1473</v>
      </c>
      <c r="E49" s="26">
        <v>40787</v>
      </c>
      <c r="F49" s="7">
        <v>31554</v>
      </c>
      <c r="G49" s="32">
        <f t="shared" si="4"/>
        <v>41152</v>
      </c>
      <c r="H49" s="7">
        <v>31554</v>
      </c>
      <c r="I49" s="16">
        <f t="shared" si="5"/>
        <v>0</v>
      </c>
      <c r="J49" s="14" t="s">
        <v>56</v>
      </c>
      <c r="K49" s="61" t="s">
        <v>329</v>
      </c>
      <c r="L49" s="8" t="s">
        <v>1667</v>
      </c>
    </row>
    <row r="50" spans="1:12" ht="12.75">
      <c r="A50" s="14">
        <v>79</v>
      </c>
      <c r="B50" s="14" t="s">
        <v>1474</v>
      </c>
      <c r="C50" s="14" t="s">
        <v>323</v>
      </c>
      <c r="D50" s="14" t="s">
        <v>687</v>
      </c>
      <c r="E50" s="26">
        <v>40806</v>
      </c>
      <c r="F50" s="7">
        <v>200000</v>
      </c>
      <c r="G50" s="32">
        <f t="shared" si="4"/>
        <v>41171</v>
      </c>
      <c r="H50" s="7">
        <v>170000</v>
      </c>
      <c r="I50" s="16">
        <f t="shared" si="5"/>
        <v>30000</v>
      </c>
      <c r="J50" s="14" t="s">
        <v>1348</v>
      </c>
      <c r="K50" s="61" t="s">
        <v>334</v>
      </c>
      <c r="L50" s="8" t="s">
        <v>1475</v>
      </c>
    </row>
    <row r="51" spans="1:12" ht="12.75">
      <c r="A51" s="5">
        <v>130</v>
      </c>
      <c r="B51" s="5" t="s">
        <v>1476</v>
      </c>
      <c r="C51" s="5" t="s">
        <v>323</v>
      </c>
      <c r="D51" s="5" t="s">
        <v>1672</v>
      </c>
      <c r="E51" s="62">
        <v>40842</v>
      </c>
      <c r="F51" s="63">
        <v>146525</v>
      </c>
      <c r="G51" s="64">
        <f t="shared" si="4"/>
        <v>41207</v>
      </c>
      <c r="H51" s="63">
        <v>132350</v>
      </c>
      <c r="I51" s="65">
        <f t="shared" si="5"/>
        <v>14175</v>
      </c>
      <c r="J51" s="5" t="s">
        <v>1477</v>
      </c>
      <c r="K51" s="66" t="s">
        <v>1478</v>
      </c>
      <c r="L51" s="67" t="s">
        <v>1479</v>
      </c>
    </row>
    <row r="52" spans="1:12" ht="12.75">
      <c r="A52" s="5">
        <v>149</v>
      </c>
      <c r="B52" s="5" t="s">
        <v>1480</v>
      </c>
      <c r="C52" s="5" t="s">
        <v>323</v>
      </c>
      <c r="D52" s="5" t="s">
        <v>1481</v>
      </c>
      <c r="E52" s="26">
        <v>40842</v>
      </c>
      <c r="F52" s="7">
        <v>195900</v>
      </c>
      <c r="G52" s="32">
        <f t="shared" si="4"/>
        <v>41207</v>
      </c>
      <c r="H52" s="7">
        <v>195900</v>
      </c>
      <c r="I52" s="16">
        <f t="shared" si="5"/>
        <v>0</v>
      </c>
      <c r="J52" s="5" t="s">
        <v>1348</v>
      </c>
      <c r="K52" s="5" t="s">
        <v>1866</v>
      </c>
      <c r="L52" s="8" t="s">
        <v>1482</v>
      </c>
    </row>
    <row r="53" spans="1:12" ht="12.75">
      <c r="A53" s="14">
        <v>23</v>
      </c>
      <c r="B53" s="14" t="s">
        <v>1483</v>
      </c>
      <c r="C53" s="8" t="s">
        <v>323</v>
      </c>
      <c r="D53" s="14" t="s">
        <v>1484</v>
      </c>
      <c r="E53" s="26">
        <v>40870</v>
      </c>
      <c r="F53" s="7">
        <v>127270</v>
      </c>
      <c r="G53" s="32">
        <f>SUM(E53+365)</f>
        <v>41235</v>
      </c>
      <c r="H53" s="7">
        <v>127270</v>
      </c>
      <c r="I53" s="16">
        <f>SUM(F53-H53)</f>
        <v>0</v>
      </c>
      <c r="J53" s="14" t="s">
        <v>1485</v>
      </c>
      <c r="K53" s="22" t="s">
        <v>1486</v>
      </c>
      <c r="L53" s="8" t="s">
        <v>1487</v>
      </c>
    </row>
    <row r="54" spans="1:12" ht="12.75">
      <c r="A54" s="14">
        <v>24</v>
      </c>
      <c r="B54" s="14" t="s">
        <v>1488</v>
      </c>
      <c r="C54" s="8" t="s">
        <v>323</v>
      </c>
      <c r="D54" s="14" t="s">
        <v>1489</v>
      </c>
      <c r="E54" s="26">
        <v>40807</v>
      </c>
      <c r="F54" s="7">
        <v>142900</v>
      </c>
      <c r="G54" s="32">
        <f>SUM(E54+365)</f>
        <v>41172</v>
      </c>
      <c r="H54" s="7">
        <v>142900</v>
      </c>
      <c r="I54" s="16">
        <f>SUM(F54-H54)</f>
        <v>0</v>
      </c>
      <c r="J54" s="14" t="s">
        <v>1485</v>
      </c>
      <c r="K54" s="22" t="s">
        <v>1486</v>
      </c>
      <c r="L54" s="8" t="s">
        <v>1487</v>
      </c>
    </row>
    <row r="55" spans="1:12" ht="12.75">
      <c r="A55" s="14">
        <v>25</v>
      </c>
      <c r="B55" s="14" t="s">
        <v>1490</v>
      </c>
      <c r="C55" s="8" t="s">
        <v>323</v>
      </c>
      <c r="D55" s="14" t="s">
        <v>1491</v>
      </c>
      <c r="E55" s="26">
        <v>40695</v>
      </c>
      <c r="F55" s="7">
        <v>150000</v>
      </c>
      <c r="G55" s="32">
        <f>SUM(E55+365)</f>
        <v>41060</v>
      </c>
      <c r="H55" s="7">
        <v>150000</v>
      </c>
      <c r="I55" s="16">
        <f>SUM(F55-H55)</f>
        <v>0</v>
      </c>
      <c r="J55" s="14" t="s">
        <v>1485</v>
      </c>
      <c r="K55" s="22" t="s">
        <v>1486</v>
      </c>
      <c r="L55" s="8" t="s">
        <v>1487</v>
      </c>
    </row>
    <row r="56" spans="1:12" ht="12.75">
      <c r="A56" s="14">
        <v>26</v>
      </c>
      <c r="B56" s="14" t="s">
        <v>1492</v>
      </c>
      <c r="C56" s="8" t="s">
        <v>323</v>
      </c>
      <c r="D56" s="14" t="s">
        <v>1493</v>
      </c>
      <c r="E56" s="26">
        <v>40858</v>
      </c>
      <c r="F56" s="7">
        <v>143150</v>
      </c>
      <c r="G56" s="32">
        <f>SUM(E56+365)</f>
        <v>41223</v>
      </c>
      <c r="H56" s="7">
        <v>143150</v>
      </c>
      <c r="I56" s="16">
        <f>SUM(F56-H56)</f>
        <v>0</v>
      </c>
      <c r="J56" s="14" t="s">
        <v>1485</v>
      </c>
      <c r="K56" s="22" t="s">
        <v>1486</v>
      </c>
      <c r="L56" s="8" t="s">
        <v>1494</v>
      </c>
    </row>
    <row r="57" spans="1:12" ht="12.75">
      <c r="A57" s="14">
        <v>27</v>
      </c>
      <c r="B57" s="14" t="s">
        <v>1495</v>
      </c>
      <c r="C57" s="8" t="s">
        <v>323</v>
      </c>
      <c r="D57" s="14" t="s">
        <v>1496</v>
      </c>
      <c r="E57" s="26">
        <v>40807</v>
      </c>
      <c r="F57" s="7">
        <v>144000</v>
      </c>
      <c r="G57" s="32">
        <f>SUM(E57+365)</f>
        <v>41172</v>
      </c>
      <c r="H57" s="7">
        <v>144000</v>
      </c>
      <c r="I57" s="16">
        <f>SUM(F57-H57)</f>
        <v>0</v>
      </c>
      <c r="J57" s="14" t="s">
        <v>1485</v>
      </c>
      <c r="K57" s="22" t="s">
        <v>1486</v>
      </c>
      <c r="L57" s="8" t="s">
        <v>1487</v>
      </c>
    </row>
    <row r="58" spans="1:12" ht="12.75">
      <c r="A58" s="5"/>
      <c r="B58" s="5"/>
      <c r="C58" s="5"/>
      <c r="D58" s="5"/>
      <c r="E58" s="26"/>
      <c r="F58" s="7"/>
      <c r="G58" s="32"/>
      <c r="H58" s="11">
        <f>SUM(H46:H57)</f>
        <v>1323755</v>
      </c>
      <c r="I58" s="16"/>
      <c r="J58" s="5"/>
      <c r="K58" s="5"/>
      <c r="L58" s="8"/>
    </row>
    <row r="59" spans="1:12" ht="12.75">
      <c r="A59" s="5"/>
      <c r="B59" s="5"/>
      <c r="C59" s="5"/>
      <c r="D59" s="5"/>
      <c r="E59" s="26"/>
      <c r="F59" s="7"/>
      <c r="G59" s="32"/>
      <c r="H59" s="7"/>
      <c r="I59" s="16"/>
      <c r="J59" s="5"/>
      <c r="K59" s="5"/>
      <c r="L59" s="8"/>
    </row>
    <row r="60" spans="1:12" ht="12.75">
      <c r="A60" s="14">
        <v>63</v>
      </c>
      <c r="B60" s="14" t="s">
        <v>1497</v>
      </c>
      <c r="C60" s="14" t="s">
        <v>315</v>
      </c>
      <c r="D60" s="14" t="s">
        <v>1092</v>
      </c>
      <c r="E60" s="26">
        <v>40788</v>
      </c>
      <c r="F60" s="7">
        <v>299950</v>
      </c>
      <c r="G60" s="32">
        <f>SUM(E60+365)</f>
        <v>41153</v>
      </c>
      <c r="H60" s="7">
        <v>110800</v>
      </c>
      <c r="I60" s="16">
        <f>SUM(F60-H60)</f>
        <v>189150</v>
      </c>
      <c r="J60" s="14" t="s">
        <v>585</v>
      </c>
      <c r="K60" s="61" t="s">
        <v>586</v>
      </c>
      <c r="L60" s="8" t="s">
        <v>1498</v>
      </c>
    </row>
    <row r="61" spans="1:12" ht="12.75">
      <c r="A61" s="5">
        <v>240</v>
      </c>
      <c r="B61" s="5" t="s">
        <v>1499</v>
      </c>
      <c r="C61" s="5" t="s">
        <v>315</v>
      </c>
      <c r="D61" s="5" t="s">
        <v>2182</v>
      </c>
      <c r="E61" s="26">
        <v>40866</v>
      </c>
      <c r="F61" s="7">
        <v>600000</v>
      </c>
      <c r="G61" s="32">
        <f>SUM(E61+365)</f>
        <v>41231</v>
      </c>
      <c r="H61" s="7">
        <v>300000</v>
      </c>
      <c r="I61" s="16">
        <f>SUM(F61-H61)</f>
        <v>300000</v>
      </c>
      <c r="J61" s="5" t="s">
        <v>1500</v>
      </c>
      <c r="K61" s="5" t="s">
        <v>1501</v>
      </c>
      <c r="L61" s="8" t="s">
        <v>1020</v>
      </c>
    </row>
    <row r="62" spans="1:12" ht="12.75">
      <c r="A62" s="5">
        <v>241</v>
      </c>
      <c r="B62" s="5" t="s">
        <v>1502</v>
      </c>
      <c r="C62" s="5" t="s">
        <v>315</v>
      </c>
      <c r="D62" s="5" t="s">
        <v>1503</v>
      </c>
      <c r="E62" s="26">
        <v>40869</v>
      </c>
      <c r="F62" s="7">
        <v>600000</v>
      </c>
      <c r="G62" s="32">
        <f>SUM(E62+365)</f>
        <v>41234</v>
      </c>
      <c r="H62" s="7">
        <v>500000</v>
      </c>
      <c r="I62" s="16">
        <f>SUM(F62-H62)</f>
        <v>100000</v>
      </c>
      <c r="J62" s="5" t="s">
        <v>1500</v>
      </c>
      <c r="K62" s="5" t="s">
        <v>1504</v>
      </c>
      <c r="L62" s="8" t="s">
        <v>1505</v>
      </c>
    </row>
    <row r="63" spans="1:12" ht="12.75">
      <c r="A63" s="5"/>
      <c r="B63" s="5"/>
      <c r="C63" s="5"/>
      <c r="D63" s="5"/>
      <c r="E63" s="26"/>
      <c r="F63" s="7"/>
      <c r="G63" s="32"/>
      <c r="H63" s="11">
        <f>SUM(H60:H62)</f>
        <v>910800</v>
      </c>
      <c r="I63" s="16"/>
      <c r="J63" s="5"/>
      <c r="K63" s="5"/>
      <c r="L63" s="8"/>
    </row>
    <row r="64" spans="1:12" ht="12.75">
      <c r="A64" s="5"/>
      <c r="B64" s="5"/>
      <c r="C64" s="5"/>
      <c r="D64" s="5"/>
      <c r="E64" s="26"/>
      <c r="F64" s="7"/>
      <c r="G64" s="32"/>
      <c r="H64" s="7"/>
      <c r="I64" s="16"/>
      <c r="J64" s="5"/>
      <c r="K64" s="5"/>
      <c r="L64" s="8"/>
    </row>
    <row r="65" spans="1:12" ht="12.75">
      <c r="A65" s="14">
        <v>48</v>
      </c>
      <c r="B65" s="14" t="s">
        <v>1506</v>
      </c>
      <c r="C65" s="14" t="s">
        <v>316</v>
      </c>
      <c r="D65" s="14" t="s">
        <v>1507</v>
      </c>
      <c r="E65" s="26">
        <v>40737</v>
      </c>
      <c r="F65" s="7">
        <v>200000</v>
      </c>
      <c r="G65" s="32">
        <f>SUM(E65+365)</f>
        <v>41102</v>
      </c>
      <c r="H65" s="7">
        <v>200000</v>
      </c>
      <c r="I65" s="16">
        <f>SUM(F65-H65)</f>
        <v>0</v>
      </c>
      <c r="J65" s="14" t="s">
        <v>808</v>
      </c>
      <c r="K65" s="68" t="s">
        <v>809</v>
      </c>
      <c r="L65" s="8" t="s">
        <v>810</v>
      </c>
    </row>
    <row r="66" spans="1:12" ht="12.75">
      <c r="A66" s="14">
        <v>56</v>
      </c>
      <c r="B66" s="8" t="s">
        <v>811</v>
      </c>
      <c r="C66" s="8" t="s">
        <v>316</v>
      </c>
      <c r="D66" s="8" t="s">
        <v>1353</v>
      </c>
      <c r="E66" s="26">
        <v>40795</v>
      </c>
      <c r="F66" s="7">
        <v>179280</v>
      </c>
      <c r="G66" s="32">
        <f>SUM(E66+365)</f>
        <v>41160</v>
      </c>
      <c r="H66" s="7">
        <v>179280</v>
      </c>
      <c r="I66" s="16">
        <f>SUM(F66-H66)</f>
        <v>0</v>
      </c>
      <c r="J66" s="8" t="s">
        <v>812</v>
      </c>
      <c r="K66" s="61" t="s">
        <v>813</v>
      </c>
      <c r="L66" s="8" t="s">
        <v>53</v>
      </c>
    </row>
    <row r="67" spans="1:12" ht="12.75">
      <c r="A67" s="14">
        <v>73</v>
      </c>
      <c r="B67" s="14" t="s">
        <v>814</v>
      </c>
      <c r="C67" s="14" t="s">
        <v>316</v>
      </c>
      <c r="D67" s="14" t="s">
        <v>815</v>
      </c>
      <c r="E67" s="26">
        <v>40813</v>
      </c>
      <c r="F67" s="7">
        <v>182300</v>
      </c>
      <c r="G67" s="32">
        <f>SUM(E67+365)</f>
        <v>41178</v>
      </c>
      <c r="H67" s="7">
        <v>125000</v>
      </c>
      <c r="I67" s="16">
        <f>SUM(F67-H67)</f>
        <v>57300</v>
      </c>
      <c r="J67" s="14" t="s">
        <v>1348</v>
      </c>
      <c r="K67" s="61" t="s">
        <v>334</v>
      </c>
      <c r="L67" s="8" t="s">
        <v>816</v>
      </c>
    </row>
    <row r="68" spans="1:12" ht="12.75">
      <c r="A68" s="14">
        <v>81</v>
      </c>
      <c r="B68" s="14" t="s">
        <v>817</v>
      </c>
      <c r="C68" s="14" t="s">
        <v>316</v>
      </c>
      <c r="D68" s="14" t="s">
        <v>818</v>
      </c>
      <c r="E68" s="26">
        <v>40842</v>
      </c>
      <c r="F68" s="7">
        <v>49525</v>
      </c>
      <c r="G68" s="32">
        <f>SUM(E68+365)</f>
        <v>41207</v>
      </c>
      <c r="H68" s="7">
        <v>49525</v>
      </c>
      <c r="I68" s="16">
        <f>SUM(F68-H68)</f>
        <v>0</v>
      </c>
      <c r="J68" s="14" t="s">
        <v>56</v>
      </c>
      <c r="K68" s="61" t="s">
        <v>329</v>
      </c>
      <c r="L68" s="8" t="s">
        <v>1667</v>
      </c>
    </row>
    <row r="69" spans="1:12" ht="12.75">
      <c r="A69" s="14"/>
      <c r="B69" s="14"/>
      <c r="C69" s="14"/>
      <c r="D69" s="14"/>
      <c r="E69" s="26"/>
      <c r="F69" s="7"/>
      <c r="G69" s="32"/>
      <c r="H69" s="11">
        <f>SUM(H65:H68)</f>
        <v>553805</v>
      </c>
      <c r="I69" s="16"/>
      <c r="J69" s="14"/>
      <c r="K69" s="61"/>
      <c r="L69" s="8"/>
    </row>
    <row r="70" spans="1:12" ht="12.75">
      <c r="A70" s="14"/>
      <c r="B70" s="14"/>
      <c r="C70" s="14"/>
      <c r="D70" s="14"/>
      <c r="E70" s="26"/>
      <c r="F70" s="7"/>
      <c r="G70" s="32"/>
      <c r="H70" s="7"/>
      <c r="I70" s="16"/>
      <c r="J70" s="14"/>
      <c r="K70" s="61"/>
      <c r="L70" s="8"/>
    </row>
    <row r="71" spans="1:12" ht="12.75">
      <c r="A71" s="8">
        <v>1</v>
      </c>
      <c r="B71" s="8" t="s">
        <v>819</v>
      </c>
      <c r="C71" s="8" t="s">
        <v>313</v>
      </c>
      <c r="D71" s="8" t="s">
        <v>434</v>
      </c>
      <c r="E71" s="26">
        <v>40646</v>
      </c>
      <c r="F71" s="7">
        <v>160000</v>
      </c>
      <c r="G71" s="32">
        <f>SUM(E71+365)</f>
        <v>41011</v>
      </c>
      <c r="H71" s="7">
        <v>80000</v>
      </c>
      <c r="I71" s="16">
        <f>SUM(F71-H71)</f>
        <v>80000</v>
      </c>
      <c r="J71" s="8" t="s">
        <v>1696</v>
      </c>
      <c r="K71" s="22" t="s">
        <v>820</v>
      </c>
      <c r="L71" s="8" t="s">
        <v>821</v>
      </c>
    </row>
    <row r="72" spans="1:12" ht="12.75">
      <c r="A72" s="14">
        <v>42</v>
      </c>
      <c r="B72" s="14" t="s">
        <v>822</v>
      </c>
      <c r="C72" s="14" t="s">
        <v>313</v>
      </c>
      <c r="D72" s="14" t="s">
        <v>746</v>
      </c>
      <c r="E72" s="26">
        <v>40870</v>
      </c>
      <c r="F72" s="7">
        <v>59926.28</v>
      </c>
      <c r="G72" s="32">
        <f>SUM(E72+365)</f>
        <v>41235</v>
      </c>
      <c r="H72" s="7">
        <v>59926.28</v>
      </c>
      <c r="I72" s="16">
        <f>SUM(F72-H72)</f>
        <v>0</v>
      </c>
      <c r="J72" s="14" t="s">
        <v>823</v>
      </c>
      <c r="K72" s="40" t="s">
        <v>824</v>
      </c>
      <c r="L72" s="8" t="s">
        <v>825</v>
      </c>
    </row>
    <row r="73" spans="1:12" ht="12.75">
      <c r="A73" s="14">
        <v>86</v>
      </c>
      <c r="B73" s="14" t="s">
        <v>826</v>
      </c>
      <c r="C73" s="14" t="s">
        <v>313</v>
      </c>
      <c r="D73" s="14" t="s">
        <v>827</v>
      </c>
      <c r="E73" s="26">
        <v>40869</v>
      </c>
      <c r="F73" s="7">
        <v>111000</v>
      </c>
      <c r="G73" s="32">
        <f>SUM(E73+365)</f>
        <v>41234</v>
      </c>
      <c r="H73" s="7">
        <v>111000</v>
      </c>
      <c r="I73" s="16">
        <f>SUM(F73-H73)</f>
        <v>0</v>
      </c>
      <c r="J73" s="14" t="s">
        <v>828</v>
      </c>
      <c r="K73" s="61" t="s">
        <v>829</v>
      </c>
      <c r="L73" s="8" t="s">
        <v>830</v>
      </c>
    </row>
    <row r="74" spans="1:12" ht="12.75">
      <c r="A74" s="5">
        <v>204</v>
      </c>
      <c r="B74" s="5" t="s">
        <v>831</v>
      </c>
      <c r="C74" s="5" t="s">
        <v>313</v>
      </c>
      <c r="D74" s="5" t="s">
        <v>694</v>
      </c>
      <c r="E74" s="26">
        <v>40858</v>
      </c>
      <c r="F74" s="7">
        <v>499550</v>
      </c>
      <c r="G74" s="32">
        <f>SUM(E74+365)</f>
        <v>41223</v>
      </c>
      <c r="H74" s="7">
        <v>499550</v>
      </c>
      <c r="I74" s="16">
        <f>SUM(F74-H74)</f>
        <v>0</v>
      </c>
      <c r="J74" s="5" t="s">
        <v>1696</v>
      </c>
      <c r="K74" s="5" t="s">
        <v>74</v>
      </c>
      <c r="L74" s="8" t="s">
        <v>53</v>
      </c>
    </row>
    <row r="75" spans="1:12" ht="12.75">
      <c r="A75" s="5"/>
      <c r="B75" s="5"/>
      <c r="C75" s="5"/>
      <c r="D75" s="5"/>
      <c r="E75" s="26"/>
      <c r="F75" s="7"/>
      <c r="G75" s="32"/>
      <c r="H75" s="11">
        <f>SUM(H71:H74)</f>
        <v>750476.28</v>
      </c>
      <c r="I75" s="16"/>
      <c r="J75" s="5"/>
      <c r="K75" s="5"/>
      <c r="L75" s="8"/>
    </row>
    <row r="76" spans="1:12" ht="12.75">
      <c r="A76" s="5"/>
      <c r="B76" s="5"/>
      <c r="C76" s="5"/>
      <c r="D76" s="5"/>
      <c r="E76" s="26"/>
      <c r="F76" s="7"/>
      <c r="G76" s="32"/>
      <c r="H76" s="7"/>
      <c r="I76" s="16"/>
      <c r="J76" s="5"/>
      <c r="K76" s="5"/>
      <c r="L76" s="8"/>
    </row>
    <row r="77" spans="1:12" ht="12.75">
      <c r="A77" s="5">
        <v>99</v>
      </c>
      <c r="B77" s="5" t="s">
        <v>832</v>
      </c>
      <c r="C77" s="5" t="s">
        <v>833</v>
      </c>
      <c r="D77" s="5" t="s">
        <v>1481</v>
      </c>
      <c r="E77" s="26">
        <v>40858</v>
      </c>
      <c r="F77" s="7">
        <v>199200</v>
      </c>
      <c r="G77" s="32">
        <f>SUM(E77+365)</f>
        <v>41223</v>
      </c>
      <c r="H77" s="7">
        <v>199200</v>
      </c>
      <c r="I77" s="16">
        <f>SUM(F77-H77)</f>
        <v>0</v>
      </c>
      <c r="J77" s="5" t="s">
        <v>656</v>
      </c>
      <c r="K77" s="5" t="s">
        <v>834</v>
      </c>
      <c r="L77" s="8" t="s">
        <v>1854</v>
      </c>
    </row>
    <row r="78" spans="1:12" ht="12.75">
      <c r="A78" s="5">
        <v>151</v>
      </c>
      <c r="B78" s="5" t="s">
        <v>835</v>
      </c>
      <c r="C78" s="5" t="s">
        <v>833</v>
      </c>
      <c r="D78" s="5" t="s">
        <v>835</v>
      </c>
      <c r="E78" s="26">
        <v>40869</v>
      </c>
      <c r="F78" s="7">
        <v>499426.02</v>
      </c>
      <c r="G78" s="32">
        <f>SUM(E78+365)</f>
        <v>41234</v>
      </c>
      <c r="H78" s="7">
        <v>279713</v>
      </c>
      <c r="I78" s="16">
        <f>SUM(F78-H78)</f>
        <v>219713.02000000002</v>
      </c>
      <c r="J78" s="5" t="s">
        <v>836</v>
      </c>
      <c r="K78" s="5" t="s">
        <v>837</v>
      </c>
      <c r="L78" s="8" t="s">
        <v>1377</v>
      </c>
    </row>
    <row r="79" spans="1:12" ht="12.75">
      <c r="A79" s="53"/>
      <c r="B79" s="53"/>
      <c r="C79" s="53"/>
      <c r="D79" s="53"/>
      <c r="E79" s="54"/>
      <c r="F79" s="49"/>
      <c r="G79" s="55"/>
      <c r="H79" s="49">
        <f>SUM(H77:H78)</f>
        <v>478913</v>
      </c>
      <c r="I79" s="49"/>
      <c r="J79" s="56"/>
      <c r="K79" s="57"/>
      <c r="L79" s="56"/>
    </row>
    <row r="80" ht="18">
      <c r="A80" s="1" t="s">
        <v>556</v>
      </c>
    </row>
    <row r="81" spans="1:12" ht="12.75">
      <c r="A81" s="9" t="s">
        <v>300</v>
      </c>
      <c r="B81" s="9" t="s">
        <v>301</v>
      </c>
      <c r="C81" s="9" t="s">
        <v>302</v>
      </c>
      <c r="D81" s="36" t="s">
        <v>303</v>
      </c>
      <c r="E81" s="25" t="s">
        <v>304</v>
      </c>
      <c r="F81" s="11" t="s">
        <v>305</v>
      </c>
      <c r="G81" s="10" t="s">
        <v>306</v>
      </c>
      <c r="H81" s="11" t="s">
        <v>307</v>
      </c>
      <c r="I81" s="11" t="s">
        <v>308</v>
      </c>
      <c r="J81" s="12" t="s">
        <v>309</v>
      </c>
      <c r="K81" s="18" t="s">
        <v>310</v>
      </c>
      <c r="L81" s="12" t="s">
        <v>311</v>
      </c>
    </row>
    <row r="82" spans="1:12" ht="12.75">
      <c r="A82" s="29">
        <v>1</v>
      </c>
      <c r="B82" s="33" t="s">
        <v>557</v>
      </c>
      <c r="C82" s="37" t="s">
        <v>1606</v>
      </c>
      <c r="D82" s="33" t="s">
        <v>558</v>
      </c>
      <c r="E82" s="31">
        <v>40313</v>
      </c>
      <c r="F82" s="16">
        <v>249492.01</v>
      </c>
      <c r="G82" s="32">
        <f aca="true" t="shared" si="6" ref="G82:G89">SUM(E82+365)</f>
        <v>40678</v>
      </c>
      <c r="H82" s="16">
        <v>230000</v>
      </c>
      <c r="I82" s="16">
        <f aca="true" t="shared" si="7" ref="I82:I89">SUM(F82-H82)</f>
        <v>19492.01000000001</v>
      </c>
      <c r="J82" s="33" t="s">
        <v>2185</v>
      </c>
      <c r="K82" s="33" t="s">
        <v>342</v>
      </c>
      <c r="L82" s="8" t="s">
        <v>2180</v>
      </c>
    </row>
    <row r="83" spans="1:12" ht="12.75">
      <c r="A83" s="29">
        <v>5</v>
      </c>
      <c r="B83" s="29" t="s">
        <v>567</v>
      </c>
      <c r="C83" s="29" t="s">
        <v>1606</v>
      </c>
      <c r="D83" s="38" t="s">
        <v>714</v>
      </c>
      <c r="E83" s="31">
        <v>40313</v>
      </c>
      <c r="F83" s="16">
        <v>249977.75</v>
      </c>
      <c r="G83" s="32">
        <f t="shared" si="6"/>
        <v>40678</v>
      </c>
      <c r="H83" s="16">
        <v>249977.75</v>
      </c>
      <c r="I83" s="16">
        <f t="shared" si="7"/>
        <v>0</v>
      </c>
      <c r="J83" s="33" t="s">
        <v>2185</v>
      </c>
      <c r="K83" s="34" t="s">
        <v>342</v>
      </c>
      <c r="L83" s="33"/>
    </row>
    <row r="84" spans="1:12" ht="12.75">
      <c r="A84" s="29">
        <v>6</v>
      </c>
      <c r="B84" s="29" t="s">
        <v>568</v>
      </c>
      <c r="C84" s="29" t="s">
        <v>1606</v>
      </c>
      <c r="D84" s="29" t="s">
        <v>1184</v>
      </c>
      <c r="E84" s="31">
        <v>40316</v>
      </c>
      <c r="F84" s="16">
        <v>250000</v>
      </c>
      <c r="G84" s="32">
        <f t="shared" si="6"/>
        <v>40681</v>
      </c>
      <c r="H84" s="16">
        <v>250000</v>
      </c>
      <c r="I84" s="16">
        <f t="shared" si="7"/>
        <v>0</v>
      </c>
      <c r="J84" s="33" t="s">
        <v>569</v>
      </c>
      <c r="K84" s="22" t="s">
        <v>570</v>
      </c>
      <c r="L84" s="33" t="s">
        <v>571</v>
      </c>
    </row>
    <row r="85" spans="1:12" ht="12.75">
      <c r="A85" s="14">
        <v>35</v>
      </c>
      <c r="B85" s="14" t="s">
        <v>438</v>
      </c>
      <c r="C85" s="39" t="s">
        <v>1606</v>
      </c>
      <c r="D85" s="14" t="s">
        <v>1184</v>
      </c>
      <c r="E85" s="26">
        <v>40402</v>
      </c>
      <c r="F85" s="7">
        <v>249700</v>
      </c>
      <c r="G85" s="32">
        <f t="shared" si="6"/>
        <v>40767</v>
      </c>
      <c r="H85" s="7">
        <v>249700</v>
      </c>
      <c r="I85" s="16">
        <f t="shared" si="7"/>
        <v>0</v>
      </c>
      <c r="J85" s="14" t="s">
        <v>439</v>
      </c>
      <c r="K85" s="40" t="s">
        <v>440</v>
      </c>
      <c r="L85" s="8" t="s">
        <v>441</v>
      </c>
    </row>
    <row r="86" spans="1:12" ht="12.75">
      <c r="A86" s="14">
        <v>51</v>
      </c>
      <c r="B86" s="14" t="s">
        <v>454</v>
      </c>
      <c r="C86" s="39" t="s">
        <v>1606</v>
      </c>
      <c r="D86" s="14" t="s">
        <v>1184</v>
      </c>
      <c r="E86" s="26">
        <v>40442</v>
      </c>
      <c r="F86" s="7">
        <v>234850</v>
      </c>
      <c r="G86" s="32">
        <f t="shared" si="6"/>
        <v>40807</v>
      </c>
      <c r="H86" s="7">
        <v>234850</v>
      </c>
      <c r="I86" s="7">
        <f t="shared" si="7"/>
        <v>0</v>
      </c>
      <c r="J86" s="14" t="s">
        <v>455</v>
      </c>
      <c r="K86" s="40" t="s">
        <v>360</v>
      </c>
      <c r="L86" s="8" t="s">
        <v>338</v>
      </c>
    </row>
    <row r="87" spans="1:12" ht="12.75">
      <c r="A87" s="14">
        <v>57</v>
      </c>
      <c r="B87" s="14" t="s">
        <v>1155</v>
      </c>
      <c r="C87" s="39" t="s">
        <v>1606</v>
      </c>
      <c r="D87" s="14" t="s">
        <v>1156</v>
      </c>
      <c r="E87" s="26">
        <v>40478</v>
      </c>
      <c r="F87" s="7">
        <v>229400</v>
      </c>
      <c r="G87" s="32">
        <f t="shared" si="6"/>
        <v>40843</v>
      </c>
      <c r="H87" s="7">
        <v>229400</v>
      </c>
      <c r="I87" s="16">
        <f t="shared" si="7"/>
        <v>0</v>
      </c>
      <c r="J87" s="14" t="s">
        <v>1697</v>
      </c>
      <c r="K87" s="22" t="s">
        <v>170</v>
      </c>
      <c r="L87" s="33" t="s">
        <v>25</v>
      </c>
    </row>
    <row r="88" spans="1:12" ht="12.75">
      <c r="A88" s="14">
        <v>75</v>
      </c>
      <c r="B88" s="14" t="s">
        <v>1163</v>
      </c>
      <c r="C88" s="39" t="s">
        <v>1606</v>
      </c>
      <c r="D88" s="14" t="s">
        <v>1164</v>
      </c>
      <c r="E88" s="26">
        <v>40500</v>
      </c>
      <c r="F88" s="7">
        <v>163125</v>
      </c>
      <c r="G88" s="32">
        <f t="shared" si="6"/>
        <v>40865</v>
      </c>
      <c r="H88" s="7">
        <v>163125</v>
      </c>
      <c r="I88" s="16">
        <f t="shared" si="7"/>
        <v>0</v>
      </c>
      <c r="J88" s="14" t="s">
        <v>268</v>
      </c>
      <c r="K88" s="40" t="s">
        <v>1165</v>
      </c>
      <c r="L88" s="8" t="s">
        <v>2147</v>
      </c>
    </row>
    <row r="89" spans="1:12" ht="12.75">
      <c r="A89" s="14">
        <v>150</v>
      </c>
      <c r="B89" s="5" t="s">
        <v>1186</v>
      </c>
      <c r="C89" s="39" t="s">
        <v>1606</v>
      </c>
      <c r="D89" s="5" t="s">
        <v>2190</v>
      </c>
      <c r="E89" s="31">
        <v>40515</v>
      </c>
      <c r="F89" s="16">
        <v>149250</v>
      </c>
      <c r="G89" s="32">
        <f t="shared" si="6"/>
        <v>40880</v>
      </c>
      <c r="H89" s="16">
        <v>75000</v>
      </c>
      <c r="I89" s="16">
        <f t="shared" si="7"/>
        <v>74250</v>
      </c>
      <c r="J89" s="5" t="s">
        <v>1187</v>
      </c>
      <c r="K89" s="5" t="s">
        <v>1188</v>
      </c>
      <c r="L89" s="8" t="s">
        <v>590</v>
      </c>
    </row>
    <row r="90" spans="1:12" ht="12.75">
      <c r="A90" s="14"/>
      <c r="B90" s="5"/>
      <c r="C90" s="39"/>
      <c r="D90" s="5"/>
      <c r="E90" s="31"/>
      <c r="F90" s="16"/>
      <c r="G90" s="32"/>
      <c r="H90" s="11">
        <f>SUM(H82:H89)</f>
        <v>1682052.75</v>
      </c>
      <c r="I90" s="16"/>
      <c r="J90" s="5"/>
      <c r="K90" s="5"/>
      <c r="L90" s="8"/>
    </row>
    <row r="91" spans="1:12" ht="12.75">
      <c r="A91" s="29">
        <v>2</v>
      </c>
      <c r="B91" s="29" t="s">
        <v>559</v>
      </c>
      <c r="C91" s="29" t="s">
        <v>323</v>
      </c>
      <c r="D91" s="33" t="s">
        <v>560</v>
      </c>
      <c r="E91" s="31">
        <v>40340</v>
      </c>
      <c r="F91" s="16">
        <v>275800</v>
      </c>
      <c r="G91" s="32">
        <f aca="true" t="shared" si="8" ref="G91:G100">SUM(E91+365)</f>
        <v>40705</v>
      </c>
      <c r="H91" s="16">
        <v>275800</v>
      </c>
      <c r="I91" s="16">
        <f aca="true" t="shared" si="9" ref="I91:I100">SUM(F91-H91)</f>
        <v>0</v>
      </c>
      <c r="J91" s="33" t="s">
        <v>561</v>
      </c>
      <c r="K91" s="22" t="s">
        <v>562</v>
      </c>
      <c r="L91" s="33" t="s">
        <v>563</v>
      </c>
    </row>
    <row r="92" spans="1:12" ht="12.75">
      <c r="A92" s="14">
        <v>18</v>
      </c>
      <c r="B92" s="14" t="s">
        <v>576</v>
      </c>
      <c r="C92" s="39" t="s">
        <v>323</v>
      </c>
      <c r="D92" s="14" t="s">
        <v>687</v>
      </c>
      <c r="E92" s="26">
        <v>40382</v>
      </c>
      <c r="F92" s="7">
        <v>145000</v>
      </c>
      <c r="G92" s="32">
        <f t="shared" si="8"/>
        <v>40747</v>
      </c>
      <c r="H92" s="7">
        <v>145000</v>
      </c>
      <c r="I92" s="16">
        <f t="shared" si="9"/>
        <v>0</v>
      </c>
      <c r="J92" s="14" t="s">
        <v>1348</v>
      </c>
      <c r="K92" s="20" t="s">
        <v>334</v>
      </c>
      <c r="L92" s="8" t="s">
        <v>577</v>
      </c>
    </row>
    <row r="93" spans="1:12" ht="12.75">
      <c r="A93" s="14">
        <v>32</v>
      </c>
      <c r="B93" s="14" t="s">
        <v>664</v>
      </c>
      <c r="C93" s="39" t="s">
        <v>323</v>
      </c>
      <c r="D93" s="14" t="s">
        <v>436</v>
      </c>
      <c r="E93" s="26">
        <v>40360</v>
      </c>
      <c r="F93" s="7">
        <v>32980</v>
      </c>
      <c r="G93" s="32">
        <f t="shared" si="8"/>
        <v>40725</v>
      </c>
      <c r="H93" s="7">
        <v>32980</v>
      </c>
      <c r="I93" s="16">
        <f t="shared" si="9"/>
        <v>0</v>
      </c>
      <c r="J93" s="14" t="s">
        <v>1771</v>
      </c>
      <c r="K93" s="40" t="s">
        <v>2089</v>
      </c>
      <c r="L93" s="8" t="s">
        <v>1200</v>
      </c>
    </row>
    <row r="94" spans="1:12" ht="12.75">
      <c r="A94" s="14">
        <v>33</v>
      </c>
      <c r="B94" s="14" t="s">
        <v>437</v>
      </c>
      <c r="C94" s="39" t="s">
        <v>323</v>
      </c>
      <c r="D94" s="14" t="s">
        <v>687</v>
      </c>
      <c r="E94" s="26">
        <v>40360</v>
      </c>
      <c r="F94" s="7">
        <v>32980</v>
      </c>
      <c r="G94" s="32">
        <f t="shared" si="8"/>
        <v>40725</v>
      </c>
      <c r="H94" s="7">
        <v>32980</v>
      </c>
      <c r="I94" s="16">
        <f t="shared" si="9"/>
        <v>0</v>
      </c>
      <c r="J94" s="14" t="s">
        <v>1771</v>
      </c>
      <c r="K94" s="40" t="s">
        <v>2089</v>
      </c>
      <c r="L94" s="8" t="s">
        <v>1200</v>
      </c>
    </row>
    <row r="95" spans="1:12" ht="12.75">
      <c r="A95" s="14">
        <v>36</v>
      </c>
      <c r="B95" s="14" t="s">
        <v>442</v>
      </c>
      <c r="C95" s="39" t="s">
        <v>323</v>
      </c>
      <c r="D95" s="14" t="s">
        <v>687</v>
      </c>
      <c r="E95" s="26">
        <v>40442</v>
      </c>
      <c r="F95" s="7">
        <v>50000</v>
      </c>
      <c r="G95" s="32">
        <f t="shared" si="8"/>
        <v>40807</v>
      </c>
      <c r="H95" s="7">
        <v>50000</v>
      </c>
      <c r="I95" s="16">
        <f t="shared" si="9"/>
        <v>0</v>
      </c>
      <c r="J95" s="14" t="s">
        <v>56</v>
      </c>
      <c r="K95" s="40" t="s">
        <v>329</v>
      </c>
      <c r="L95" s="8" t="s">
        <v>1667</v>
      </c>
    </row>
    <row r="96" spans="1:12" ht="12.75">
      <c r="A96" s="14">
        <v>54</v>
      </c>
      <c r="B96" s="14" t="s">
        <v>1150</v>
      </c>
      <c r="C96" s="39" t="s">
        <v>323</v>
      </c>
      <c r="D96" s="14" t="s">
        <v>1151</v>
      </c>
      <c r="E96" s="26">
        <v>40452</v>
      </c>
      <c r="F96" s="7">
        <v>197000</v>
      </c>
      <c r="G96" s="32">
        <f t="shared" si="8"/>
        <v>40817</v>
      </c>
      <c r="H96" s="7">
        <v>187500</v>
      </c>
      <c r="I96" s="7">
        <f t="shared" si="9"/>
        <v>9500</v>
      </c>
      <c r="J96" s="14" t="s">
        <v>1348</v>
      </c>
      <c r="K96" s="40" t="s">
        <v>334</v>
      </c>
      <c r="L96" s="8" t="s">
        <v>1152</v>
      </c>
    </row>
    <row r="97" spans="1:12" ht="12.75">
      <c r="A97" s="14">
        <v>56</v>
      </c>
      <c r="B97" s="14" t="s">
        <v>1153</v>
      </c>
      <c r="C97" s="39" t="s">
        <v>323</v>
      </c>
      <c r="D97" s="14" t="s">
        <v>1989</v>
      </c>
      <c r="E97" s="26">
        <v>40442</v>
      </c>
      <c r="F97" s="7">
        <v>50000</v>
      </c>
      <c r="G97" s="32">
        <f t="shared" si="8"/>
        <v>40807</v>
      </c>
      <c r="H97" s="7">
        <v>50000</v>
      </c>
      <c r="I97" s="7">
        <f t="shared" si="9"/>
        <v>0</v>
      </c>
      <c r="J97" s="14" t="s">
        <v>1154</v>
      </c>
      <c r="K97" s="40" t="s">
        <v>2089</v>
      </c>
      <c r="L97" s="8" t="s">
        <v>1200</v>
      </c>
    </row>
    <row r="98" spans="1:12" ht="12.75">
      <c r="A98" s="14">
        <v>73</v>
      </c>
      <c r="B98" s="14" t="s">
        <v>1160</v>
      </c>
      <c r="C98" s="39" t="s">
        <v>323</v>
      </c>
      <c r="D98" s="14" t="s">
        <v>1161</v>
      </c>
      <c r="E98" s="26">
        <v>40500</v>
      </c>
      <c r="F98" s="7">
        <v>20900</v>
      </c>
      <c r="G98" s="32">
        <f t="shared" si="8"/>
        <v>40865</v>
      </c>
      <c r="H98" s="7">
        <v>20900</v>
      </c>
      <c r="I98" s="16">
        <f t="shared" si="9"/>
        <v>0</v>
      </c>
      <c r="J98" s="14" t="s">
        <v>56</v>
      </c>
      <c r="K98" s="40" t="s">
        <v>1162</v>
      </c>
      <c r="L98" s="8" t="s">
        <v>1667</v>
      </c>
    </row>
    <row r="99" spans="1:12" ht="12.75">
      <c r="A99" s="14">
        <v>99</v>
      </c>
      <c r="B99" s="5" t="s">
        <v>1845</v>
      </c>
      <c r="C99" s="39" t="s">
        <v>323</v>
      </c>
      <c r="D99" s="5" t="s">
        <v>1630</v>
      </c>
      <c r="E99" s="26">
        <v>40507</v>
      </c>
      <c r="F99" s="7">
        <v>20800</v>
      </c>
      <c r="G99" s="32">
        <f t="shared" si="8"/>
        <v>40872</v>
      </c>
      <c r="H99" s="7">
        <v>20800</v>
      </c>
      <c r="I99" s="16">
        <f t="shared" si="9"/>
        <v>0</v>
      </c>
      <c r="J99" s="5" t="s">
        <v>56</v>
      </c>
      <c r="K99" s="5" t="s">
        <v>255</v>
      </c>
      <c r="L99" s="8" t="s">
        <v>1667</v>
      </c>
    </row>
    <row r="100" spans="1:12" ht="12.75">
      <c r="A100" s="14">
        <v>135</v>
      </c>
      <c r="B100" s="5" t="s">
        <v>1864</v>
      </c>
      <c r="C100" s="39" t="s">
        <v>323</v>
      </c>
      <c r="D100" s="5" t="s">
        <v>1865</v>
      </c>
      <c r="E100" s="26">
        <v>40514</v>
      </c>
      <c r="F100" s="7">
        <v>162000</v>
      </c>
      <c r="G100" s="32">
        <f t="shared" si="8"/>
        <v>40879</v>
      </c>
      <c r="H100" s="7">
        <v>157500</v>
      </c>
      <c r="I100" s="7">
        <f t="shared" si="9"/>
        <v>4500</v>
      </c>
      <c r="J100" s="5" t="s">
        <v>1348</v>
      </c>
      <c r="K100" s="5" t="s">
        <v>1866</v>
      </c>
      <c r="L100" s="8" t="s">
        <v>441</v>
      </c>
    </row>
    <row r="101" spans="1:12" ht="12.75">
      <c r="A101" s="14"/>
      <c r="B101" s="5"/>
      <c r="C101" s="39"/>
      <c r="D101" s="5"/>
      <c r="E101" s="26"/>
      <c r="F101" s="7"/>
      <c r="G101" s="32"/>
      <c r="H101" s="11">
        <f>SUM(H91:H100)</f>
        <v>973460</v>
      </c>
      <c r="I101" s="7"/>
      <c r="J101" s="5"/>
      <c r="K101" s="5"/>
      <c r="L101" s="8"/>
    </row>
    <row r="102" spans="1:12" ht="12.75">
      <c r="A102" s="29">
        <v>11</v>
      </c>
      <c r="B102" s="29" t="s">
        <v>572</v>
      </c>
      <c r="C102" s="29" t="s">
        <v>315</v>
      </c>
      <c r="D102" s="29" t="s">
        <v>573</v>
      </c>
      <c r="E102" s="26">
        <v>40408</v>
      </c>
      <c r="F102" s="16">
        <v>292126</v>
      </c>
      <c r="G102" s="32">
        <f>SUM(E102+365)</f>
        <v>40773</v>
      </c>
      <c r="H102" s="16">
        <v>292126</v>
      </c>
      <c r="I102" s="16">
        <f>SUM(F102-H102)</f>
        <v>0</v>
      </c>
      <c r="J102" s="33" t="s">
        <v>585</v>
      </c>
      <c r="K102" s="34" t="s">
        <v>586</v>
      </c>
      <c r="L102" s="33"/>
    </row>
    <row r="103" spans="1:12" ht="12.75">
      <c r="A103" s="14">
        <v>20</v>
      </c>
      <c r="B103" s="14" t="s">
        <v>578</v>
      </c>
      <c r="C103" s="39" t="s">
        <v>315</v>
      </c>
      <c r="D103" s="14" t="s">
        <v>315</v>
      </c>
      <c r="E103" s="26">
        <v>40442</v>
      </c>
      <c r="F103" s="7">
        <v>54540</v>
      </c>
      <c r="G103" s="32">
        <f>SUM(E103+365)</f>
        <v>40807</v>
      </c>
      <c r="H103" s="7">
        <v>54540</v>
      </c>
      <c r="I103" s="7">
        <f>SUM(F103-H103)</f>
        <v>0</v>
      </c>
      <c r="J103" s="14" t="s">
        <v>579</v>
      </c>
      <c r="K103" s="20" t="s">
        <v>892</v>
      </c>
      <c r="L103" s="8" t="s">
        <v>580</v>
      </c>
    </row>
    <row r="104" spans="1:12" ht="12.75">
      <c r="A104" s="14">
        <v>162</v>
      </c>
      <c r="B104" s="5" t="s">
        <v>1189</v>
      </c>
      <c r="C104" s="39" t="s">
        <v>315</v>
      </c>
      <c r="D104" s="5" t="s">
        <v>1190</v>
      </c>
      <c r="E104" s="26">
        <v>40529</v>
      </c>
      <c r="F104" s="7">
        <v>600000</v>
      </c>
      <c r="G104" s="32">
        <f>SUM(E104+365)</f>
        <v>40894</v>
      </c>
      <c r="H104" s="7">
        <v>600000</v>
      </c>
      <c r="I104" s="16">
        <f>SUM(F104-H104)</f>
        <v>0</v>
      </c>
      <c r="J104" s="5" t="s">
        <v>1191</v>
      </c>
      <c r="K104" s="5" t="s">
        <v>1192</v>
      </c>
      <c r="L104" s="5" t="s">
        <v>1193</v>
      </c>
    </row>
    <row r="105" spans="1:12" ht="12.75">
      <c r="A105" s="14">
        <v>163</v>
      </c>
      <c r="B105" s="5" t="s">
        <v>175</v>
      </c>
      <c r="C105" s="39" t="s">
        <v>315</v>
      </c>
      <c r="D105" s="5" t="s">
        <v>1194</v>
      </c>
      <c r="E105" s="26">
        <v>40500</v>
      </c>
      <c r="F105" s="7">
        <v>600000</v>
      </c>
      <c r="G105" s="32">
        <f>SUM(E105+365)</f>
        <v>40865</v>
      </c>
      <c r="H105" s="7">
        <v>500000</v>
      </c>
      <c r="I105" s="7">
        <f>SUM(F105-H105)</f>
        <v>100000</v>
      </c>
      <c r="J105" s="5" t="s">
        <v>1191</v>
      </c>
      <c r="K105" s="5" t="s">
        <v>1192</v>
      </c>
      <c r="L105" s="5" t="s">
        <v>1193</v>
      </c>
    </row>
    <row r="106" spans="1:12" ht="12.75">
      <c r="A106" s="14"/>
      <c r="B106" s="5"/>
      <c r="C106" s="39"/>
      <c r="D106" s="5"/>
      <c r="E106" s="26"/>
      <c r="F106" s="7"/>
      <c r="G106" s="32"/>
      <c r="H106" s="11">
        <f>SUM(H102:H105)</f>
        <v>1446666</v>
      </c>
      <c r="I106" s="7"/>
      <c r="J106" s="5"/>
      <c r="K106" s="5"/>
      <c r="L106" s="5"/>
    </row>
    <row r="107" spans="1:12" ht="12.75">
      <c r="A107" s="14">
        <v>43</v>
      </c>
      <c r="B107" s="14" t="s">
        <v>445</v>
      </c>
      <c r="C107" s="39" t="s">
        <v>316</v>
      </c>
      <c r="D107" s="14" t="s">
        <v>446</v>
      </c>
      <c r="E107" s="26">
        <v>40421</v>
      </c>
      <c r="F107" s="7">
        <v>120000</v>
      </c>
      <c r="G107" s="32">
        <f>SUM(E107+365)</f>
        <v>40786</v>
      </c>
      <c r="H107" s="7">
        <v>120000</v>
      </c>
      <c r="I107" s="16">
        <f>SUM(F107-H107)</f>
        <v>0</v>
      </c>
      <c r="J107" s="14" t="s">
        <v>447</v>
      </c>
      <c r="K107" s="22" t="s">
        <v>448</v>
      </c>
      <c r="L107" s="8" t="s">
        <v>449</v>
      </c>
    </row>
    <row r="108" spans="1:12" ht="12.75">
      <c r="A108" s="14">
        <v>71</v>
      </c>
      <c r="B108" s="14" t="s">
        <v>1157</v>
      </c>
      <c r="C108" s="39" t="s">
        <v>316</v>
      </c>
      <c r="D108" s="14" t="s">
        <v>1090</v>
      </c>
      <c r="E108" s="26">
        <v>40452</v>
      </c>
      <c r="F108" s="7">
        <v>198720</v>
      </c>
      <c r="G108" s="32">
        <f>SUM(E108+365)</f>
        <v>40817</v>
      </c>
      <c r="H108" s="7">
        <v>198720</v>
      </c>
      <c r="I108" s="7">
        <f>SUM(F108-H108)</f>
        <v>0</v>
      </c>
      <c r="J108" s="14" t="s">
        <v>663</v>
      </c>
      <c r="K108" s="40" t="s">
        <v>1158</v>
      </c>
      <c r="L108" s="8" t="s">
        <v>1159</v>
      </c>
    </row>
    <row r="109" spans="1:12" ht="12.75">
      <c r="A109" s="14">
        <v>112</v>
      </c>
      <c r="B109" s="5" t="s">
        <v>1851</v>
      </c>
      <c r="C109" s="39" t="s">
        <v>316</v>
      </c>
      <c r="D109" s="5" t="s">
        <v>1852</v>
      </c>
      <c r="E109" s="31">
        <v>40515</v>
      </c>
      <c r="F109" s="16">
        <v>200000</v>
      </c>
      <c r="G109" s="32">
        <f>SUM(E109+365)</f>
        <v>40880</v>
      </c>
      <c r="H109" s="16">
        <v>200000</v>
      </c>
      <c r="I109" s="16">
        <f>SUM(F109-H109)</f>
        <v>0</v>
      </c>
      <c r="J109" s="5" t="s">
        <v>1267</v>
      </c>
      <c r="K109" s="5" t="s">
        <v>1853</v>
      </c>
      <c r="L109" s="8" t="s">
        <v>1854</v>
      </c>
    </row>
    <row r="110" spans="1:12" ht="12.75">
      <c r="A110" s="14"/>
      <c r="B110" s="5"/>
      <c r="C110" s="39"/>
      <c r="D110" s="5"/>
      <c r="E110" s="31"/>
      <c r="F110" s="16"/>
      <c r="G110" s="32"/>
      <c r="H110" s="11">
        <f>SUM(H107:H109)</f>
        <v>518720</v>
      </c>
      <c r="I110" s="16"/>
      <c r="J110" s="5"/>
      <c r="K110" s="5"/>
      <c r="L110" s="8"/>
    </row>
    <row r="111" spans="1:12" ht="12.75">
      <c r="A111" s="29">
        <v>4</v>
      </c>
      <c r="B111" s="29" t="s">
        <v>564</v>
      </c>
      <c r="C111" s="5" t="s">
        <v>313</v>
      </c>
      <c r="D111" s="29" t="s">
        <v>516</v>
      </c>
      <c r="E111" s="31">
        <v>40299</v>
      </c>
      <c r="F111" s="16">
        <v>240000</v>
      </c>
      <c r="G111" s="32">
        <f aca="true" t="shared" si="10" ref="G111:G118">SUM(E111+365)</f>
        <v>40664</v>
      </c>
      <c r="H111" s="16">
        <v>240000</v>
      </c>
      <c r="I111" s="16">
        <f aca="true" t="shared" si="11" ref="I111:I118">SUM(F111-H111)</f>
        <v>0</v>
      </c>
      <c r="J111" s="33" t="s">
        <v>565</v>
      </c>
      <c r="K111" s="34" t="s">
        <v>515</v>
      </c>
      <c r="L111" s="33" t="s">
        <v>566</v>
      </c>
    </row>
    <row r="112" spans="1:12" ht="12.75">
      <c r="A112" s="14">
        <v>16</v>
      </c>
      <c r="B112" s="14" t="s">
        <v>574</v>
      </c>
      <c r="C112" s="39" t="s">
        <v>313</v>
      </c>
      <c r="D112" s="14" t="s">
        <v>516</v>
      </c>
      <c r="E112" s="31">
        <v>40340</v>
      </c>
      <c r="F112" s="7">
        <v>470000</v>
      </c>
      <c r="G112" s="32">
        <f t="shared" si="10"/>
        <v>40705</v>
      </c>
      <c r="H112" s="7">
        <v>470000</v>
      </c>
      <c r="I112" s="16">
        <f t="shared" si="11"/>
        <v>0</v>
      </c>
      <c r="J112" s="14" t="s">
        <v>39</v>
      </c>
      <c r="K112" s="20" t="s">
        <v>20</v>
      </c>
      <c r="L112" s="8" t="s">
        <v>575</v>
      </c>
    </row>
    <row r="113" spans="1:12" ht="12.75">
      <c r="A113" s="14">
        <v>28</v>
      </c>
      <c r="B113" s="14" t="s">
        <v>433</v>
      </c>
      <c r="C113" s="39" t="s">
        <v>313</v>
      </c>
      <c r="D113" s="14" t="s">
        <v>434</v>
      </c>
      <c r="E113" s="26">
        <v>40346</v>
      </c>
      <c r="F113" s="7">
        <v>290000</v>
      </c>
      <c r="G113" s="32">
        <f t="shared" si="10"/>
        <v>40711</v>
      </c>
      <c r="H113" s="7">
        <v>120000</v>
      </c>
      <c r="I113" s="16">
        <f t="shared" si="11"/>
        <v>170000</v>
      </c>
      <c r="J113" s="14" t="s">
        <v>435</v>
      </c>
      <c r="K113" s="20" t="s">
        <v>515</v>
      </c>
      <c r="L113" s="8" t="s">
        <v>1355</v>
      </c>
    </row>
    <row r="114" spans="1:12" ht="12.75">
      <c r="A114" s="14">
        <v>42</v>
      </c>
      <c r="B114" s="14" t="s">
        <v>581</v>
      </c>
      <c r="C114" s="39" t="s">
        <v>313</v>
      </c>
      <c r="D114" s="14" t="s">
        <v>891</v>
      </c>
      <c r="E114" s="26">
        <v>40459</v>
      </c>
      <c r="F114" s="7">
        <v>59910</v>
      </c>
      <c r="G114" s="32">
        <f t="shared" si="10"/>
        <v>40824</v>
      </c>
      <c r="H114" s="7">
        <v>30000</v>
      </c>
      <c r="I114" s="16">
        <f t="shared" si="11"/>
        <v>29910</v>
      </c>
      <c r="J114" s="14" t="s">
        <v>582</v>
      </c>
      <c r="K114" s="22" t="s">
        <v>443</v>
      </c>
      <c r="L114" s="8" t="s">
        <v>444</v>
      </c>
    </row>
    <row r="115" spans="1:12" ht="12.75">
      <c r="A115" s="14">
        <v>50</v>
      </c>
      <c r="B115" s="14" t="s">
        <v>450</v>
      </c>
      <c r="C115" s="39" t="s">
        <v>313</v>
      </c>
      <c r="D115" s="14" t="s">
        <v>451</v>
      </c>
      <c r="E115" s="26">
        <v>40459</v>
      </c>
      <c r="F115" s="7">
        <v>41940</v>
      </c>
      <c r="G115" s="32">
        <f t="shared" si="10"/>
        <v>40824</v>
      </c>
      <c r="H115" s="7">
        <v>41940</v>
      </c>
      <c r="I115" s="16">
        <f t="shared" si="11"/>
        <v>0</v>
      </c>
      <c r="J115" s="14" t="s">
        <v>452</v>
      </c>
      <c r="K115" s="40" t="s">
        <v>453</v>
      </c>
      <c r="L115" s="8" t="s">
        <v>1220</v>
      </c>
    </row>
    <row r="116" spans="1:12" ht="12.75">
      <c r="A116" s="14">
        <v>130</v>
      </c>
      <c r="B116" s="5" t="s">
        <v>1855</v>
      </c>
      <c r="C116" s="39" t="s">
        <v>313</v>
      </c>
      <c r="D116" s="5" t="s">
        <v>1856</v>
      </c>
      <c r="E116" s="26">
        <v>40529</v>
      </c>
      <c r="F116" s="7">
        <v>100000</v>
      </c>
      <c r="G116" s="32">
        <f t="shared" si="10"/>
        <v>40894</v>
      </c>
      <c r="H116" s="7">
        <v>100000</v>
      </c>
      <c r="I116" s="16">
        <f t="shared" si="11"/>
        <v>0</v>
      </c>
      <c r="J116" s="5" t="s">
        <v>1857</v>
      </c>
      <c r="K116" s="5" t="s">
        <v>1858</v>
      </c>
      <c r="L116" s="8" t="s">
        <v>1859</v>
      </c>
    </row>
    <row r="117" spans="1:12" ht="12.75">
      <c r="A117" s="14">
        <v>131</v>
      </c>
      <c r="B117" s="5" t="s">
        <v>1860</v>
      </c>
      <c r="C117" s="39" t="s">
        <v>313</v>
      </c>
      <c r="D117" s="5" t="s">
        <v>1861</v>
      </c>
      <c r="E117" s="26">
        <v>40507</v>
      </c>
      <c r="F117" s="7">
        <v>252400</v>
      </c>
      <c r="G117" s="32">
        <f t="shared" si="10"/>
        <v>40872</v>
      </c>
      <c r="H117" s="7">
        <v>237900</v>
      </c>
      <c r="I117" s="16">
        <f t="shared" si="11"/>
        <v>14500</v>
      </c>
      <c r="J117" s="5" t="s">
        <v>1695</v>
      </c>
      <c r="K117" s="5" t="s">
        <v>1862</v>
      </c>
      <c r="L117" s="8" t="s">
        <v>1863</v>
      </c>
    </row>
    <row r="118" spans="1:12" ht="12.75">
      <c r="A118" s="14">
        <v>175</v>
      </c>
      <c r="B118" s="5" t="s">
        <v>1195</v>
      </c>
      <c r="C118" s="39" t="s">
        <v>313</v>
      </c>
      <c r="D118" s="5" t="s">
        <v>1196</v>
      </c>
      <c r="E118" s="26">
        <v>40500</v>
      </c>
      <c r="F118" s="7">
        <v>60000</v>
      </c>
      <c r="G118" s="32">
        <f t="shared" si="10"/>
        <v>40865</v>
      </c>
      <c r="H118" s="7">
        <v>60000</v>
      </c>
      <c r="I118" s="7">
        <f t="shared" si="11"/>
        <v>0</v>
      </c>
      <c r="J118" s="5" t="s">
        <v>1197</v>
      </c>
      <c r="K118" s="5" t="s">
        <v>1198</v>
      </c>
      <c r="L118" s="5" t="s">
        <v>444</v>
      </c>
    </row>
    <row r="119" spans="1:12" ht="12.75">
      <c r="A119" s="14"/>
      <c r="B119" s="5"/>
      <c r="C119" s="39"/>
      <c r="D119" s="5"/>
      <c r="E119" s="26"/>
      <c r="F119" s="7"/>
      <c r="G119" s="32"/>
      <c r="H119" s="11">
        <f>SUM(H111:H118)</f>
        <v>1299840</v>
      </c>
      <c r="I119" s="7"/>
      <c r="J119" s="5"/>
      <c r="K119" s="5"/>
      <c r="L119" s="5"/>
    </row>
    <row r="120" spans="1:12" ht="12.75">
      <c r="A120" s="14">
        <v>85</v>
      </c>
      <c r="B120" s="14" t="s">
        <v>1841</v>
      </c>
      <c r="C120" s="39" t="s">
        <v>618</v>
      </c>
      <c r="D120" s="14" t="s">
        <v>695</v>
      </c>
      <c r="E120" s="31">
        <v>40529</v>
      </c>
      <c r="F120" s="16">
        <v>299999.31</v>
      </c>
      <c r="G120" s="32">
        <f>SUM(E120+365)</f>
        <v>40894</v>
      </c>
      <c r="H120" s="16">
        <v>299999.31</v>
      </c>
      <c r="I120" s="16">
        <f>SUM(F120-H120)</f>
        <v>0</v>
      </c>
      <c r="J120" s="14" t="s">
        <v>1842</v>
      </c>
      <c r="K120" s="40" t="s">
        <v>1843</v>
      </c>
      <c r="L120" s="8" t="s">
        <v>1844</v>
      </c>
    </row>
    <row r="121" spans="1:12" ht="12.75">
      <c r="A121" s="14">
        <v>101</v>
      </c>
      <c r="B121" s="5" t="s">
        <v>1846</v>
      </c>
      <c r="C121" s="5" t="s">
        <v>618</v>
      </c>
      <c r="D121" s="5" t="s">
        <v>1847</v>
      </c>
      <c r="E121" s="31">
        <v>40515</v>
      </c>
      <c r="F121" s="16">
        <v>300000</v>
      </c>
      <c r="G121" s="32">
        <f>SUM(E121+365)</f>
        <v>40880</v>
      </c>
      <c r="H121" s="16">
        <v>300000</v>
      </c>
      <c r="I121" s="16">
        <f>SUM(F121-H121)</f>
        <v>0</v>
      </c>
      <c r="J121" s="5" t="s">
        <v>1848</v>
      </c>
      <c r="K121" s="5" t="s">
        <v>1849</v>
      </c>
      <c r="L121" s="8" t="s">
        <v>1850</v>
      </c>
    </row>
    <row r="122" spans="1:12" ht="12.75">
      <c r="A122" s="43"/>
      <c r="B122" s="44"/>
      <c r="C122" s="44"/>
      <c r="D122" s="44"/>
      <c r="E122" s="45"/>
      <c r="F122" s="46"/>
      <c r="G122" s="47"/>
      <c r="H122" s="49">
        <f>SUM(H120:H121)</f>
        <v>599999.31</v>
      </c>
      <c r="I122" s="46"/>
      <c r="J122" s="44"/>
      <c r="K122" s="44"/>
      <c r="L122" s="48"/>
    </row>
    <row r="123" ht="18">
      <c r="A123" s="1" t="s">
        <v>105</v>
      </c>
    </row>
    <row r="124" spans="1:12" ht="13.5" thickBot="1">
      <c r="A124" s="9" t="s">
        <v>300</v>
      </c>
      <c r="B124" s="9" t="s">
        <v>301</v>
      </c>
      <c r="C124" s="9" t="s">
        <v>302</v>
      </c>
      <c r="D124" s="9" t="s">
        <v>303</v>
      </c>
      <c r="E124" s="25" t="s">
        <v>304</v>
      </c>
      <c r="F124" s="11" t="s">
        <v>305</v>
      </c>
      <c r="G124" s="10" t="s">
        <v>306</v>
      </c>
      <c r="H124" s="11" t="s">
        <v>307</v>
      </c>
      <c r="I124" s="11" t="s">
        <v>308</v>
      </c>
      <c r="J124" s="12" t="s">
        <v>309</v>
      </c>
      <c r="K124" s="18" t="s">
        <v>310</v>
      </c>
      <c r="L124" s="12" t="s">
        <v>311</v>
      </c>
    </row>
    <row r="125" spans="1:12" ht="13.5" thickBot="1">
      <c r="A125" s="29">
        <v>2</v>
      </c>
      <c r="B125" s="41" t="s">
        <v>106</v>
      </c>
      <c r="C125" s="29" t="s">
        <v>1606</v>
      </c>
      <c r="D125" s="30" t="s">
        <v>107</v>
      </c>
      <c r="E125" s="31">
        <v>39933</v>
      </c>
      <c r="F125" s="16">
        <v>163600</v>
      </c>
      <c r="G125" s="32">
        <f>SUM(E125+365)</f>
        <v>40298</v>
      </c>
      <c r="H125" s="16">
        <v>163600</v>
      </c>
      <c r="I125" s="16">
        <f aca="true" t="shared" si="12" ref="I125:I134">SUM(F125-H125)</f>
        <v>0</v>
      </c>
      <c r="J125" s="33" t="s">
        <v>108</v>
      </c>
      <c r="K125" s="34" t="s">
        <v>342</v>
      </c>
      <c r="L125" s="33" t="s">
        <v>688</v>
      </c>
    </row>
    <row r="126" spans="1:12" ht="13.5" thickBot="1">
      <c r="A126" s="29">
        <v>3</v>
      </c>
      <c r="B126" s="29" t="s">
        <v>109</v>
      </c>
      <c r="C126" s="29" t="s">
        <v>1606</v>
      </c>
      <c r="D126" s="42" t="s">
        <v>93</v>
      </c>
      <c r="E126" s="31">
        <v>39933</v>
      </c>
      <c r="F126" s="16">
        <v>250000</v>
      </c>
      <c r="G126" s="32">
        <f>SUM(E126+365)</f>
        <v>40298</v>
      </c>
      <c r="H126" s="16">
        <v>250000</v>
      </c>
      <c r="I126" s="16">
        <f t="shared" si="12"/>
        <v>0</v>
      </c>
      <c r="J126" s="33" t="s">
        <v>110</v>
      </c>
      <c r="K126" s="34" t="s">
        <v>111</v>
      </c>
      <c r="L126" s="33" t="s">
        <v>112</v>
      </c>
    </row>
    <row r="127" spans="1:12" ht="12.75">
      <c r="A127" s="29">
        <v>6</v>
      </c>
      <c r="B127" s="29" t="s">
        <v>113</v>
      </c>
      <c r="C127" s="29" t="s">
        <v>1606</v>
      </c>
      <c r="D127" s="29" t="s">
        <v>114</v>
      </c>
      <c r="E127" s="31">
        <v>39926</v>
      </c>
      <c r="F127" s="16">
        <v>204700</v>
      </c>
      <c r="G127" s="32">
        <f>SUM(E127+365)</f>
        <v>40291</v>
      </c>
      <c r="H127" s="16">
        <v>204270</v>
      </c>
      <c r="I127" s="16">
        <f t="shared" si="12"/>
        <v>430</v>
      </c>
      <c r="J127" s="33" t="s">
        <v>108</v>
      </c>
      <c r="K127" s="34" t="s">
        <v>342</v>
      </c>
      <c r="L127" s="33" t="s">
        <v>2180</v>
      </c>
    </row>
    <row r="128" spans="1:12" ht="12.75">
      <c r="A128" s="29">
        <v>16</v>
      </c>
      <c r="B128" s="29" t="s">
        <v>2096</v>
      </c>
      <c r="C128" s="29" t="s">
        <v>1606</v>
      </c>
      <c r="D128" s="29" t="s">
        <v>714</v>
      </c>
      <c r="E128" s="31">
        <v>39960</v>
      </c>
      <c r="F128" s="16">
        <v>250000</v>
      </c>
      <c r="G128" s="32">
        <f>SUM(E128+365)</f>
        <v>40325</v>
      </c>
      <c r="H128" s="16">
        <v>250000</v>
      </c>
      <c r="I128" s="16">
        <f t="shared" si="12"/>
        <v>0</v>
      </c>
      <c r="J128" s="33" t="s">
        <v>2097</v>
      </c>
      <c r="K128" s="34" t="s">
        <v>879</v>
      </c>
      <c r="L128" s="33" t="s">
        <v>880</v>
      </c>
    </row>
    <row r="129" spans="1:12" ht="12.75">
      <c r="A129" s="29">
        <v>55</v>
      </c>
      <c r="B129" s="29" t="s">
        <v>895</v>
      </c>
      <c r="C129" s="29" t="s">
        <v>1606</v>
      </c>
      <c r="D129" s="29" t="s">
        <v>714</v>
      </c>
      <c r="E129" s="31">
        <v>40096</v>
      </c>
      <c r="F129" s="16">
        <v>38570.4</v>
      </c>
      <c r="G129" s="32">
        <f>SUM(E129+365)</f>
        <v>40461</v>
      </c>
      <c r="H129" s="16">
        <v>38570.4</v>
      </c>
      <c r="I129" s="16">
        <f t="shared" si="12"/>
        <v>0</v>
      </c>
      <c r="J129" s="33" t="s">
        <v>896</v>
      </c>
      <c r="K129" s="23" t="s">
        <v>77</v>
      </c>
      <c r="L129" s="33" t="s">
        <v>897</v>
      </c>
    </row>
    <row r="130" spans="1:12" ht="12.75">
      <c r="A130" s="29">
        <v>71</v>
      </c>
      <c r="B130" s="29" t="s">
        <v>2127</v>
      </c>
      <c r="C130" s="29" t="s">
        <v>1606</v>
      </c>
      <c r="D130" s="29" t="s">
        <v>1184</v>
      </c>
      <c r="E130" s="31">
        <v>40107</v>
      </c>
      <c r="F130" s="16">
        <v>250000</v>
      </c>
      <c r="G130" s="32">
        <f>SUM(E130+365)+30</f>
        <v>40502</v>
      </c>
      <c r="H130" s="16">
        <v>249800</v>
      </c>
      <c r="I130" s="16">
        <f t="shared" si="12"/>
        <v>200</v>
      </c>
      <c r="J130" s="33" t="s">
        <v>893</v>
      </c>
      <c r="K130" s="23" t="s">
        <v>111</v>
      </c>
      <c r="L130" s="33" t="s">
        <v>1207</v>
      </c>
    </row>
    <row r="131" spans="1:12" ht="12.75">
      <c r="A131" s="29">
        <v>77</v>
      </c>
      <c r="B131" s="5" t="s">
        <v>2138</v>
      </c>
      <c r="C131" s="29" t="s">
        <v>1606</v>
      </c>
      <c r="D131" s="5" t="s">
        <v>2139</v>
      </c>
      <c r="E131" s="31">
        <v>40122</v>
      </c>
      <c r="F131" s="16">
        <v>250000</v>
      </c>
      <c r="G131" s="32">
        <f>SUM(E131+365)</f>
        <v>40487</v>
      </c>
      <c r="H131" s="16">
        <v>250000</v>
      </c>
      <c r="I131" s="16">
        <f t="shared" si="12"/>
        <v>0</v>
      </c>
      <c r="J131" s="5" t="s">
        <v>2140</v>
      </c>
      <c r="K131" s="5" t="s">
        <v>299</v>
      </c>
      <c r="L131" s="33" t="s">
        <v>2141</v>
      </c>
    </row>
    <row r="132" spans="1:12" ht="12.75">
      <c r="A132" s="29">
        <v>83</v>
      </c>
      <c r="B132" s="5" t="s">
        <v>2145</v>
      </c>
      <c r="C132" s="29" t="s">
        <v>1606</v>
      </c>
      <c r="D132" s="5" t="s">
        <v>1345</v>
      </c>
      <c r="E132" s="31">
        <v>40134</v>
      </c>
      <c r="F132" s="16">
        <v>223115</v>
      </c>
      <c r="G132" s="32">
        <f>SUM(E132+365)</f>
        <v>40499</v>
      </c>
      <c r="H132" s="16">
        <v>223115</v>
      </c>
      <c r="I132" s="16">
        <f t="shared" si="12"/>
        <v>0</v>
      </c>
      <c r="J132" s="5" t="s">
        <v>268</v>
      </c>
      <c r="K132" s="5" t="s">
        <v>2146</v>
      </c>
      <c r="L132" s="33" t="s">
        <v>2147</v>
      </c>
    </row>
    <row r="133" spans="1:12" ht="12.75">
      <c r="A133" s="29">
        <v>183</v>
      </c>
      <c r="B133" s="5" t="s">
        <v>1516</v>
      </c>
      <c r="C133" s="29" t="s">
        <v>1606</v>
      </c>
      <c r="D133" s="5" t="s">
        <v>1517</v>
      </c>
      <c r="E133" s="31">
        <v>40108</v>
      </c>
      <c r="F133" s="16">
        <v>85020</v>
      </c>
      <c r="G133" s="32">
        <f>SUM(E133+365)</f>
        <v>40473</v>
      </c>
      <c r="H133" s="16">
        <v>85020</v>
      </c>
      <c r="I133" s="16">
        <f t="shared" si="12"/>
        <v>0</v>
      </c>
      <c r="J133" s="5" t="s">
        <v>1518</v>
      </c>
      <c r="K133" s="5"/>
      <c r="L133" s="33" t="s">
        <v>1519</v>
      </c>
    </row>
    <row r="134" spans="1:12" ht="12.75">
      <c r="A134" s="29">
        <v>191</v>
      </c>
      <c r="B134" s="5" t="s">
        <v>1520</v>
      </c>
      <c r="C134" s="29" t="s">
        <v>1606</v>
      </c>
      <c r="D134" s="5" t="s">
        <v>1184</v>
      </c>
      <c r="E134" s="31">
        <v>40109</v>
      </c>
      <c r="F134" s="16">
        <v>250000</v>
      </c>
      <c r="G134" s="32">
        <f>SUM(E134+365)+30</f>
        <v>40504</v>
      </c>
      <c r="H134" s="16">
        <v>125000</v>
      </c>
      <c r="I134" s="16">
        <f t="shared" si="12"/>
        <v>125000</v>
      </c>
      <c r="J134" s="5" t="s">
        <v>1521</v>
      </c>
      <c r="K134" s="5"/>
      <c r="L134" s="33" t="s">
        <v>533</v>
      </c>
    </row>
    <row r="135" spans="1:12" ht="12.75">
      <c r="A135" s="29"/>
      <c r="B135" s="5"/>
      <c r="C135" s="29"/>
      <c r="D135" s="5"/>
      <c r="E135" s="31"/>
      <c r="F135" s="16"/>
      <c r="G135" s="32"/>
      <c r="H135" s="11">
        <f>SUM(H125:H134)</f>
        <v>1839375.4</v>
      </c>
      <c r="I135" s="16"/>
      <c r="J135" s="5"/>
      <c r="K135" s="5"/>
      <c r="L135" s="33"/>
    </row>
    <row r="136" spans="1:12" ht="12.75">
      <c r="A136" s="29">
        <v>14</v>
      </c>
      <c r="B136" s="29" t="s">
        <v>118</v>
      </c>
      <c r="C136" s="29" t="s">
        <v>323</v>
      </c>
      <c r="D136" s="29" t="s">
        <v>119</v>
      </c>
      <c r="E136" s="31">
        <v>39933</v>
      </c>
      <c r="F136" s="16">
        <v>70000</v>
      </c>
      <c r="G136" s="32">
        <f>SUM(E136+365)</f>
        <v>40298</v>
      </c>
      <c r="H136" s="16">
        <v>70000</v>
      </c>
      <c r="I136" s="16">
        <f aca="true" t="shared" si="13" ref="I136:I146">SUM(F136-H136)</f>
        <v>0</v>
      </c>
      <c r="J136" s="33" t="s">
        <v>117</v>
      </c>
      <c r="K136" s="34" t="s">
        <v>334</v>
      </c>
      <c r="L136" s="33" t="s">
        <v>120</v>
      </c>
    </row>
    <row r="137" spans="1:12" ht="12.75">
      <c r="A137" s="29">
        <v>20</v>
      </c>
      <c r="B137" s="29" t="s">
        <v>881</v>
      </c>
      <c r="C137" s="29" t="s">
        <v>323</v>
      </c>
      <c r="D137" s="29" t="s">
        <v>882</v>
      </c>
      <c r="E137" s="31">
        <v>39960</v>
      </c>
      <c r="F137" s="16">
        <v>70000</v>
      </c>
      <c r="G137" s="32">
        <f>SUM(E137+365)</f>
        <v>40325</v>
      </c>
      <c r="H137" s="16">
        <v>70000</v>
      </c>
      <c r="I137" s="16">
        <f t="shared" si="13"/>
        <v>0</v>
      </c>
      <c r="J137" s="33" t="s">
        <v>116</v>
      </c>
      <c r="K137" s="34" t="s">
        <v>329</v>
      </c>
      <c r="L137" s="33" t="s">
        <v>1667</v>
      </c>
    </row>
    <row r="138" spans="1:12" ht="12.75">
      <c r="A138" s="29">
        <v>57</v>
      </c>
      <c r="B138" s="29" t="s">
        <v>903</v>
      </c>
      <c r="C138" s="29" t="s">
        <v>323</v>
      </c>
      <c r="D138" s="29" t="s">
        <v>904</v>
      </c>
      <c r="E138" s="31">
        <v>40071</v>
      </c>
      <c r="F138" s="16">
        <v>142900</v>
      </c>
      <c r="G138" s="32">
        <f>SUM(E138+365)+30</f>
        <v>40466</v>
      </c>
      <c r="H138" s="16">
        <v>142900</v>
      </c>
      <c r="I138" s="16">
        <f t="shared" si="13"/>
        <v>0</v>
      </c>
      <c r="J138" s="33" t="s">
        <v>905</v>
      </c>
      <c r="K138" s="22" t="s">
        <v>906</v>
      </c>
      <c r="L138" s="33" t="s">
        <v>907</v>
      </c>
    </row>
    <row r="139" spans="1:12" ht="12.75">
      <c r="A139" s="29">
        <v>72</v>
      </c>
      <c r="B139" s="29" t="s">
        <v>2128</v>
      </c>
      <c r="C139" s="29" t="s">
        <v>323</v>
      </c>
      <c r="D139" s="29" t="s">
        <v>687</v>
      </c>
      <c r="E139" s="31">
        <v>40107</v>
      </c>
      <c r="F139" s="16">
        <v>250000</v>
      </c>
      <c r="G139" s="32">
        <f aca="true" t="shared" si="14" ref="G139:G146">SUM(E139+365)</f>
        <v>40472</v>
      </c>
      <c r="H139" s="16">
        <v>250000</v>
      </c>
      <c r="I139" s="16">
        <f t="shared" si="13"/>
        <v>0</v>
      </c>
      <c r="J139" s="33" t="s">
        <v>2129</v>
      </c>
      <c r="K139" s="22" t="s">
        <v>703</v>
      </c>
      <c r="L139" s="33" t="s">
        <v>2130</v>
      </c>
    </row>
    <row r="140" spans="1:12" ht="12.75">
      <c r="A140" s="29">
        <v>73</v>
      </c>
      <c r="B140" s="29" t="s">
        <v>2131</v>
      </c>
      <c r="C140" s="29" t="s">
        <v>323</v>
      </c>
      <c r="D140" s="29" t="s">
        <v>687</v>
      </c>
      <c r="E140" s="31">
        <v>40107</v>
      </c>
      <c r="F140" s="16">
        <v>100000</v>
      </c>
      <c r="G140" s="32">
        <f t="shared" si="14"/>
        <v>40472</v>
      </c>
      <c r="H140" s="16">
        <v>99200</v>
      </c>
      <c r="I140" s="16">
        <f t="shared" si="13"/>
        <v>800</v>
      </c>
      <c r="J140" s="33" t="s">
        <v>2129</v>
      </c>
      <c r="K140" s="22" t="s">
        <v>703</v>
      </c>
      <c r="L140" s="33" t="s">
        <v>2132</v>
      </c>
    </row>
    <row r="141" spans="1:12" ht="12.75">
      <c r="A141" s="29">
        <v>74</v>
      </c>
      <c r="B141" s="29" t="s">
        <v>2133</v>
      </c>
      <c r="C141" s="29" t="s">
        <v>323</v>
      </c>
      <c r="D141" s="29" t="s">
        <v>687</v>
      </c>
      <c r="E141" s="31">
        <v>40107</v>
      </c>
      <c r="F141" s="16">
        <v>200000</v>
      </c>
      <c r="G141" s="32">
        <f t="shared" si="14"/>
        <v>40472</v>
      </c>
      <c r="H141" s="16">
        <v>200000</v>
      </c>
      <c r="I141" s="16">
        <f t="shared" si="13"/>
        <v>0</v>
      </c>
      <c r="J141" s="33" t="s">
        <v>117</v>
      </c>
      <c r="K141" s="23" t="s">
        <v>334</v>
      </c>
      <c r="L141" s="33" t="s">
        <v>2134</v>
      </c>
    </row>
    <row r="142" spans="1:12" ht="12.75">
      <c r="A142" s="29">
        <v>80</v>
      </c>
      <c r="B142" s="5" t="s">
        <v>2142</v>
      </c>
      <c r="C142" s="5" t="s">
        <v>323</v>
      </c>
      <c r="D142" s="5" t="s">
        <v>2143</v>
      </c>
      <c r="E142" s="31">
        <v>40093</v>
      </c>
      <c r="F142" s="16">
        <v>250000</v>
      </c>
      <c r="G142" s="32">
        <f t="shared" si="14"/>
        <v>40458</v>
      </c>
      <c r="H142" s="16">
        <v>250000</v>
      </c>
      <c r="I142" s="16">
        <f t="shared" si="13"/>
        <v>0</v>
      </c>
      <c r="J142" s="5" t="s">
        <v>2144</v>
      </c>
      <c r="K142" s="5"/>
      <c r="L142" s="33" t="s">
        <v>338</v>
      </c>
    </row>
    <row r="143" spans="1:12" ht="12.75">
      <c r="A143" s="29">
        <v>95</v>
      </c>
      <c r="B143" s="5" t="s">
        <v>2151</v>
      </c>
      <c r="C143" s="5" t="s">
        <v>323</v>
      </c>
      <c r="D143" s="5" t="s">
        <v>1672</v>
      </c>
      <c r="E143" s="31">
        <v>40107</v>
      </c>
      <c r="F143" s="16">
        <v>200000</v>
      </c>
      <c r="G143" s="32">
        <f t="shared" si="14"/>
        <v>40472</v>
      </c>
      <c r="H143" s="16">
        <v>200000</v>
      </c>
      <c r="I143" s="16">
        <f t="shared" si="13"/>
        <v>0</v>
      </c>
      <c r="J143" s="5" t="s">
        <v>63</v>
      </c>
      <c r="K143" s="5"/>
      <c r="L143" s="33" t="s">
        <v>2152</v>
      </c>
    </row>
    <row r="144" spans="1:12" ht="12.75">
      <c r="A144" s="29">
        <v>96</v>
      </c>
      <c r="B144" s="5" t="s">
        <v>2153</v>
      </c>
      <c r="C144" s="5" t="s">
        <v>323</v>
      </c>
      <c r="D144" s="5" t="s">
        <v>1672</v>
      </c>
      <c r="E144" s="31">
        <v>40107</v>
      </c>
      <c r="F144" s="16">
        <v>200000</v>
      </c>
      <c r="G144" s="32">
        <f t="shared" si="14"/>
        <v>40472</v>
      </c>
      <c r="H144" s="16">
        <v>197000</v>
      </c>
      <c r="I144" s="16">
        <f t="shared" si="13"/>
        <v>3000</v>
      </c>
      <c r="J144" s="5" t="s">
        <v>1206</v>
      </c>
      <c r="K144" s="5"/>
      <c r="L144" s="33" t="s">
        <v>2154</v>
      </c>
    </row>
    <row r="145" spans="1:12" ht="12.75">
      <c r="A145" s="29">
        <v>97</v>
      </c>
      <c r="B145" s="5" t="s">
        <v>2155</v>
      </c>
      <c r="C145" s="5" t="s">
        <v>323</v>
      </c>
      <c r="D145" s="5" t="s">
        <v>1672</v>
      </c>
      <c r="E145" s="31">
        <v>40107</v>
      </c>
      <c r="F145" s="16">
        <v>250000</v>
      </c>
      <c r="G145" s="32">
        <f t="shared" si="14"/>
        <v>40472</v>
      </c>
      <c r="H145" s="16">
        <v>250000</v>
      </c>
      <c r="I145" s="16">
        <f t="shared" si="13"/>
        <v>0</v>
      </c>
      <c r="J145" s="5" t="s">
        <v>63</v>
      </c>
      <c r="K145" s="5"/>
      <c r="L145" s="33" t="s">
        <v>69</v>
      </c>
    </row>
    <row r="146" spans="1:12" ht="12.75">
      <c r="A146" s="29">
        <v>151</v>
      </c>
      <c r="B146" s="5" t="s">
        <v>520</v>
      </c>
      <c r="C146" s="5" t="s">
        <v>323</v>
      </c>
      <c r="D146" s="5" t="s">
        <v>521</v>
      </c>
      <c r="E146" s="31">
        <v>40107</v>
      </c>
      <c r="F146" s="16">
        <v>43000</v>
      </c>
      <c r="G146" s="32">
        <f t="shared" si="14"/>
        <v>40472</v>
      </c>
      <c r="H146" s="16">
        <v>43000</v>
      </c>
      <c r="I146" s="16">
        <f t="shared" si="13"/>
        <v>0</v>
      </c>
      <c r="J146" s="5" t="s">
        <v>56</v>
      </c>
      <c r="K146" s="5"/>
      <c r="L146" s="12" t="s">
        <v>1667</v>
      </c>
    </row>
    <row r="147" spans="1:12" ht="12.75">
      <c r="A147" s="29"/>
      <c r="B147" s="5"/>
      <c r="C147" s="5"/>
      <c r="D147" s="5"/>
      <c r="E147" s="31"/>
      <c r="F147" s="16"/>
      <c r="G147" s="32"/>
      <c r="H147" s="11">
        <f>SUM(H136:H146)</f>
        <v>1772100</v>
      </c>
      <c r="I147" s="16"/>
      <c r="J147" s="5"/>
      <c r="K147" s="5"/>
      <c r="L147" s="12"/>
    </row>
    <row r="148" spans="1:12" ht="12.75">
      <c r="A148" s="29">
        <v>22</v>
      </c>
      <c r="B148" s="29" t="s">
        <v>883</v>
      </c>
      <c r="C148" s="29" t="s">
        <v>315</v>
      </c>
      <c r="D148" s="29" t="s">
        <v>884</v>
      </c>
      <c r="E148" s="31">
        <v>40050</v>
      </c>
      <c r="F148" s="16">
        <v>230594.5</v>
      </c>
      <c r="G148" s="32">
        <f>SUM(E148+365)</f>
        <v>40415</v>
      </c>
      <c r="H148" s="16">
        <v>115235.8</v>
      </c>
      <c r="I148" s="16">
        <f>SUM(F148-H148)</f>
        <v>115358.7</v>
      </c>
      <c r="J148" s="33" t="s">
        <v>885</v>
      </c>
      <c r="K148" s="34" t="s">
        <v>586</v>
      </c>
      <c r="L148" s="33" t="s">
        <v>1334</v>
      </c>
    </row>
    <row r="149" spans="1:12" ht="12.75">
      <c r="A149" s="29">
        <v>56</v>
      </c>
      <c r="B149" s="29" t="s">
        <v>898</v>
      </c>
      <c r="C149" s="29" t="s">
        <v>315</v>
      </c>
      <c r="D149" s="29" t="s">
        <v>899</v>
      </c>
      <c r="E149" s="31">
        <v>40093</v>
      </c>
      <c r="F149" s="16">
        <v>250000</v>
      </c>
      <c r="G149" s="32">
        <f>SUM(E149+365)</f>
        <v>40458</v>
      </c>
      <c r="H149" s="16">
        <v>180000</v>
      </c>
      <c r="I149" s="16">
        <f>SUM(F149-H149)</f>
        <v>70000</v>
      </c>
      <c r="J149" s="33" t="s">
        <v>900</v>
      </c>
      <c r="K149" s="22" t="s">
        <v>901</v>
      </c>
      <c r="L149" s="33" t="s">
        <v>902</v>
      </c>
    </row>
    <row r="150" spans="1:12" ht="12.75">
      <c r="A150" s="29">
        <v>75</v>
      </c>
      <c r="B150" s="29" t="s">
        <v>2135</v>
      </c>
      <c r="C150" s="29" t="s">
        <v>315</v>
      </c>
      <c r="D150" s="29" t="s">
        <v>1218</v>
      </c>
      <c r="E150" s="31">
        <v>40142</v>
      </c>
      <c r="F150" s="16">
        <v>120000</v>
      </c>
      <c r="G150" s="32">
        <f>SUM(E150+365)</f>
        <v>40507</v>
      </c>
      <c r="H150" s="16">
        <v>120000</v>
      </c>
      <c r="I150" s="16">
        <f>SUM(F150-H150)</f>
        <v>0</v>
      </c>
      <c r="J150" s="33" t="s">
        <v>2136</v>
      </c>
      <c r="K150" s="22"/>
      <c r="L150" s="33" t="s">
        <v>2137</v>
      </c>
    </row>
    <row r="151" spans="1:12" ht="12.75">
      <c r="A151" s="29">
        <v>84</v>
      </c>
      <c r="B151" s="5" t="s">
        <v>2148</v>
      </c>
      <c r="C151" s="5" t="s">
        <v>315</v>
      </c>
      <c r="D151" s="5" t="s">
        <v>2149</v>
      </c>
      <c r="E151" s="31">
        <v>40155</v>
      </c>
      <c r="F151" s="16">
        <v>100000</v>
      </c>
      <c r="G151" s="32">
        <f>SUM(E151+365)</f>
        <v>40520</v>
      </c>
      <c r="H151" s="16">
        <v>100000</v>
      </c>
      <c r="I151" s="16">
        <f>SUM(F151-H151)</f>
        <v>0</v>
      </c>
      <c r="J151" s="5" t="s">
        <v>2150</v>
      </c>
      <c r="K151" s="5"/>
      <c r="L151" s="33" t="s">
        <v>2137</v>
      </c>
    </row>
    <row r="152" spans="1:12" ht="12.75">
      <c r="A152" s="29">
        <v>122</v>
      </c>
      <c r="B152" s="5" t="s">
        <v>2160</v>
      </c>
      <c r="C152" s="5" t="s">
        <v>315</v>
      </c>
      <c r="D152" s="5" t="s">
        <v>2161</v>
      </c>
      <c r="E152" s="31">
        <v>40148</v>
      </c>
      <c r="F152" s="16">
        <v>150000</v>
      </c>
      <c r="G152" s="32">
        <f>SUM(E152+365)</f>
        <v>40513</v>
      </c>
      <c r="H152" s="16">
        <v>150000</v>
      </c>
      <c r="I152" s="16">
        <f>SUM(F152-H152)</f>
        <v>0</v>
      </c>
      <c r="J152" s="5" t="s">
        <v>0</v>
      </c>
      <c r="K152" s="5"/>
      <c r="L152" s="33" t="s">
        <v>512</v>
      </c>
    </row>
    <row r="153" spans="1:12" ht="12.75">
      <c r="A153" s="29"/>
      <c r="B153" s="5"/>
      <c r="C153" s="5"/>
      <c r="D153" s="5"/>
      <c r="E153" s="31"/>
      <c r="F153" s="16"/>
      <c r="G153" s="32"/>
      <c r="H153" s="16">
        <f>SUM(H148:H152)</f>
        <v>665235.8</v>
      </c>
      <c r="I153" s="16"/>
      <c r="J153" s="5"/>
      <c r="K153" s="5"/>
      <c r="L153" s="33"/>
    </row>
    <row r="154" spans="1:12" ht="12.75">
      <c r="A154" s="29">
        <v>23</v>
      </c>
      <c r="B154" s="29" t="s">
        <v>886</v>
      </c>
      <c r="C154" s="29" t="s">
        <v>316</v>
      </c>
      <c r="D154" s="29" t="s">
        <v>887</v>
      </c>
      <c r="E154" s="31">
        <v>39974</v>
      </c>
      <c r="F154" s="16">
        <v>172728.53</v>
      </c>
      <c r="G154" s="32">
        <f>SUM(E154+365)</f>
        <v>40339</v>
      </c>
      <c r="H154" s="16">
        <v>122451.74</v>
      </c>
      <c r="I154" s="16">
        <f>SUM(F154-H154)</f>
        <v>50276.78999999999</v>
      </c>
      <c r="J154" s="33" t="s">
        <v>888</v>
      </c>
      <c r="K154" s="34" t="s">
        <v>889</v>
      </c>
      <c r="L154" s="33" t="s">
        <v>684</v>
      </c>
    </row>
    <row r="155" spans="1:12" ht="12.75">
      <c r="A155" s="29">
        <v>60</v>
      </c>
      <c r="B155" s="29" t="s">
        <v>910</v>
      </c>
      <c r="C155" s="29" t="s">
        <v>316</v>
      </c>
      <c r="D155" s="29" t="s">
        <v>911</v>
      </c>
      <c r="E155" s="31">
        <v>40096</v>
      </c>
      <c r="F155" s="16">
        <v>181080</v>
      </c>
      <c r="G155" s="32">
        <f>SUM(E155+365)</f>
        <v>40461</v>
      </c>
      <c r="H155" s="16">
        <v>181080</v>
      </c>
      <c r="I155" s="16">
        <f>SUM(F155-H155)</f>
        <v>0</v>
      </c>
      <c r="J155" s="33" t="s">
        <v>912</v>
      </c>
      <c r="K155" s="22" t="s">
        <v>913</v>
      </c>
      <c r="L155" s="33" t="s">
        <v>914</v>
      </c>
    </row>
    <row r="156" spans="1:12" ht="12.75">
      <c r="A156" s="29">
        <v>149</v>
      </c>
      <c r="B156" s="5" t="s">
        <v>517</v>
      </c>
      <c r="C156" s="5" t="s">
        <v>316</v>
      </c>
      <c r="D156" s="5" t="s">
        <v>1370</v>
      </c>
      <c r="E156" s="31">
        <v>40150</v>
      </c>
      <c r="F156" s="16">
        <v>69740</v>
      </c>
      <c r="G156" s="32">
        <f>SUM(E156+365)</f>
        <v>40515</v>
      </c>
      <c r="H156" s="16">
        <v>69740</v>
      </c>
      <c r="I156" s="16">
        <f>SUM(F156-H156)</f>
        <v>0</v>
      </c>
      <c r="J156" s="5" t="s">
        <v>518</v>
      </c>
      <c r="K156" s="5" t="s">
        <v>519</v>
      </c>
      <c r="L156" s="12" t="s">
        <v>1667</v>
      </c>
    </row>
    <row r="157" spans="1:12" ht="12.75">
      <c r="A157" s="29"/>
      <c r="B157" s="5"/>
      <c r="C157" s="5"/>
      <c r="D157" s="5"/>
      <c r="E157" s="31"/>
      <c r="F157" s="16"/>
      <c r="G157" s="32"/>
      <c r="H157" s="11">
        <f>SUM(H154:H156)</f>
        <v>373271.74</v>
      </c>
      <c r="I157" s="16"/>
      <c r="J157" s="5"/>
      <c r="K157" s="5"/>
      <c r="L157" s="12"/>
    </row>
    <row r="158" spans="1:12" ht="12.75">
      <c r="A158" s="29">
        <v>28</v>
      </c>
      <c r="B158" s="29" t="s">
        <v>890</v>
      </c>
      <c r="C158" s="29" t="s">
        <v>313</v>
      </c>
      <c r="D158" s="29" t="s">
        <v>891</v>
      </c>
      <c r="E158" s="31">
        <v>40046</v>
      </c>
      <c r="F158" s="16">
        <v>95610</v>
      </c>
      <c r="G158" s="32">
        <f>SUM(E158+365)</f>
        <v>40411</v>
      </c>
      <c r="H158" s="16">
        <v>95610</v>
      </c>
      <c r="I158" s="16">
        <f>SUM(F158-H158)</f>
        <v>0</v>
      </c>
      <c r="J158" s="33" t="s">
        <v>359</v>
      </c>
      <c r="K158" s="34" t="s">
        <v>360</v>
      </c>
      <c r="L158" s="33" t="s">
        <v>338</v>
      </c>
    </row>
    <row r="159" spans="1:12" ht="12.75">
      <c r="A159" s="29">
        <v>58</v>
      </c>
      <c r="B159" s="29" t="s">
        <v>908</v>
      </c>
      <c r="C159" s="29" t="s">
        <v>313</v>
      </c>
      <c r="D159" s="29" t="s">
        <v>891</v>
      </c>
      <c r="E159" s="31">
        <v>40142</v>
      </c>
      <c r="F159" s="16">
        <v>45110</v>
      </c>
      <c r="G159" s="32">
        <f>SUM(E159+365)</f>
        <v>40507</v>
      </c>
      <c r="H159" s="16">
        <v>45110</v>
      </c>
      <c r="I159" s="16">
        <f>SUM(F159-H159)</f>
        <v>0</v>
      </c>
      <c r="J159" s="33" t="s">
        <v>909</v>
      </c>
      <c r="K159" s="23" t="s">
        <v>583</v>
      </c>
      <c r="L159" s="33" t="s">
        <v>81</v>
      </c>
    </row>
    <row r="160" spans="1:12" ht="12.75">
      <c r="A160" s="29">
        <v>120</v>
      </c>
      <c r="B160" s="5" t="s">
        <v>2156</v>
      </c>
      <c r="C160" s="5" t="s">
        <v>313</v>
      </c>
      <c r="D160" s="5" t="s">
        <v>1179</v>
      </c>
      <c r="E160" s="31">
        <v>40289</v>
      </c>
      <c r="F160" s="16">
        <v>132860</v>
      </c>
      <c r="G160" s="32">
        <f>SUM(E160+365)</f>
        <v>40654</v>
      </c>
      <c r="H160" s="16">
        <v>132800</v>
      </c>
      <c r="I160" s="16">
        <f>SUM(F160-H160)</f>
        <v>60</v>
      </c>
      <c r="J160" s="5" t="s">
        <v>2157</v>
      </c>
      <c r="K160" s="5" t="s">
        <v>2158</v>
      </c>
      <c r="L160" s="33" t="s">
        <v>2159</v>
      </c>
    </row>
    <row r="161" spans="1:12" ht="12.75">
      <c r="A161" s="29">
        <v>137</v>
      </c>
      <c r="B161" s="5" t="s">
        <v>513</v>
      </c>
      <c r="C161" s="5" t="s">
        <v>313</v>
      </c>
      <c r="D161" s="5" t="s">
        <v>514</v>
      </c>
      <c r="E161" s="31">
        <v>40289</v>
      </c>
      <c r="F161" s="16">
        <v>80000</v>
      </c>
      <c r="G161" s="32">
        <f>SUM(E161+365)</f>
        <v>40654</v>
      </c>
      <c r="H161" s="16">
        <v>42100</v>
      </c>
      <c r="I161" s="16">
        <f>SUM(F161-H161)</f>
        <v>37900</v>
      </c>
      <c r="J161" s="5" t="s">
        <v>1695</v>
      </c>
      <c r="K161" s="5" t="s">
        <v>515</v>
      </c>
      <c r="L161" s="12" t="s">
        <v>1166</v>
      </c>
    </row>
    <row r="162" spans="1:12" ht="12.75">
      <c r="A162" s="29"/>
      <c r="B162" s="5"/>
      <c r="C162" s="29"/>
      <c r="D162" s="5"/>
      <c r="E162" s="31"/>
      <c r="F162" s="16"/>
      <c r="G162" s="32"/>
      <c r="H162" s="11">
        <f>SUM(H158:H161)</f>
        <v>315620</v>
      </c>
      <c r="I162" s="16"/>
      <c r="J162" s="5"/>
      <c r="K162" s="5"/>
      <c r="L162" s="33"/>
    </row>
    <row r="163" ht="18">
      <c r="A163" s="1" t="s">
        <v>326</v>
      </c>
    </row>
    <row r="164" spans="1:12" ht="12.75">
      <c r="A164" s="9" t="s">
        <v>300</v>
      </c>
      <c r="B164" s="9" t="s">
        <v>301</v>
      </c>
      <c r="C164" s="9" t="s">
        <v>302</v>
      </c>
      <c r="D164" s="9" t="s">
        <v>303</v>
      </c>
      <c r="E164" s="25" t="s">
        <v>304</v>
      </c>
      <c r="F164" s="11" t="s">
        <v>305</v>
      </c>
      <c r="G164" s="10" t="s">
        <v>306</v>
      </c>
      <c r="H164" s="11" t="s">
        <v>307</v>
      </c>
      <c r="I164" s="11" t="s">
        <v>308</v>
      </c>
      <c r="J164" s="12" t="s">
        <v>309</v>
      </c>
      <c r="K164" s="18" t="s">
        <v>310</v>
      </c>
      <c r="L164" s="12" t="s">
        <v>311</v>
      </c>
    </row>
    <row r="165" spans="1:12" ht="12.75">
      <c r="A165" s="8">
        <v>7</v>
      </c>
      <c r="B165" s="8" t="s">
        <v>1666</v>
      </c>
      <c r="C165" s="8" t="s">
        <v>330</v>
      </c>
      <c r="D165" s="8" t="s">
        <v>331</v>
      </c>
      <c r="E165" s="26">
        <v>39554</v>
      </c>
      <c r="F165" s="7">
        <v>123000</v>
      </c>
      <c r="G165" s="6">
        <f>SUM(E160+365)</f>
        <v>40654</v>
      </c>
      <c r="H165" s="7">
        <v>123000</v>
      </c>
      <c r="I165" s="7">
        <f aca="true" t="shared" si="15" ref="I165:I174">SUM(F165-H165)</f>
        <v>0</v>
      </c>
      <c r="J165" s="8" t="s">
        <v>2185</v>
      </c>
      <c r="K165" s="20" t="s">
        <v>342</v>
      </c>
      <c r="L165" s="8" t="s">
        <v>2180</v>
      </c>
    </row>
    <row r="166" spans="1:12" ht="12.75">
      <c r="A166" s="8">
        <v>17</v>
      </c>
      <c r="B166" s="8" t="s">
        <v>343</v>
      </c>
      <c r="C166" s="8" t="s">
        <v>330</v>
      </c>
      <c r="D166" s="8" t="s">
        <v>3</v>
      </c>
      <c r="E166" s="26">
        <v>39585</v>
      </c>
      <c r="F166" s="7">
        <v>177760</v>
      </c>
      <c r="G166" s="6">
        <f aca="true" t="shared" si="16" ref="G166:G174">SUM(E166+365)</f>
        <v>39950</v>
      </c>
      <c r="H166" s="7">
        <v>177760</v>
      </c>
      <c r="I166" s="7">
        <f t="shared" si="15"/>
        <v>0</v>
      </c>
      <c r="J166" s="8" t="s">
        <v>2185</v>
      </c>
      <c r="K166" s="20" t="s">
        <v>342</v>
      </c>
      <c r="L166" s="8" t="s">
        <v>688</v>
      </c>
    </row>
    <row r="167" spans="1:12" ht="12.75">
      <c r="A167" s="8">
        <v>18</v>
      </c>
      <c r="B167" s="8" t="s">
        <v>4</v>
      </c>
      <c r="C167" s="8" t="s">
        <v>330</v>
      </c>
      <c r="D167" s="8" t="s">
        <v>344</v>
      </c>
      <c r="E167" s="26">
        <v>39585</v>
      </c>
      <c r="F167" s="7">
        <v>263228.5</v>
      </c>
      <c r="G167" s="6">
        <f t="shared" si="16"/>
        <v>39950</v>
      </c>
      <c r="H167" s="7">
        <v>263000</v>
      </c>
      <c r="I167" s="7">
        <f t="shared" si="15"/>
        <v>228.5</v>
      </c>
      <c r="J167" s="8" t="s">
        <v>325</v>
      </c>
      <c r="K167" s="20" t="s">
        <v>345</v>
      </c>
      <c r="L167" s="8" t="s">
        <v>5</v>
      </c>
    </row>
    <row r="168" spans="1:12" ht="12.75">
      <c r="A168" s="8">
        <v>23</v>
      </c>
      <c r="B168" s="8" t="s">
        <v>79</v>
      </c>
      <c r="C168" s="8" t="s">
        <v>330</v>
      </c>
      <c r="D168" s="8" t="s">
        <v>93</v>
      </c>
      <c r="E168" s="26">
        <v>39585</v>
      </c>
      <c r="F168" s="7">
        <v>167259.46</v>
      </c>
      <c r="G168" s="6">
        <f t="shared" si="16"/>
        <v>39950</v>
      </c>
      <c r="H168" s="7">
        <v>167259.46</v>
      </c>
      <c r="I168" s="7">
        <f t="shared" si="15"/>
        <v>0</v>
      </c>
      <c r="J168" s="8" t="s">
        <v>366</v>
      </c>
      <c r="K168" s="22" t="s">
        <v>367</v>
      </c>
      <c r="L168" s="8" t="s">
        <v>338</v>
      </c>
    </row>
    <row r="169" spans="1:12" ht="12.75">
      <c r="A169" s="14">
        <v>64</v>
      </c>
      <c r="B169" s="14" t="s">
        <v>587</v>
      </c>
      <c r="C169" s="14" t="s">
        <v>330</v>
      </c>
      <c r="D169" s="14" t="s">
        <v>589</v>
      </c>
      <c r="E169" s="26">
        <v>39624</v>
      </c>
      <c r="F169" s="7">
        <v>150000</v>
      </c>
      <c r="G169" s="6">
        <f t="shared" si="16"/>
        <v>39989</v>
      </c>
      <c r="H169" s="7">
        <v>150000</v>
      </c>
      <c r="I169" s="7">
        <f t="shared" si="15"/>
        <v>0</v>
      </c>
      <c r="J169" s="14" t="s">
        <v>268</v>
      </c>
      <c r="K169" s="22" t="s">
        <v>693</v>
      </c>
      <c r="L169" s="8" t="s">
        <v>2147</v>
      </c>
    </row>
    <row r="170" spans="1:12" ht="12.75">
      <c r="A170" s="14">
        <v>67</v>
      </c>
      <c r="B170" s="14" t="s">
        <v>1768</v>
      </c>
      <c r="C170" s="14" t="s">
        <v>330</v>
      </c>
      <c r="D170" s="14" t="s">
        <v>1184</v>
      </c>
      <c r="E170" s="26">
        <v>39661</v>
      </c>
      <c r="F170" s="7">
        <v>85000</v>
      </c>
      <c r="G170" s="6">
        <f t="shared" si="16"/>
        <v>40026</v>
      </c>
      <c r="H170" s="7">
        <v>50000</v>
      </c>
      <c r="I170" s="7">
        <f t="shared" si="15"/>
        <v>35000</v>
      </c>
      <c r="J170" s="14" t="s">
        <v>1354</v>
      </c>
      <c r="K170" s="22" t="s">
        <v>1199</v>
      </c>
      <c r="L170" s="8" t="s">
        <v>81</v>
      </c>
    </row>
    <row r="171" spans="1:12" ht="12.75">
      <c r="A171" s="14">
        <v>80</v>
      </c>
      <c r="B171" s="14" t="s">
        <v>352</v>
      </c>
      <c r="C171" s="14" t="s">
        <v>330</v>
      </c>
      <c r="D171" s="14" t="s">
        <v>353</v>
      </c>
      <c r="E171" s="26">
        <v>39672</v>
      </c>
      <c r="F171" s="7">
        <v>160000</v>
      </c>
      <c r="G171" s="6">
        <f t="shared" si="16"/>
        <v>40037</v>
      </c>
      <c r="H171" s="7">
        <v>145000</v>
      </c>
      <c r="I171" s="7">
        <f t="shared" si="15"/>
        <v>15000</v>
      </c>
      <c r="J171" s="14" t="s">
        <v>359</v>
      </c>
      <c r="K171" s="23" t="s">
        <v>360</v>
      </c>
      <c r="L171" s="8" t="s">
        <v>9</v>
      </c>
    </row>
    <row r="172" spans="1:12" ht="12.75">
      <c r="A172" s="14">
        <v>120</v>
      </c>
      <c r="B172" s="14" t="s">
        <v>370</v>
      </c>
      <c r="C172" s="14" t="s">
        <v>330</v>
      </c>
      <c r="D172" s="14" t="s">
        <v>371</v>
      </c>
      <c r="E172" s="26">
        <v>39738</v>
      </c>
      <c r="F172" s="7">
        <v>30000</v>
      </c>
      <c r="G172" s="6">
        <f t="shared" si="16"/>
        <v>40103</v>
      </c>
      <c r="H172" s="7">
        <v>30000</v>
      </c>
      <c r="I172" s="7">
        <f t="shared" si="15"/>
        <v>0</v>
      </c>
      <c r="J172" s="14" t="s">
        <v>712</v>
      </c>
      <c r="K172" s="23" t="s">
        <v>77</v>
      </c>
      <c r="L172" s="8" t="s">
        <v>897</v>
      </c>
    </row>
    <row r="173" spans="1:12" ht="12.75">
      <c r="A173" s="5">
        <v>155</v>
      </c>
      <c r="B173" s="5" t="s">
        <v>157</v>
      </c>
      <c r="C173" s="5" t="s">
        <v>330</v>
      </c>
      <c r="D173" s="5" t="s">
        <v>1184</v>
      </c>
      <c r="E173" s="26">
        <v>39781</v>
      </c>
      <c r="F173" s="7">
        <v>250000</v>
      </c>
      <c r="G173" s="6">
        <f t="shared" si="16"/>
        <v>40146</v>
      </c>
      <c r="H173" s="7">
        <v>249999.53</v>
      </c>
      <c r="I173" s="7">
        <f t="shared" si="15"/>
        <v>0.47000000000116415</v>
      </c>
      <c r="J173" s="5" t="s">
        <v>37</v>
      </c>
      <c r="K173" s="5"/>
      <c r="L173" s="8" t="s">
        <v>18</v>
      </c>
    </row>
    <row r="174" spans="1:12" ht="12.75">
      <c r="A174" s="5">
        <v>232</v>
      </c>
      <c r="B174" s="5" t="s">
        <v>34</v>
      </c>
      <c r="C174" s="5" t="s">
        <v>330</v>
      </c>
      <c r="D174" s="5" t="s">
        <v>24</v>
      </c>
      <c r="E174" s="26">
        <v>39738</v>
      </c>
      <c r="F174" s="7">
        <v>180000</v>
      </c>
      <c r="G174" s="6">
        <f t="shared" si="16"/>
        <v>40103</v>
      </c>
      <c r="H174" s="7">
        <v>180000</v>
      </c>
      <c r="I174" s="7">
        <f t="shared" si="15"/>
        <v>0</v>
      </c>
      <c r="J174" s="5" t="s">
        <v>44</v>
      </c>
      <c r="K174" s="5" t="s">
        <v>1320</v>
      </c>
      <c r="L174" s="8" t="s">
        <v>25</v>
      </c>
    </row>
    <row r="175" spans="1:12" ht="12.75">
      <c r="A175" s="5"/>
      <c r="B175" s="5"/>
      <c r="C175" s="5"/>
      <c r="D175" s="5"/>
      <c r="E175" s="26"/>
      <c r="F175" s="7"/>
      <c r="G175" s="6"/>
      <c r="H175" s="11">
        <f>SUM(H165:H174)</f>
        <v>1536018.99</v>
      </c>
      <c r="I175" s="7"/>
      <c r="J175" s="5"/>
      <c r="K175" s="5"/>
      <c r="L175" s="8"/>
    </row>
    <row r="176" spans="1:12" ht="12.75">
      <c r="A176" s="8">
        <v>2</v>
      </c>
      <c r="B176" s="8" t="s">
        <v>327</v>
      </c>
      <c r="C176" s="8" t="s">
        <v>323</v>
      </c>
      <c r="D176" s="8" t="s">
        <v>328</v>
      </c>
      <c r="E176" s="26">
        <v>39554</v>
      </c>
      <c r="F176" s="7">
        <v>156000</v>
      </c>
      <c r="G176" s="6">
        <f aca="true" t="shared" si="17" ref="G176:G191">SUM(E176+365)</f>
        <v>39919</v>
      </c>
      <c r="H176" s="7">
        <v>156000</v>
      </c>
      <c r="I176" s="7">
        <f aca="true" t="shared" si="18" ref="I176:I191">SUM(F176-H176)</f>
        <v>0</v>
      </c>
      <c r="J176" s="8" t="s">
        <v>1205</v>
      </c>
      <c r="K176" s="20" t="s">
        <v>329</v>
      </c>
      <c r="L176" s="8" t="s">
        <v>1667</v>
      </c>
    </row>
    <row r="177" spans="1:12" ht="12.75">
      <c r="A177" s="8">
        <v>8</v>
      </c>
      <c r="B177" s="8" t="s">
        <v>332</v>
      </c>
      <c r="C177" s="8" t="s">
        <v>323</v>
      </c>
      <c r="D177" s="8" t="s">
        <v>333</v>
      </c>
      <c r="E177" s="26">
        <v>39554</v>
      </c>
      <c r="F177" s="7">
        <v>240000</v>
      </c>
      <c r="G177" s="6">
        <f t="shared" si="17"/>
        <v>39919</v>
      </c>
      <c r="H177" s="7">
        <v>240000</v>
      </c>
      <c r="I177" s="7">
        <f t="shared" si="18"/>
        <v>0</v>
      </c>
      <c r="J177" s="8" t="s">
        <v>1348</v>
      </c>
      <c r="K177" s="20" t="s">
        <v>334</v>
      </c>
      <c r="L177" s="8" t="s">
        <v>1214</v>
      </c>
    </row>
    <row r="178" spans="1:12" ht="12.75">
      <c r="A178" s="8">
        <v>9</v>
      </c>
      <c r="B178" s="8" t="s">
        <v>335</v>
      </c>
      <c r="C178" s="8" t="s">
        <v>323</v>
      </c>
      <c r="D178" s="8" t="s">
        <v>336</v>
      </c>
      <c r="E178" s="26">
        <v>39554</v>
      </c>
      <c r="F178" s="7">
        <v>215000</v>
      </c>
      <c r="G178" s="6">
        <f t="shared" si="17"/>
        <v>39919</v>
      </c>
      <c r="H178" s="7">
        <v>207500</v>
      </c>
      <c r="I178" s="7">
        <f t="shared" si="18"/>
        <v>7500</v>
      </c>
      <c r="J178" s="8" t="s">
        <v>1348</v>
      </c>
      <c r="K178" s="22" t="s">
        <v>703</v>
      </c>
      <c r="L178" s="8" t="s">
        <v>1698</v>
      </c>
    </row>
    <row r="179" spans="1:12" ht="12.75">
      <c r="A179" s="8">
        <v>21</v>
      </c>
      <c r="B179" s="8" t="s">
        <v>346</v>
      </c>
      <c r="C179" s="8" t="s">
        <v>323</v>
      </c>
      <c r="D179" s="8" t="s">
        <v>347</v>
      </c>
      <c r="E179" s="26">
        <v>39624</v>
      </c>
      <c r="F179" s="7">
        <v>189315</v>
      </c>
      <c r="G179" s="6">
        <f t="shared" si="17"/>
        <v>39989</v>
      </c>
      <c r="H179" s="7">
        <v>189315</v>
      </c>
      <c r="I179" s="7">
        <f t="shared" si="18"/>
        <v>0</v>
      </c>
      <c r="J179" s="8" t="s">
        <v>348</v>
      </c>
      <c r="K179" s="20" t="s">
        <v>349</v>
      </c>
      <c r="L179" s="8" t="s">
        <v>78</v>
      </c>
    </row>
    <row r="180" spans="1:12" ht="12.75">
      <c r="A180" s="8">
        <v>38</v>
      </c>
      <c r="B180" s="8" t="s">
        <v>60</v>
      </c>
      <c r="C180" s="8" t="s">
        <v>323</v>
      </c>
      <c r="D180" s="8" t="s">
        <v>61</v>
      </c>
      <c r="E180" s="26">
        <v>39611</v>
      </c>
      <c r="F180" s="7">
        <v>113000</v>
      </c>
      <c r="G180" s="6">
        <f t="shared" si="17"/>
        <v>39976</v>
      </c>
      <c r="H180" s="7">
        <v>100000</v>
      </c>
      <c r="I180" s="7">
        <f t="shared" si="18"/>
        <v>13000</v>
      </c>
      <c r="J180" s="8" t="s">
        <v>1771</v>
      </c>
      <c r="K180" s="22" t="s">
        <v>2179</v>
      </c>
      <c r="L180" s="8" t="s">
        <v>1200</v>
      </c>
    </row>
    <row r="181" spans="1:12" ht="12.75">
      <c r="A181" s="8">
        <v>40</v>
      </c>
      <c r="B181" s="8" t="s">
        <v>62</v>
      </c>
      <c r="C181" s="8" t="s">
        <v>323</v>
      </c>
      <c r="D181" s="8" t="s">
        <v>687</v>
      </c>
      <c r="E181" s="26">
        <v>39611</v>
      </c>
      <c r="F181" s="7">
        <v>101440</v>
      </c>
      <c r="G181" s="6">
        <f t="shared" si="17"/>
        <v>39976</v>
      </c>
      <c r="H181" s="7">
        <v>101440</v>
      </c>
      <c r="I181" s="7">
        <f t="shared" si="18"/>
        <v>0</v>
      </c>
      <c r="J181" s="8" t="s">
        <v>2178</v>
      </c>
      <c r="K181" s="22" t="s">
        <v>2179</v>
      </c>
      <c r="L181" s="8" t="s">
        <v>1200</v>
      </c>
    </row>
    <row r="182" spans="1:12" ht="12.75">
      <c r="A182" s="14">
        <v>59</v>
      </c>
      <c r="B182" s="14" t="s">
        <v>1339</v>
      </c>
      <c r="C182" s="14" t="s">
        <v>323</v>
      </c>
      <c r="D182" s="14" t="s">
        <v>1340</v>
      </c>
      <c r="E182" s="26">
        <v>39641</v>
      </c>
      <c r="F182" s="7">
        <v>198900</v>
      </c>
      <c r="G182" s="6">
        <f t="shared" si="17"/>
        <v>40006</v>
      </c>
      <c r="H182" s="7">
        <v>197000</v>
      </c>
      <c r="I182" s="7">
        <f t="shared" si="18"/>
        <v>1900</v>
      </c>
      <c r="J182" s="14" t="s">
        <v>337</v>
      </c>
      <c r="K182" s="22" t="s">
        <v>703</v>
      </c>
      <c r="L182" s="8" t="s">
        <v>7</v>
      </c>
    </row>
    <row r="183" spans="1:12" ht="12.75">
      <c r="A183" s="14">
        <v>60</v>
      </c>
      <c r="B183" s="14" t="s">
        <v>592</v>
      </c>
      <c r="C183" s="14" t="s">
        <v>323</v>
      </c>
      <c r="D183" s="14" t="s">
        <v>593</v>
      </c>
      <c r="E183" s="26">
        <v>39641</v>
      </c>
      <c r="F183" s="7">
        <v>125750</v>
      </c>
      <c r="G183" s="6">
        <f>SUM(E183+365)</f>
        <v>40006</v>
      </c>
      <c r="H183" s="7">
        <v>125750</v>
      </c>
      <c r="I183" s="7">
        <f>SUM(F183-H183)</f>
        <v>0</v>
      </c>
      <c r="J183" s="14" t="s">
        <v>594</v>
      </c>
      <c r="K183" s="22" t="s">
        <v>595</v>
      </c>
      <c r="L183" s="8" t="s">
        <v>364</v>
      </c>
    </row>
    <row r="184" spans="1:12" ht="12.75">
      <c r="A184" s="14">
        <v>62</v>
      </c>
      <c r="B184" s="14" t="s">
        <v>612</v>
      </c>
      <c r="C184" s="14" t="s">
        <v>323</v>
      </c>
      <c r="D184" s="14" t="s">
        <v>687</v>
      </c>
      <c r="E184" s="26">
        <v>39641</v>
      </c>
      <c r="F184" s="7">
        <v>98000</v>
      </c>
      <c r="G184" s="6">
        <f t="shared" si="17"/>
        <v>40006</v>
      </c>
      <c r="H184" s="7">
        <v>98000</v>
      </c>
      <c r="I184" s="7">
        <f t="shared" si="18"/>
        <v>0</v>
      </c>
      <c r="J184" s="14" t="s">
        <v>594</v>
      </c>
      <c r="K184" s="22" t="s">
        <v>595</v>
      </c>
      <c r="L184" s="8" t="s">
        <v>364</v>
      </c>
    </row>
    <row r="185" spans="1:12" ht="12.75">
      <c r="A185" s="14">
        <v>78</v>
      </c>
      <c r="B185" s="14" t="s">
        <v>350</v>
      </c>
      <c r="C185" s="14" t="s">
        <v>323</v>
      </c>
      <c r="D185" s="14" t="s">
        <v>351</v>
      </c>
      <c r="E185" s="26">
        <v>39695</v>
      </c>
      <c r="F185" s="7">
        <v>145000</v>
      </c>
      <c r="G185" s="6">
        <f t="shared" si="17"/>
        <v>40060</v>
      </c>
      <c r="H185" s="7">
        <v>144000</v>
      </c>
      <c r="I185" s="7">
        <f t="shared" si="18"/>
        <v>1000</v>
      </c>
      <c r="J185" s="14" t="s">
        <v>95</v>
      </c>
      <c r="K185" s="22" t="s">
        <v>703</v>
      </c>
      <c r="L185" s="8" t="s">
        <v>8</v>
      </c>
    </row>
    <row r="186" spans="1:12" ht="12.75">
      <c r="A186" s="14">
        <v>84</v>
      </c>
      <c r="B186" s="14" t="s">
        <v>1710</v>
      </c>
      <c r="C186" s="14" t="s">
        <v>323</v>
      </c>
      <c r="D186" s="14" t="s">
        <v>1711</v>
      </c>
      <c r="E186" s="26">
        <v>39688</v>
      </c>
      <c r="F186" s="7">
        <v>190000</v>
      </c>
      <c r="G186" s="6">
        <f t="shared" si="17"/>
        <v>40053</v>
      </c>
      <c r="H186" s="7">
        <v>95000</v>
      </c>
      <c r="I186" s="7">
        <f t="shared" si="18"/>
        <v>95000</v>
      </c>
      <c r="J186" s="14" t="s">
        <v>662</v>
      </c>
      <c r="K186" s="22" t="s">
        <v>1712</v>
      </c>
      <c r="L186" s="8" t="s">
        <v>80</v>
      </c>
    </row>
    <row r="187" spans="1:12" ht="12.75">
      <c r="A187" s="14">
        <v>93</v>
      </c>
      <c r="B187" s="14" t="s">
        <v>1713</v>
      </c>
      <c r="C187" s="14" t="s">
        <v>323</v>
      </c>
      <c r="D187" s="14" t="s">
        <v>1714</v>
      </c>
      <c r="E187" s="26">
        <v>39701</v>
      </c>
      <c r="F187" s="7">
        <v>140000</v>
      </c>
      <c r="G187" s="6">
        <f t="shared" si="17"/>
        <v>40066</v>
      </c>
      <c r="H187" s="7">
        <v>140000</v>
      </c>
      <c r="I187" s="7">
        <f t="shared" si="18"/>
        <v>0</v>
      </c>
      <c r="J187" s="14" t="s">
        <v>10</v>
      </c>
      <c r="K187" s="22" t="s">
        <v>1312</v>
      </c>
      <c r="L187" s="8" t="s">
        <v>11</v>
      </c>
    </row>
    <row r="188" spans="1:12" ht="12.75">
      <c r="A188" s="14">
        <v>94</v>
      </c>
      <c r="B188" s="14" t="s">
        <v>1313</v>
      </c>
      <c r="C188" s="14" t="s">
        <v>323</v>
      </c>
      <c r="D188" s="14" t="s">
        <v>1314</v>
      </c>
      <c r="E188" s="26">
        <v>39701</v>
      </c>
      <c r="F188" s="7">
        <v>80000</v>
      </c>
      <c r="G188" s="6">
        <f t="shared" si="17"/>
        <v>40066</v>
      </c>
      <c r="H188" s="7">
        <v>80000</v>
      </c>
      <c r="I188" s="7">
        <f t="shared" si="18"/>
        <v>0</v>
      </c>
      <c r="J188" s="14" t="s">
        <v>1205</v>
      </c>
      <c r="K188" s="22" t="s">
        <v>1315</v>
      </c>
      <c r="L188" s="8" t="s">
        <v>1667</v>
      </c>
    </row>
    <row r="189" spans="1:12" ht="12.75">
      <c r="A189" s="14">
        <v>102</v>
      </c>
      <c r="B189" s="14" t="s">
        <v>52</v>
      </c>
      <c r="C189" s="14" t="s">
        <v>323</v>
      </c>
      <c r="D189" s="14" t="s">
        <v>1213</v>
      </c>
      <c r="E189" s="26">
        <v>39701</v>
      </c>
      <c r="F189" s="7">
        <v>150000</v>
      </c>
      <c r="G189" s="6">
        <f t="shared" si="17"/>
        <v>40066</v>
      </c>
      <c r="H189" s="7">
        <v>150000</v>
      </c>
      <c r="I189" s="7">
        <f t="shared" si="18"/>
        <v>0</v>
      </c>
      <c r="J189" s="14" t="s">
        <v>95</v>
      </c>
      <c r="K189" s="22" t="s">
        <v>703</v>
      </c>
      <c r="L189" s="8" t="s">
        <v>53</v>
      </c>
    </row>
    <row r="190" spans="1:12" ht="12.75">
      <c r="A190" s="14">
        <v>118</v>
      </c>
      <c r="B190" s="14" t="s">
        <v>368</v>
      </c>
      <c r="C190" s="14" t="s">
        <v>323</v>
      </c>
      <c r="D190" s="14" t="s">
        <v>369</v>
      </c>
      <c r="E190" s="26">
        <v>39721</v>
      </c>
      <c r="F190" s="7">
        <v>201600</v>
      </c>
      <c r="G190" s="6">
        <f t="shared" si="17"/>
        <v>40086</v>
      </c>
      <c r="H190" s="7">
        <v>201600</v>
      </c>
      <c r="I190" s="7">
        <f t="shared" si="18"/>
        <v>0</v>
      </c>
      <c r="J190" s="14" t="s">
        <v>95</v>
      </c>
      <c r="K190" s="22" t="s">
        <v>703</v>
      </c>
      <c r="L190" s="8" t="s">
        <v>53</v>
      </c>
    </row>
    <row r="191" spans="1:12" ht="12.75">
      <c r="A191" s="5">
        <v>196</v>
      </c>
      <c r="B191" s="5" t="s">
        <v>28</v>
      </c>
      <c r="C191" s="5" t="s">
        <v>323</v>
      </c>
      <c r="D191" s="5" t="s">
        <v>1673</v>
      </c>
      <c r="E191" s="26">
        <v>39721</v>
      </c>
      <c r="F191" s="7">
        <v>21500</v>
      </c>
      <c r="G191" s="6">
        <f t="shared" si="17"/>
        <v>40086</v>
      </c>
      <c r="H191" s="7">
        <v>21500</v>
      </c>
      <c r="I191" s="7">
        <f t="shared" si="18"/>
        <v>0</v>
      </c>
      <c r="J191" s="5" t="s">
        <v>1205</v>
      </c>
      <c r="K191" s="5"/>
      <c r="L191" s="8" t="s">
        <v>1667</v>
      </c>
    </row>
    <row r="192" spans="1:12" ht="12.75">
      <c r="A192" s="5"/>
      <c r="B192" s="5"/>
      <c r="C192" s="5"/>
      <c r="D192" s="5"/>
      <c r="E192" s="26"/>
      <c r="F192" s="7"/>
      <c r="G192" s="6"/>
      <c r="H192" s="11">
        <f>SUM(H176:H191)</f>
        <v>2247105</v>
      </c>
      <c r="I192" s="7"/>
      <c r="J192" s="5"/>
      <c r="K192" s="5"/>
      <c r="L192" s="8"/>
    </row>
    <row r="193" spans="1:12" ht="12.75">
      <c r="A193" s="8">
        <v>11</v>
      </c>
      <c r="B193" s="8" t="s">
        <v>339</v>
      </c>
      <c r="C193" s="8" t="s">
        <v>315</v>
      </c>
      <c r="D193" s="8" t="s">
        <v>2</v>
      </c>
      <c r="E193" s="26">
        <v>39620</v>
      </c>
      <c r="F193" s="7">
        <v>92100</v>
      </c>
      <c r="G193" s="6">
        <f aca="true" t="shared" si="19" ref="G193:G199">SUM(E193+365)</f>
        <v>39985</v>
      </c>
      <c r="H193" s="7">
        <v>50000</v>
      </c>
      <c r="I193" s="7">
        <f aca="true" t="shared" si="20" ref="I193:I199">SUM(F193-H193)</f>
        <v>42100</v>
      </c>
      <c r="J193" s="8" t="s">
        <v>340</v>
      </c>
      <c r="K193" s="20" t="s">
        <v>341</v>
      </c>
      <c r="L193" s="8" t="s">
        <v>1661</v>
      </c>
    </row>
    <row r="194" spans="1:12" ht="12.75">
      <c r="A194" s="14">
        <v>54</v>
      </c>
      <c r="B194" s="14" t="s">
        <v>584</v>
      </c>
      <c r="C194" s="14" t="s">
        <v>315</v>
      </c>
      <c r="D194" s="14" t="s">
        <v>584</v>
      </c>
      <c r="E194" s="26">
        <v>39624</v>
      </c>
      <c r="F194" s="7">
        <v>265008</v>
      </c>
      <c r="G194" s="6">
        <f t="shared" si="19"/>
        <v>39989</v>
      </c>
      <c r="H194" s="7">
        <v>256000</v>
      </c>
      <c r="I194" s="7">
        <f t="shared" si="20"/>
        <v>9008</v>
      </c>
      <c r="J194" s="14" t="s">
        <v>585</v>
      </c>
      <c r="K194" s="23" t="s">
        <v>586</v>
      </c>
      <c r="L194" s="8" t="s">
        <v>1334</v>
      </c>
    </row>
    <row r="195" spans="1:12" ht="12.75">
      <c r="A195" s="14">
        <v>114</v>
      </c>
      <c r="B195" s="14" t="s">
        <v>1799</v>
      </c>
      <c r="C195" s="14" t="s">
        <v>315</v>
      </c>
      <c r="D195" s="14" t="s">
        <v>87</v>
      </c>
      <c r="E195" s="26">
        <v>39802</v>
      </c>
      <c r="F195" s="7">
        <v>286887</v>
      </c>
      <c r="G195" s="6">
        <f t="shared" si="19"/>
        <v>40167</v>
      </c>
      <c r="H195" s="7">
        <v>286887</v>
      </c>
      <c r="I195" s="7">
        <f t="shared" si="20"/>
        <v>0</v>
      </c>
      <c r="J195" s="14" t="s">
        <v>1215</v>
      </c>
      <c r="K195" s="22" t="s">
        <v>1216</v>
      </c>
      <c r="L195" s="8" t="s">
        <v>1662</v>
      </c>
    </row>
    <row r="196" spans="1:12" ht="12.75">
      <c r="A196" s="14">
        <v>115</v>
      </c>
      <c r="B196" s="14" t="s">
        <v>1217</v>
      </c>
      <c r="C196" s="14" t="s">
        <v>315</v>
      </c>
      <c r="D196" s="14" t="s">
        <v>1218</v>
      </c>
      <c r="E196" s="26">
        <v>39772</v>
      </c>
      <c r="F196" s="7">
        <v>199000</v>
      </c>
      <c r="G196" s="6">
        <f t="shared" si="19"/>
        <v>40137</v>
      </c>
      <c r="H196" s="7">
        <v>199000</v>
      </c>
      <c r="I196" s="7">
        <f t="shared" si="20"/>
        <v>0</v>
      </c>
      <c r="J196" s="14" t="s">
        <v>1215</v>
      </c>
      <c r="K196" s="22" t="s">
        <v>1216</v>
      </c>
      <c r="L196" s="8" t="s">
        <v>1662</v>
      </c>
    </row>
    <row r="197" spans="1:12" ht="12.75">
      <c r="A197" s="14">
        <v>123</v>
      </c>
      <c r="B197" s="14" t="s">
        <v>1867</v>
      </c>
      <c r="C197" s="14" t="s">
        <v>315</v>
      </c>
      <c r="D197" s="14" t="s">
        <v>13</v>
      </c>
      <c r="E197" s="26">
        <v>39759</v>
      </c>
      <c r="F197" s="7">
        <v>447400</v>
      </c>
      <c r="G197" s="6">
        <f t="shared" si="19"/>
        <v>40124</v>
      </c>
      <c r="H197" s="7">
        <v>447400</v>
      </c>
      <c r="I197" s="7">
        <f t="shared" si="20"/>
        <v>0</v>
      </c>
      <c r="J197" s="14" t="s">
        <v>1868</v>
      </c>
      <c r="K197" s="23" t="s">
        <v>14</v>
      </c>
      <c r="L197" s="8" t="s">
        <v>15</v>
      </c>
    </row>
    <row r="198" spans="1:12" ht="12.75">
      <c r="A198" s="14">
        <v>125</v>
      </c>
      <c r="B198" s="14" t="s">
        <v>96</v>
      </c>
      <c r="C198" s="14" t="s">
        <v>315</v>
      </c>
      <c r="D198" s="14" t="s">
        <v>13</v>
      </c>
      <c r="E198" s="26">
        <v>39771</v>
      </c>
      <c r="F198" s="7">
        <v>300000</v>
      </c>
      <c r="G198" s="6">
        <f t="shared" si="19"/>
        <v>40136</v>
      </c>
      <c r="H198" s="7">
        <v>300000</v>
      </c>
      <c r="I198" s="7">
        <f t="shared" si="20"/>
        <v>0</v>
      </c>
      <c r="J198" s="14" t="s">
        <v>1869</v>
      </c>
      <c r="K198" s="22" t="s">
        <v>1870</v>
      </c>
      <c r="L198" s="8" t="s">
        <v>1334</v>
      </c>
    </row>
    <row r="199" spans="1:12" ht="12.75">
      <c r="A199" s="5">
        <v>154</v>
      </c>
      <c r="B199" s="5" t="s">
        <v>156</v>
      </c>
      <c r="C199" s="5" t="s">
        <v>315</v>
      </c>
      <c r="D199" s="5" t="s">
        <v>87</v>
      </c>
      <c r="E199" s="26">
        <v>39784</v>
      </c>
      <c r="F199" s="7">
        <v>47000</v>
      </c>
      <c r="G199" s="6">
        <f t="shared" si="19"/>
        <v>40149</v>
      </c>
      <c r="H199" s="7">
        <v>47000</v>
      </c>
      <c r="I199" s="7">
        <f t="shared" si="20"/>
        <v>0</v>
      </c>
      <c r="J199" s="5" t="s">
        <v>37</v>
      </c>
      <c r="K199" s="5" t="s">
        <v>17</v>
      </c>
      <c r="L199" s="8" t="s">
        <v>70</v>
      </c>
    </row>
    <row r="200" spans="1:12" ht="12.75">
      <c r="A200" s="5"/>
      <c r="B200" s="5"/>
      <c r="C200" s="5"/>
      <c r="D200" s="5"/>
      <c r="E200" s="26"/>
      <c r="F200" s="7"/>
      <c r="G200" s="6"/>
      <c r="H200" s="11">
        <f>SUM(H193:H199)</f>
        <v>1586287</v>
      </c>
      <c r="I200" s="7"/>
      <c r="J200" s="5"/>
      <c r="K200" s="5"/>
      <c r="L200" s="8"/>
    </row>
    <row r="201" spans="1:12" ht="12.75">
      <c r="A201" s="8">
        <v>35</v>
      </c>
      <c r="B201" s="8" t="s">
        <v>58</v>
      </c>
      <c r="C201" s="8" t="s">
        <v>316</v>
      </c>
      <c r="D201" s="8" t="s">
        <v>59</v>
      </c>
      <c r="E201" s="26">
        <v>39599</v>
      </c>
      <c r="F201" s="7">
        <v>147000</v>
      </c>
      <c r="G201" s="6">
        <f>SUM(E201+365)</f>
        <v>39964</v>
      </c>
      <c r="H201" s="7">
        <v>146800</v>
      </c>
      <c r="I201" s="7">
        <f>SUM(F201-H201)</f>
        <v>200</v>
      </c>
      <c r="J201" s="8" t="s">
        <v>337</v>
      </c>
      <c r="K201" s="22" t="s">
        <v>703</v>
      </c>
      <c r="L201" s="8" t="s">
        <v>6</v>
      </c>
    </row>
    <row r="202" spans="1:12" ht="12.75">
      <c r="A202" s="14">
        <v>81</v>
      </c>
      <c r="B202" s="14" t="s">
        <v>361</v>
      </c>
      <c r="C202" s="14" t="s">
        <v>316</v>
      </c>
      <c r="D202" s="14" t="s">
        <v>362</v>
      </c>
      <c r="E202" s="26">
        <v>39724</v>
      </c>
      <c r="F202" s="7">
        <v>130000</v>
      </c>
      <c r="G202" s="6">
        <f>SUM(E202+365)</f>
        <v>40089</v>
      </c>
      <c r="H202" s="7">
        <v>130000</v>
      </c>
      <c r="I202" s="7">
        <f>SUM(F202-H202)</f>
        <v>0</v>
      </c>
      <c r="J202" s="14" t="s">
        <v>363</v>
      </c>
      <c r="K202" s="22" t="s">
        <v>1635</v>
      </c>
      <c r="L202" s="8" t="s">
        <v>658</v>
      </c>
    </row>
    <row r="203" spans="1:12" ht="12.75">
      <c r="A203" s="5">
        <v>142</v>
      </c>
      <c r="B203" s="5" t="s">
        <v>155</v>
      </c>
      <c r="C203" s="5" t="s">
        <v>316</v>
      </c>
      <c r="D203" s="5" t="s">
        <v>1670</v>
      </c>
      <c r="E203" s="26">
        <v>39725</v>
      </c>
      <c r="F203" s="7">
        <v>30000</v>
      </c>
      <c r="G203" s="6">
        <f>SUM(E203+365)</f>
        <v>40090</v>
      </c>
      <c r="H203" s="7">
        <v>30000</v>
      </c>
      <c r="I203" s="7">
        <f>SUM(F203-H203)</f>
        <v>0</v>
      </c>
      <c r="J203" s="5" t="s">
        <v>36</v>
      </c>
      <c r="K203" s="5"/>
      <c r="L203" s="8" t="s">
        <v>16</v>
      </c>
    </row>
    <row r="204" spans="1:12" ht="12.75">
      <c r="A204" s="5">
        <v>183</v>
      </c>
      <c r="B204" s="5" t="s">
        <v>158</v>
      </c>
      <c r="C204" s="5" t="s">
        <v>316</v>
      </c>
      <c r="D204" s="5" t="s">
        <v>1671</v>
      </c>
      <c r="E204" s="26">
        <v>39779</v>
      </c>
      <c r="F204" s="7">
        <v>100000</v>
      </c>
      <c r="G204" s="6">
        <f>SUM(E204+365)</f>
        <v>40144</v>
      </c>
      <c r="H204" s="7">
        <v>100000</v>
      </c>
      <c r="I204" s="7">
        <f>SUM(F204-H204)</f>
        <v>0</v>
      </c>
      <c r="J204" s="5" t="s">
        <v>38</v>
      </c>
      <c r="K204" s="5"/>
      <c r="L204" s="8" t="s">
        <v>19</v>
      </c>
    </row>
    <row r="205" spans="1:12" ht="12.75">
      <c r="A205" s="5">
        <v>235</v>
      </c>
      <c r="B205" s="5" t="s">
        <v>35</v>
      </c>
      <c r="C205" s="5" t="s">
        <v>316</v>
      </c>
      <c r="D205" s="5" t="s">
        <v>269</v>
      </c>
      <c r="E205" s="26">
        <v>39779</v>
      </c>
      <c r="F205" s="7">
        <v>119000</v>
      </c>
      <c r="G205" s="6">
        <f>SUM(E205+365)</f>
        <v>40144</v>
      </c>
      <c r="H205" s="7">
        <v>119000</v>
      </c>
      <c r="I205" s="7">
        <f>SUM(F205-H205)</f>
        <v>0</v>
      </c>
      <c r="J205" s="5" t="s">
        <v>45</v>
      </c>
      <c r="K205" s="5" t="s">
        <v>47</v>
      </c>
      <c r="L205" s="8" t="s">
        <v>26</v>
      </c>
    </row>
    <row r="206" spans="1:12" ht="12.75">
      <c r="A206" s="5"/>
      <c r="B206" s="5"/>
      <c r="C206" s="5"/>
      <c r="D206" s="5"/>
      <c r="E206" s="26"/>
      <c r="F206" s="7"/>
      <c r="G206" s="6"/>
      <c r="H206" s="11">
        <f>SUM(H201:H205)</f>
        <v>525800</v>
      </c>
      <c r="I206" s="7"/>
      <c r="J206" s="5"/>
      <c r="K206" s="5"/>
      <c r="L206" s="8"/>
    </row>
    <row r="207" spans="1:12" ht="12.75">
      <c r="A207" s="14">
        <v>100</v>
      </c>
      <c r="B207" s="14" t="s">
        <v>356</v>
      </c>
      <c r="C207" s="14" t="s">
        <v>313</v>
      </c>
      <c r="D207" s="14" t="s">
        <v>357</v>
      </c>
      <c r="E207" s="26">
        <v>39751</v>
      </c>
      <c r="F207" s="7">
        <v>79987</v>
      </c>
      <c r="G207" s="6">
        <f aca="true" t="shared" si="21" ref="G207:G215">SUM(E207+365)</f>
        <v>40116</v>
      </c>
      <c r="H207" s="7">
        <v>79987</v>
      </c>
      <c r="I207" s="7">
        <f aca="true" t="shared" si="22" ref="I207:I215">SUM(F207-H207)</f>
        <v>0</v>
      </c>
      <c r="J207" s="14" t="s">
        <v>358</v>
      </c>
      <c r="K207" s="22" t="s">
        <v>12</v>
      </c>
      <c r="L207" s="8" t="s">
        <v>81</v>
      </c>
    </row>
    <row r="208" spans="1:12" ht="12.75">
      <c r="A208" s="14">
        <v>101</v>
      </c>
      <c r="B208" s="14" t="s">
        <v>1210</v>
      </c>
      <c r="C208" s="14" t="s">
        <v>313</v>
      </c>
      <c r="D208" s="14" t="s">
        <v>1211</v>
      </c>
      <c r="E208" s="26">
        <v>39751</v>
      </c>
      <c r="F208" s="7">
        <v>20500</v>
      </c>
      <c r="G208" s="6">
        <f t="shared" si="21"/>
        <v>40116</v>
      </c>
      <c r="H208" s="7">
        <v>20500</v>
      </c>
      <c r="I208" s="7">
        <f t="shared" si="22"/>
        <v>0</v>
      </c>
      <c r="J208" s="14" t="s">
        <v>1212</v>
      </c>
      <c r="K208" s="22" t="s">
        <v>12</v>
      </c>
      <c r="L208" s="8" t="s">
        <v>81</v>
      </c>
    </row>
    <row r="209" spans="1:12" ht="12.75">
      <c r="A209" s="14">
        <v>188</v>
      </c>
      <c r="B209" s="14" t="s">
        <v>83</v>
      </c>
      <c r="C209" s="14" t="s">
        <v>313</v>
      </c>
      <c r="D209" s="14" t="s">
        <v>84</v>
      </c>
      <c r="E209" s="26">
        <v>39779</v>
      </c>
      <c r="F209" s="7">
        <v>150000</v>
      </c>
      <c r="G209" s="6">
        <f t="shared" si="21"/>
        <v>40144</v>
      </c>
      <c r="H209" s="7">
        <v>122451</v>
      </c>
      <c r="I209" s="7">
        <f t="shared" si="22"/>
        <v>27549</v>
      </c>
      <c r="J209" s="14" t="s">
        <v>85</v>
      </c>
      <c r="K209" s="22"/>
      <c r="L209" s="8" t="s">
        <v>86</v>
      </c>
    </row>
    <row r="210" spans="1:12" ht="12.75">
      <c r="A210" s="5">
        <v>219</v>
      </c>
      <c r="B210" s="5" t="s">
        <v>29</v>
      </c>
      <c r="C210" s="5" t="s">
        <v>313</v>
      </c>
      <c r="D210" s="5" t="s">
        <v>516</v>
      </c>
      <c r="E210" s="26">
        <v>39751</v>
      </c>
      <c r="F210" s="7">
        <v>280189</v>
      </c>
      <c r="G210" s="6">
        <f t="shared" si="21"/>
        <v>40116</v>
      </c>
      <c r="H210" s="7">
        <v>280189</v>
      </c>
      <c r="I210" s="7">
        <f t="shared" si="22"/>
        <v>0</v>
      </c>
      <c r="J210" s="5" t="s">
        <v>41</v>
      </c>
      <c r="K210" s="5" t="s">
        <v>21</v>
      </c>
      <c r="L210" s="8" t="s">
        <v>685</v>
      </c>
    </row>
    <row r="211" spans="1:12" ht="12.75">
      <c r="A211" s="5">
        <v>220</v>
      </c>
      <c r="B211" s="5" t="s">
        <v>30</v>
      </c>
      <c r="C211" s="5" t="s">
        <v>313</v>
      </c>
      <c r="D211" s="5" t="s">
        <v>1674</v>
      </c>
      <c r="E211" s="26">
        <v>39771</v>
      </c>
      <c r="F211" s="7">
        <v>160000</v>
      </c>
      <c r="G211" s="6">
        <f t="shared" si="21"/>
        <v>40136</v>
      </c>
      <c r="H211" s="7">
        <v>160000</v>
      </c>
      <c r="I211" s="7">
        <f t="shared" si="22"/>
        <v>0</v>
      </c>
      <c r="J211" s="5" t="s">
        <v>41</v>
      </c>
      <c r="K211" s="5" t="s">
        <v>21</v>
      </c>
      <c r="L211" s="8" t="s">
        <v>685</v>
      </c>
    </row>
    <row r="212" spans="1:12" ht="12.75">
      <c r="A212" s="5">
        <v>221</v>
      </c>
      <c r="B212" s="5" t="s">
        <v>31</v>
      </c>
      <c r="C212" s="5" t="s">
        <v>313</v>
      </c>
      <c r="D212" s="5" t="s">
        <v>1676</v>
      </c>
      <c r="E212" s="26">
        <v>39765</v>
      </c>
      <c r="F212" s="7">
        <v>155000</v>
      </c>
      <c r="G212" s="6">
        <f t="shared" si="21"/>
        <v>40130</v>
      </c>
      <c r="H212" s="7">
        <v>155000</v>
      </c>
      <c r="I212" s="7">
        <f t="shared" si="22"/>
        <v>0</v>
      </c>
      <c r="J212" s="5" t="s">
        <v>42</v>
      </c>
      <c r="K212" s="5"/>
      <c r="L212" s="8" t="s">
        <v>685</v>
      </c>
    </row>
    <row r="213" spans="1:12" ht="12.75">
      <c r="A213" s="5">
        <v>223</v>
      </c>
      <c r="B213" s="5" t="s">
        <v>32</v>
      </c>
      <c r="C213" s="5" t="s">
        <v>313</v>
      </c>
      <c r="D213" s="5" t="s">
        <v>1677</v>
      </c>
      <c r="E213" s="26">
        <v>39771</v>
      </c>
      <c r="F213" s="7">
        <v>160000</v>
      </c>
      <c r="G213" s="6">
        <f t="shared" si="21"/>
        <v>40136</v>
      </c>
      <c r="H213" s="7">
        <v>160000</v>
      </c>
      <c r="I213" s="7">
        <f t="shared" si="22"/>
        <v>0</v>
      </c>
      <c r="J213" s="5" t="s">
        <v>1695</v>
      </c>
      <c r="K213" s="5" t="s">
        <v>21</v>
      </c>
      <c r="L213" s="8" t="s">
        <v>22</v>
      </c>
    </row>
    <row r="214" spans="1:12" ht="12.75">
      <c r="A214" s="5">
        <v>224</v>
      </c>
      <c r="B214" s="5" t="s">
        <v>1325</v>
      </c>
      <c r="C214" s="5" t="s">
        <v>313</v>
      </c>
      <c r="D214" s="5" t="s">
        <v>1678</v>
      </c>
      <c r="E214" s="26">
        <v>39771</v>
      </c>
      <c r="F214" s="7">
        <v>150000</v>
      </c>
      <c r="G214" s="6">
        <f t="shared" si="21"/>
        <v>40136</v>
      </c>
      <c r="H214" s="7">
        <v>150000</v>
      </c>
      <c r="I214" s="7">
        <f t="shared" si="22"/>
        <v>0</v>
      </c>
      <c r="J214" s="5" t="s">
        <v>1695</v>
      </c>
      <c r="K214" s="5" t="s">
        <v>21</v>
      </c>
      <c r="L214" s="8" t="s">
        <v>23</v>
      </c>
    </row>
    <row r="215" spans="1:12" ht="12.75">
      <c r="A215" s="5">
        <v>225</v>
      </c>
      <c r="B215" s="5" t="s">
        <v>33</v>
      </c>
      <c r="C215" s="5" t="s">
        <v>313</v>
      </c>
      <c r="D215" s="5" t="s">
        <v>1679</v>
      </c>
      <c r="E215" s="26">
        <v>39751</v>
      </c>
      <c r="F215" s="7">
        <v>279475</v>
      </c>
      <c r="G215" s="6">
        <f t="shared" si="21"/>
        <v>40116</v>
      </c>
      <c r="H215" s="7">
        <v>279475</v>
      </c>
      <c r="I215" s="7">
        <f t="shared" si="22"/>
        <v>0</v>
      </c>
      <c r="J215" s="5" t="s">
        <v>43</v>
      </c>
      <c r="K215" s="5"/>
      <c r="L215" s="8" t="s">
        <v>685</v>
      </c>
    </row>
    <row r="216" spans="1:12" ht="12.75">
      <c r="A216" s="5"/>
      <c r="B216" s="5"/>
      <c r="C216" s="5"/>
      <c r="D216" s="5"/>
      <c r="E216" s="26"/>
      <c r="F216" s="7"/>
      <c r="G216" s="6"/>
      <c r="H216" s="11">
        <f>SUM(H207:H215)</f>
        <v>1407602</v>
      </c>
      <c r="I216" s="7"/>
      <c r="J216" s="5"/>
      <c r="K216" s="5"/>
      <c r="L216" s="8"/>
    </row>
    <row r="217" spans="1:12" ht="12.75">
      <c r="A217" s="14">
        <v>69</v>
      </c>
      <c r="B217" s="14" t="s">
        <v>1769</v>
      </c>
      <c r="C217" s="14" t="s">
        <v>618</v>
      </c>
      <c r="D217" s="14" t="s">
        <v>1699</v>
      </c>
      <c r="E217" s="26">
        <v>39701</v>
      </c>
      <c r="F217" s="7">
        <v>999165.7</v>
      </c>
      <c r="G217" s="6">
        <f>SUM(E217+365)</f>
        <v>40066</v>
      </c>
      <c r="H217" s="11">
        <v>576000</v>
      </c>
      <c r="I217" s="7">
        <f>SUM(F217-H217)</f>
        <v>423165.69999999995</v>
      </c>
      <c r="J217" s="14" t="s">
        <v>1770</v>
      </c>
      <c r="K217" s="22" t="s">
        <v>1700</v>
      </c>
      <c r="L217" s="8" t="s">
        <v>97</v>
      </c>
    </row>
    <row r="218" spans="1:12" ht="12.75">
      <c r="A218" s="43"/>
      <c r="B218" s="43"/>
      <c r="C218" s="43"/>
      <c r="D218" s="43"/>
      <c r="E218" s="50"/>
      <c r="F218" s="13"/>
      <c r="G218" s="51"/>
      <c r="H218" s="13"/>
      <c r="I218" s="13"/>
      <c r="J218" s="43"/>
      <c r="K218" s="52"/>
      <c r="L218" s="48"/>
    </row>
    <row r="219" spans="1:9" ht="18">
      <c r="A219" s="1" t="s">
        <v>1321</v>
      </c>
      <c r="B219" s="2"/>
      <c r="C219" s="2"/>
      <c r="D219" s="2"/>
      <c r="G219" s="3"/>
      <c r="I219" s="13" t="s">
        <v>299</v>
      </c>
    </row>
    <row r="220" spans="1:12" ht="12.75">
      <c r="A220" s="9" t="s">
        <v>300</v>
      </c>
      <c r="B220" s="9" t="s">
        <v>301</v>
      </c>
      <c r="C220" s="9" t="s">
        <v>302</v>
      </c>
      <c r="D220" s="9" t="s">
        <v>303</v>
      </c>
      <c r="E220" s="25" t="s">
        <v>304</v>
      </c>
      <c r="F220" s="11" t="s">
        <v>305</v>
      </c>
      <c r="G220" s="10" t="s">
        <v>306</v>
      </c>
      <c r="H220" s="11" t="s">
        <v>307</v>
      </c>
      <c r="I220" s="11" t="s">
        <v>308</v>
      </c>
      <c r="J220" s="12" t="s">
        <v>309</v>
      </c>
      <c r="K220" s="18" t="s">
        <v>310</v>
      </c>
      <c r="L220" s="12" t="s">
        <v>311</v>
      </c>
    </row>
    <row r="221" spans="1:12" ht="12.75">
      <c r="A221" s="5">
        <v>5</v>
      </c>
      <c r="B221" s="5" t="s">
        <v>1202</v>
      </c>
      <c r="C221" s="5" t="s">
        <v>312</v>
      </c>
      <c r="D221" s="5" t="s">
        <v>1752</v>
      </c>
      <c r="E221" s="26">
        <v>39211</v>
      </c>
      <c r="F221" s="7">
        <v>150000</v>
      </c>
      <c r="G221" s="6">
        <f aca="true" t="shared" si="23" ref="G221:G246">SUM(E221+365)</f>
        <v>39576</v>
      </c>
      <c r="H221" s="7">
        <v>150000</v>
      </c>
      <c r="I221" s="7">
        <f aca="true" t="shared" si="24" ref="I221:I254">SUM(F221-H221)</f>
        <v>0</v>
      </c>
      <c r="J221" s="5" t="s">
        <v>1766</v>
      </c>
      <c r="K221" s="19" t="s">
        <v>554</v>
      </c>
      <c r="L221" s="8" t="s">
        <v>688</v>
      </c>
    </row>
    <row r="222" spans="1:12" ht="12.75">
      <c r="A222" s="5">
        <v>13</v>
      </c>
      <c r="B222" s="5" t="s">
        <v>1203</v>
      </c>
      <c r="C222" s="5" t="s">
        <v>312</v>
      </c>
      <c r="D222" s="5" t="s">
        <v>1753</v>
      </c>
      <c r="E222" s="26">
        <v>39248</v>
      </c>
      <c r="F222" s="7">
        <v>61616</v>
      </c>
      <c r="G222" s="6">
        <f t="shared" si="23"/>
        <v>39613</v>
      </c>
      <c r="H222" s="7">
        <v>61616</v>
      </c>
      <c r="I222" s="7">
        <f t="shared" si="24"/>
        <v>0</v>
      </c>
      <c r="J222" s="5" t="s">
        <v>2185</v>
      </c>
      <c r="K222" s="19" t="s">
        <v>555</v>
      </c>
      <c r="L222" s="8" t="s">
        <v>2180</v>
      </c>
    </row>
    <row r="223" spans="1:12" ht="12.75">
      <c r="A223" s="5">
        <v>35</v>
      </c>
      <c r="B223" s="5" t="s">
        <v>617</v>
      </c>
      <c r="C223" s="5" t="s">
        <v>312</v>
      </c>
      <c r="D223" s="5" t="s">
        <v>1765</v>
      </c>
      <c r="E223" s="26">
        <v>39248</v>
      </c>
      <c r="F223" s="7">
        <v>120000</v>
      </c>
      <c r="G223" s="6">
        <f t="shared" si="23"/>
        <v>39613</v>
      </c>
      <c r="H223" s="7">
        <v>120000</v>
      </c>
      <c r="I223" s="7">
        <f t="shared" si="24"/>
        <v>0</v>
      </c>
      <c r="J223" s="5" t="s">
        <v>1773</v>
      </c>
      <c r="K223" s="19" t="s">
        <v>686</v>
      </c>
      <c r="L223" s="8" t="s">
        <v>1201</v>
      </c>
    </row>
    <row r="224" spans="1:12" ht="12.75">
      <c r="A224" s="5">
        <v>41</v>
      </c>
      <c r="B224" s="5" t="s">
        <v>76</v>
      </c>
      <c r="C224" s="5" t="s">
        <v>312</v>
      </c>
      <c r="D224" s="5" t="s">
        <v>1352</v>
      </c>
      <c r="E224" s="26">
        <v>39277</v>
      </c>
      <c r="F224" s="7">
        <v>51104</v>
      </c>
      <c r="G224" s="6">
        <f t="shared" si="23"/>
        <v>39642</v>
      </c>
      <c r="H224" s="7">
        <v>51104</v>
      </c>
      <c r="I224" s="7">
        <f t="shared" si="24"/>
        <v>0</v>
      </c>
      <c r="J224" s="5" t="s">
        <v>1774</v>
      </c>
      <c r="K224" s="19" t="s">
        <v>1349</v>
      </c>
      <c r="L224" s="8" t="s">
        <v>98</v>
      </c>
    </row>
    <row r="225" spans="1:12" ht="12.75">
      <c r="A225" s="8">
        <v>50</v>
      </c>
      <c r="B225" s="8" t="s">
        <v>691</v>
      </c>
      <c r="C225" s="8" t="s">
        <v>312</v>
      </c>
      <c r="D225" s="8" t="s">
        <v>692</v>
      </c>
      <c r="E225" s="26">
        <v>39277</v>
      </c>
      <c r="F225" s="7">
        <v>150000</v>
      </c>
      <c r="G225" s="6">
        <f t="shared" si="23"/>
        <v>39642</v>
      </c>
      <c r="H225" s="7">
        <v>150000</v>
      </c>
      <c r="I225" s="7">
        <f t="shared" si="24"/>
        <v>0</v>
      </c>
      <c r="J225" s="8" t="s">
        <v>268</v>
      </c>
      <c r="K225" s="20" t="s">
        <v>693</v>
      </c>
      <c r="L225" s="8" t="s">
        <v>1201</v>
      </c>
    </row>
    <row r="226" spans="1:12" ht="12.75">
      <c r="A226" s="8">
        <v>53</v>
      </c>
      <c r="B226" s="8" t="s">
        <v>1326</v>
      </c>
      <c r="C226" s="8" t="s">
        <v>312</v>
      </c>
      <c r="D226" s="8" t="s">
        <v>1327</v>
      </c>
      <c r="E226" s="26">
        <v>39310</v>
      </c>
      <c r="F226" s="7">
        <v>80000</v>
      </c>
      <c r="G226" s="6">
        <f t="shared" si="23"/>
        <v>39675</v>
      </c>
      <c r="H226" s="7">
        <v>80000</v>
      </c>
      <c r="I226" s="7">
        <f t="shared" si="24"/>
        <v>0</v>
      </c>
      <c r="J226" s="8" t="s">
        <v>1328</v>
      </c>
      <c r="K226" s="20" t="s">
        <v>1329</v>
      </c>
      <c r="L226" s="8" t="s">
        <v>590</v>
      </c>
    </row>
    <row r="227" spans="1:12" ht="12.75">
      <c r="A227" s="14">
        <v>95</v>
      </c>
      <c r="B227" s="14" t="s">
        <v>704</v>
      </c>
      <c r="C227" s="14" t="s">
        <v>312</v>
      </c>
      <c r="D227" s="14" t="s">
        <v>705</v>
      </c>
      <c r="E227" s="26">
        <v>39379</v>
      </c>
      <c r="F227" s="7">
        <v>64000</v>
      </c>
      <c r="G227" s="6">
        <f t="shared" si="23"/>
        <v>39744</v>
      </c>
      <c r="H227" s="7">
        <v>32000</v>
      </c>
      <c r="I227" s="7">
        <f t="shared" si="24"/>
        <v>32000</v>
      </c>
      <c r="J227" s="14" t="s">
        <v>706</v>
      </c>
      <c r="K227" s="22" t="s">
        <v>709</v>
      </c>
      <c r="L227" s="8" t="s">
        <v>68</v>
      </c>
    </row>
    <row r="228" spans="1:12" ht="12.75">
      <c r="A228" s="14">
        <v>96</v>
      </c>
      <c r="B228" s="14" t="s">
        <v>710</v>
      </c>
      <c r="C228" s="14" t="s">
        <v>312</v>
      </c>
      <c r="D228" s="14" t="s">
        <v>711</v>
      </c>
      <c r="E228" s="26">
        <v>39350</v>
      </c>
      <c r="F228" s="7">
        <v>200000</v>
      </c>
      <c r="G228" s="6">
        <f t="shared" si="23"/>
        <v>39715</v>
      </c>
      <c r="H228" s="7">
        <v>131000</v>
      </c>
      <c r="I228" s="7">
        <f t="shared" si="24"/>
        <v>69000</v>
      </c>
      <c r="J228" s="14" t="s">
        <v>712</v>
      </c>
      <c r="K228" s="22" t="s">
        <v>713</v>
      </c>
      <c r="L228" s="8" t="s">
        <v>1664</v>
      </c>
    </row>
    <row r="229" spans="1:12" ht="12.75">
      <c r="A229" s="5">
        <v>125</v>
      </c>
      <c r="B229" s="5" t="s">
        <v>49</v>
      </c>
      <c r="C229" s="5" t="s">
        <v>312</v>
      </c>
      <c r="D229" s="5" t="s">
        <v>1172</v>
      </c>
      <c r="E229" s="26">
        <v>39394</v>
      </c>
      <c r="F229" s="7">
        <v>150000</v>
      </c>
      <c r="G229" s="6">
        <f t="shared" si="23"/>
        <v>39759</v>
      </c>
      <c r="H229" s="7">
        <v>150000</v>
      </c>
      <c r="I229" s="7">
        <f t="shared" si="24"/>
        <v>0</v>
      </c>
      <c r="J229" s="5" t="s">
        <v>1219</v>
      </c>
      <c r="K229" s="19" t="s">
        <v>1333</v>
      </c>
      <c r="L229" s="8" t="s">
        <v>1201</v>
      </c>
    </row>
    <row r="230" spans="1:12" ht="12.75">
      <c r="A230" s="5">
        <v>126</v>
      </c>
      <c r="B230" s="5" t="s">
        <v>50</v>
      </c>
      <c r="C230" s="5" t="s">
        <v>312</v>
      </c>
      <c r="D230" s="5" t="s">
        <v>1173</v>
      </c>
      <c r="E230" s="26">
        <v>39394</v>
      </c>
      <c r="F230" s="7">
        <v>180000</v>
      </c>
      <c r="G230" s="6">
        <f t="shared" si="23"/>
        <v>39759</v>
      </c>
      <c r="H230" s="7">
        <v>180000</v>
      </c>
      <c r="I230" s="7">
        <f t="shared" si="24"/>
        <v>0</v>
      </c>
      <c r="J230" s="5" t="s">
        <v>1767</v>
      </c>
      <c r="K230" s="19" t="s">
        <v>1702</v>
      </c>
      <c r="L230" s="8" t="s">
        <v>70</v>
      </c>
    </row>
    <row r="231" spans="1:12" ht="12.75">
      <c r="A231" s="5">
        <v>150</v>
      </c>
      <c r="B231" s="5" t="s">
        <v>659</v>
      </c>
      <c r="C231" s="5" t="s">
        <v>312</v>
      </c>
      <c r="D231" s="5" t="s">
        <v>1175</v>
      </c>
      <c r="E231" s="26">
        <v>39394</v>
      </c>
      <c r="F231" s="7">
        <v>100000</v>
      </c>
      <c r="G231" s="6">
        <f t="shared" si="23"/>
        <v>39759</v>
      </c>
      <c r="H231" s="7">
        <v>100000</v>
      </c>
      <c r="I231" s="7">
        <f t="shared" si="24"/>
        <v>0</v>
      </c>
      <c r="J231" s="5" t="s">
        <v>1324</v>
      </c>
      <c r="K231" s="19" t="s">
        <v>1333</v>
      </c>
      <c r="L231" s="8" t="s">
        <v>1201</v>
      </c>
    </row>
    <row r="232" spans="1:12" ht="12.75">
      <c r="A232" s="5">
        <v>177</v>
      </c>
      <c r="B232" s="5" t="s">
        <v>89</v>
      </c>
      <c r="C232" s="5" t="s">
        <v>312</v>
      </c>
      <c r="D232" s="5" t="s">
        <v>1178</v>
      </c>
      <c r="E232" s="26">
        <v>39386</v>
      </c>
      <c r="F232" s="7">
        <v>150000</v>
      </c>
      <c r="G232" s="6">
        <f t="shared" si="23"/>
        <v>39751</v>
      </c>
      <c r="H232" s="7">
        <v>150000</v>
      </c>
      <c r="I232" s="7">
        <f t="shared" si="24"/>
        <v>0</v>
      </c>
      <c r="J232" s="5" t="s">
        <v>1225</v>
      </c>
      <c r="K232" s="19" t="s">
        <v>1704</v>
      </c>
      <c r="L232" s="8" t="s">
        <v>708</v>
      </c>
    </row>
    <row r="233" spans="1:12" ht="12.75">
      <c r="A233" s="5"/>
      <c r="B233" s="5"/>
      <c r="C233" s="5"/>
      <c r="D233" s="5"/>
      <c r="E233" s="26"/>
      <c r="F233" s="7"/>
      <c r="G233" s="6"/>
      <c r="H233" s="11">
        <f>SUM(H221:H232)</f>
        <v>1355720</v>
      </c>
      <c r="I233" s="7"/>
      <c r="J233" s="5"/>
      <c r="K233" s="19"/>
      <c r="L233" s="8"/>
    </row>
    <row r="234" spans="1:12" ht="12.75">
      <c r="A234" s="5">
        <v>3</v>
      </c>
      <c r="B234" s="5" t="s">
        <v>1322</v>
      </c>
      <c r="C234" s="5" t="s">
        <v>323</v>
      </c>
      <c r="D234" s="5" t="s">
        <v>82</v>
      </c>
      <c r="E234" s="26">
        <v>39211</v>
      </c>
      <c r="F234" s="7">
        <v>20000</v>
      </c>
      <c r="G234" s="6">
        <f t="shared" si="23"/>
        <v>39576</v>
      </c>
      <c r="H234" s="7">
        <v>20000</v>
      </c>
      <c r="I234" s="7">
        <f t="shared" si="24"/>
        <v>0</v>
      </c>
      <c r="J234" s="5" t="s">
        <v>56</v>
      </c>
      <c r="K234" s="19" t="s">
        <v>553</v>
      </c>
      <c r="L234" s="8" t="s">
        <v>2187</v>
      </c>
    </row>
    <row r="235" spans="1:12" ht="12.75">
      <c r="A235" s="5">
        <v>21</v>
      </c>
      <c r="B235" s="5" t="s">
        <v>66</v>
      </c>
      <c r="C235" s="5" t="s">
        <v>323</v>
      </c>
      <c r="D235" s="5" t="s">
        <v>1755</v>
      </c>
      <c r="E235" s="26">
        <v>39261</v>
      </c>
      <c r="F235" s="7">
        <v>102425</v>
      </c>
      <c r="G235" s="6">
        <f t="shared" si="23"/>
        <v>39626</v>
      </c>
      <c r="H235" s="7">
        <v>100000</v>
      </c>
      <c r="I235" s="7">
        <f t="shared" si="24"/>
        <v>2425</v>
      </c>
      <c r="J235" s="5" t="s">
        <v>1771</v>
      </c>
      <c r="K235" s="19" t="s">
        <v>682</v>
      </c>
      <c r="L235" s="8" t="s">
        <v>71</v>
      </c>
    </row>
    <row r="236" spans="1:12" ht="12.75">
      <c r="A236" s="8">
        <v>49</v>
      </c>
      <c r="B236" s="8" t="s">
        <v>1341</v>
      </c>
      <c r="C236" s="5" t="s">
        <v>323</v>
      </c>
      <c r="D236" s="8" t="s">
        <v>1342</v>
      </c>
      <c r="E236" s="26">
        <v>39287</v>
      </c>
      <c r="F236" s="7">
        <v>27336</v>
      </c>
      <c r="G236" s="6">
        <f t="shared" si="23"/>
        <v>39652</v>
      </c>
      <c r="H236" s="7">
        <v>27336</v>
      </c>
      <c r="I236" s="7">
        <f t="shared" si="24"/>
        <v>0</v>
      </c>
      <c r="J236" s="8" t="s">
        <v>1343</v>
      </c>
      <c r="K236" s="20" t="s">
        <v>1344</v>
      </c>
      <c r="L236" s="8" t="s">
        <v>2181</v>
      </c>
    </row>
    <row r="237" spans="1:12" ht="12.75">
      <c r="A237" s="8">
        <v>63</v>
      </c>
      <c r="B237" s="8" t="s">
        <v>1757</v>
      </c>
      <c r="C237" s="8" t="s">
        <v>323</v>
      </c>
      <c r="D237" s="8" t="s">
        <v>1760</v>
      </c>
      <c r="E237" s="26">
        <v>39379</v>
      </c>
      <c r="F237" s="7">
        <v>192500</v>
      </c>
      <c r="G237" s="6">
        <f t="shared" si="23"/>
        <v>39744</v>
      </c>
      <c r="H237" s="7">
        <v>192500</v>
      </c>
      <c r="I237" s="7">
        <f t="shared" si="24"/>
        <v>0</v>
      </c>
      <c r="J237" s="8" t="s">
        <v>1348</v>
      </c>
      <c r="K237" s="20" t="s">
        <v>1758</v>
      </c>
      <c r="L237" s="8" t="s">
        <v>660</v>
      </c>
    </row>
    <row r="238" spans="1:12" ht="12.75">
      <c r="A238" s="8">
        <v>76</v>
      </c>
      <c r="B238" s="8" t="s">
        <v>1835</v>
      </c>
      <c r="C238" s="8" t="s">
        <v>323</v>
      </c>
      <c r="D238" s="8" t="s">
        <v>1836</v>
      </c>
      <c r="E238" s="26">
        <v>39379</v>
      </c>
      <c r="F238" s="7">
        <v>221400</v>
      </c>
      <c r="G238" s="6">
        <f t="shared" si="23"/>
        <v>39744</v>
      </c>
      <c r="H238" s="7">
        <v>221400</v>
      </c>
      <c r="I238" s="7">
        <f t="shared" si="24"/>
        <v>0</v>
      </c>
      <c r="J238" s="8" t="s">
        <v>1348</v>
      </c>
      <c r="K238" s="20" t="s">
        <v>1758</v>
      </c>
      <c r="L238" s="8" t="s">
        <v>54</v>
      </c>
    </row>
    <row r="239" spans="1:12" ht="12.75">
      <c r="A239" s="14">
        <v>90</v>
      </c>
      <c r="B239" s="14" t="s">
        <v>698</v>
      </c>
      <c r="C239" s="14" t="s">
        <v>323</v>
      </c>
      <c r="D239" s="14" t="s">
        <v>699</v>
      </c>
      <c r="E239" s="26">
        <v>39350</v>
      </c>
      <c r="F239" s="7">
        <v>214600</v>
      </c>
      <c r="G239" s="6">
        <f t="shared" si="23"/>
        <v>39715</v>
      </c>
      <c r="H239" s="7">
        <v>214600</v>
      </c>
      <c r="I239" s="7">
        <f t="shared" si="24"/>
        <v>0</v>
      </c>
      <c r="J239" s="14" t="s">
        <v>696</v>
      </c>
      <c r="K239" s="22" t="s">
        <v>697</v>
      </c>
      <c r="L239" s="8" t="s">
        <v>615</v>
      </c>
    </row>
    <row r="240" spans="1:12" ht="12.75">
      <c r="A240" s="14">
        <v>94</v>
      </c>
      <c r="B240" s="14" t="s">
        <v>700</v>
      </c>
      <c r="C240" s="14" t="s">
        <v>323</v>
      </c>
      <c r="D240" s="14" t="s">
        <v>701</v>
      </c>
      <c r="E240" s="26">
        <v>39379</v>
      </c>
      <c r="F240" s="7">
        <v>199200</v>
      </c>
      <c r="G240" s="6">
        <f t="shared" si="23"/>
        <v>39744</v>
      </c>
      <c r="H240" s="7">
        <v>199200</v>
      </c>
      <c r="I240" s="7">
        <f t="shared" si="24"/>
        <v>0</v>
      </c>
      <c r="J240" s="14" t="s">
        <v>702</v>
      </c>
      <c r="K240" s="22" t="s">
        <v>703</v>
      </c>
      <c r="L240" s="8" t="s">
        <v>1220</v>
      </c>
    </row>
    <row r="241" spans="1:12" ht="12.75">
      <c r="A241" s="5">
        <v>100</v>
      </c>
      <c r="B241" s="5" t="s">
        <v>1356</v>
      </c>
      <c r="C241" s="5" t="s">
        <v>323</v>
      </c>
      <c r="D241" s="5" t="s">
        <v>1169</v>
      </c>
      <c r="E241" s="26">
        <v>39379</v>
      </c>
      <c r="F241" s="7">
        <v>25000</v>
      </c>
      <c r="G241" s="6">
        <f t="shared" si="23"/>
        <v>39744</v>
      </c>
      <c r="H241" s="7">
        <v>25000</v>
      </c>
      <c r="I241" s="7">
        <f t="shared" si="24"/>
        <v>0</v>
      </c>
      <c r="J241" s="5" t="s">
        <v>1205</v>
      </c>
      <c r="K241" s="19"/>
      <c r="L241" s="8" t="s">
        <v>2187</v>
      </c>
    </row>
    <row r="242" spans="1:12" ht="12.75">
      <c r="A242" s="5">
        <v>104</v>
      </c>
      <c r="B242" s="5" t="s">
        <v>154</v>
      </c>
      <c r="C242" s="5" t="s">
        <v>323</v>
      </c>
      <c r="D242" s="5" t="s">
        <v>1170</v>
      </c>
      <c r="E242" s="26">
        <v>39423</v>
      </c>
      <c r="F242" s="7">
        <v>126750</v>
      </c>
      <c r="G242" s="6">
        <f t="shared" si="23"/>
        <v>39788</v>
      </c>
      <c r="H242" s="7">
        <v>126750</v>
      </c>
      <c r="I242" s="7">
        <f t="shared" si="24"/>
        <v>0</v>
      </c>
      <c r="J242" s="5" t="s">
        <v>64</v>
      </c>
      <c r="K242" s="19" t="s">
        <v>2188</v>
      </c>
      <c r="L242" s="8" t="s">
        <v>1662</v>
      </c>
    </row>
    <row r="243" spans="1:12" ht="12.75">
      <c r="A243" s="5">
        <v>137</v>
      </c>
      <c r="B243" s="5" t="s">
        <v>270</v>
      </c>
      <c r="C243" s="5" t="s">
        <v>323</v>
      </c>
      <c r="D243" s="5" t="s">
        <v>1174</v>
      </c>
      <c r="E243" s="26">
        <v>39416</v>
      </c>
      <c r="F243" s="7">
        <v>220000</v>
      </c>
      <c r="G243" s="6">
        <f t="shared" si="23"/>
        <v>39781</v>
      </c>
      <c r="H243" s="7">
        <v>220000</v>
      </c>
      <c r="I243" s="7">
        <f t="shared" si="24"/>
        <v>0</v>
      </c>
      <c r="J243" s="5" t="s">
        <v>1222</v>
      </c>
      <c r="K243" s="19" t="s">
        <v>1703</v>
      </c>
      <c r="L243" s="8" t="s">
        <v>69</v>
      </c>
    </row>
    <row r="244" spans="1:12" ht="12.75">
      <c r="A244" s="5"/>
      <c r="B244" s="5"/>
      <c r="C244" s="5"/>
      <c r="D244" s="5"/>
      <c r="E244" s="26"/>
      <c r="F244" s="7"/>
      <c r="G244" s="6"/>
      <c r="H244" s="11">
        <f>SUM(H234:H243)</f>
        <v>1346786</v>
      </c>
      <c r="I244" s="7"/>
      <c r="J244" s="5"/>
      <c r="K244" s="19"/>
      <c r="L244" s="8"/>
    </row>
    <row r="245" spans="1:12" ht="12.75">
      <c r="A245" s="5">
        <v>27</v>
      </c>
      <c r="B245" s="5" t="s">
        <v>67</v>
      </c>
      <c r="C245" s="5" t="s">
        <v>315</v>
      </c>
      <c r="D245" s="5" t="s">
        <v>1756</v>
      </c>
      <c r="E245" s="26">
        <v>39248</v>
      </c>
      <c r="F245" s="7">
        <v>100000</v>
      </c>
      <c r="G245" s="6">
        <f t="shared" si="23"/>
        <v>39613</v>
      </c>
      <c r="H245" s="7">
        <v>100000</v>
      </c>
      <c r="I245" s="7">
        <f t="shared" si="24"/>
        <v>0</v>
      </c>
      <c r="J245" s="5" t="s">
        <v>2186</v>
      </c>
      <c r="K245" s="19" t="s">
        <v>1347</v>
      </c>
      <c r="L245" s="8" t="s">
        <v>1334</v>
      </c>
    </row>
    <row r="246" spans="1:12" ht="12.75">
      <c r="A246" s="8">
        <v>62</v>
      </c>
      <c r="B246" s="8" t="s">
        <v>319</v>
      </c>
      <c r="C246" s="8" t="s">
        <v>315</v>
      </c>
      <c r="D246" s="8" t="s">
        <v>320</v>
      </c>
      <c r="E246" s="26">
        <v>39318</v>
      </c>
      <c r="F246" s="7">
        <v>150000</v>
      </c>
      <c r="G246" s="6">
        <f t="shared" si="23"/>
        <v>39683</v>
      </c>
      <c r="H246" s="7">
        <v>150000</v>
      </c>
      <c r="I246" s="7">
        <f t="shared" si="24"/>
        <v>0</v>
      </c>
      <c r="J246" s="8" t="s">
        <v>321</v>
      </c>
      <c r="K246" s="20" t="s">
        <v>322</v>
      </c>
      <c r="L246" s="8" t="s">
        <v>707</v>
      </c>
    </row>
    <row r="247" spans="1:12" ht="12.75">
      <c r="A247" s="8">
        <v>79</v>
      </c>
      <c r="B247" s="8" t="s">
        <v>1837</v>
      </c>
      <c r="C247" s="8" t="s">
        <v>315</v>
      </c>
      <c r="D247" s="8" t="s">
        <v>1838</v>
      </c>
      <c r="E247" s="26">
        <v>39379</v>
      </c>
      <c r="F247" s="7">
        <v>150000</v>
      </c>
      <c r="G247" s="6">
        <f>SUM(E247+395)</f>
        <v>39774</v>
      </c>
      <c r="H247" s="7">
        <v>150000</v>
      </c>
      <c r="I247" s="7">
        <f t="shared" si="24"/>
        <v>0</v>
      </c>
      <c r="J247" s="8" t="s">
        <v>1839</v>
      </c>
      <c r="K247" s="20" t="s">
        <v>1840</v>
      </c>
      <c r="L247" s="8" t="s">
        <v>1871</v>
      </c>
    </row>
    <row r="248" spans="1:12" ht="12.75">
      <c r="A248" s="5">
        <v>124</v>
      </c>
      <c r="B248" s="5" t="s">
        <v>48</v>
      </c>
      <c r="C248" s="5" t="s">
        <v>315</v>
      </c>
      <c r="D248" s="5" t="s">
        <v>1171</v>
      </c>
      <c r="E248" s="26">
        <v>39408</v>
      </c>
      <c r="F248" s="7">
        <v>132000.6</v>
      </c>
      <c r="G248" s="6">
        <f>SUM(E248+365)</f>
        <v>39773</v>
      </c>
      <c r="H248" s="7">
        <v>132000.6</v>
      </c>
      <c r="I248" s="7">
        <f t="shared" si="24"/>
        <v>0</v>
      </c>
      <c r="J248" s="5" t="s">
        <v>94</v>
      </c>
      <c r="K248" s="19" t="s">
        <v>1701</v>
      </c>
      <c r="L248" s="8" t="s">
        <v>1207</v>
      </c>
    </row>
    <row r="249" spans="1:12" ht="12.75">
      <c r="A249" s="5">
        <v>176</v>
      </c>
      <c r="B249" s="5" t="s">
        <v>88</v>
      </c>
      <c r="C249" s="5" t="s">
        <v>315</v>
      </c>
      <c r="D249" s="5" t="s">
        <v>1177</v>
      </c>
      <c r="E249" s="26">
        <v>39420</v>
      </c>
      <c r="F249" s="7">
        <v>137900</v>
      </c>
      <c r="G249" s="6">
        <f>SUM(E249+365)+30</f>
        <v>39815</v>
      </c>
      <c r="H249" s="7">
        <v>137900</v>
      </c>
      <c r="I249" s="7">
        <f t="shared" si="24"/>
        <v>0</v>
      </c>
      <c r="J249" s="5" t="s">
        <v>1224</v>
      </c>
      <c r="K249" s="19" t="s">
        <v>1706</v>
      </c>
      <c r="L249" s="8" t="s">
        <v>1207</v>
      </c>
    </row>
    <row r="250" spans="1:12" ht="12.75">
      <c r="A250" s="5">
        <v>186</v>
      </c>
      <c r="B250" s="5" t="s">
        <v>272</v>
      </c>
      <c r="C250" s="5" t="s">
        <v>315</v>
      </c>
      <c r="D250" s="5" t="s">
        <v>1180</v>
      </c>
      <c r="E250" s="26">
        <v>39408</v>
      </c>
      <c r="F250" s="7">
        <v>200000</v>
      </c>
      <c r="G250" s="6">
        <f>SUM(E250+365)</f>
        <v>39773</v>
      </c>
      <c r="H250" s="7">
        <v>200000</v>
      </c>
      <c r="I250" s="7">
        <f t="shared" si="24"/>
        <v>0</v>
      </c>
      <c r="J250" s="5" t="s">
        <v>1226</v>
      </c>
      <c r="K250" s="19" t="s">
        <v>1707</v>
      </c>
      <c r="L250" s="8" t="s">
        <v>70</v>
      </c>
    </row>
    <row r="251" spans="1:12" ht="12.75">
      <c r="A251" s="5">
        <v>190</v>
      </c>
      <c r="B251" s="5" t="s">
        <v>274</v>
      </c>
      <c r="C251" s="5" t="s">
        <v>315</v>
      </c>
      <c r="D251" s="5" t="s">
        <v>1182</v>
      </c>
      <c r="E251" s="26">
        <v>39420</v>
      </c>
      <c r="F251" s="7">
        <v>230000</v>
      </c>
      <c r="G251" s="6">
        <f>SUM(E251+365)</f>
        <v>39785</v>
      </c>
      <c r="H251" s="7">
        <v>230000</v>
      </c>
      <c r="I251" s="7">
        <f t="shared" si="24"/>
        <v>0</v>
      </c>
      <c r="J251" s="5" t="s">
        <v>0</v>
      </c>
      <c r="K251" s="19" t="s">
        <v>1708</v>
      </c>
      <c r="L251" s="8" t="s">
        <v>1675</v>
      </c>
    </row>
    <row r="252" spans="1:12" ht="12.75">
      <c r="A252" s="5">
        <v>195</v>
      </c>
      <c r="B252" s="5" t="s">
        <v>275</v>
      </c>
      <c r="C252" s="5" t="s">
        <v>315</v>
      </c>
      <c r="D252" s="5" t="s">
        <v>1183</v>
      </c>
      <c r="E252" s="26">
        <v>39420</v>
      </c>
      <c r="F252" s="7">
        <v>100000</v>
      </c>
      <c r="G252" s="6">
        <f>SUM(E252+365)</f>
        <v>39785</v>
      </c>
      <c r="H252" s="7">
        <v>100000</v>
      </c>
      <c r="I252" s="7">
        <f t="shared" si="24"/>
        <v>0</v>
      </c>
      <c r="J252" s="5" t="s">
        <v>90</v>
      </c>
      <c r="K252" s="19" t="s">
        <v>1709</v>
      </c>
      <c r="L252" s="8" t="s">
        <v>51</v>
      </c>
    </row>
    <row r="253" spans="1:12" ht="12.75">
      <c r="A253" s="5">
        <v>213</v>
      </c>
      <c r="B253" s="5" t="s">
        <v>276</v>
      </c>
      <c r="C253" s="5" t="s">
        <v>315</v>
      </c>
      <c r="D253" s="5" t="s">
        <v>1331</v>
      </c>
      <c r="E253" s="26">
        <v>39420</v>
      </c>
      <c r="F253" s="7">
        <v>240200</v>
      </c>
      <c r="G253" s="6">
        <f>SUM(E253+365)</f>
        <v>39785</v>
      </c>
      <c r="H253" s="7">
        <v>125250</v>
      </c>
      <c r="I253" s="7">
        <f t="shared" si="24"/>
        <v>114950</v>
      </c>
      <c r="J253" s="5" t="s">
        <v>613</v>
      </c>
      <c r="K253" s="19" t="s">
        <v>1316</v>
      </c>
      <c r="L253" s="8" t="s">
        <v>616</v>
      </c>
    </row>
    <row r="254" spans="1:12" ht="12.75">
      <c r="A254" s="5">
        <v>214</v>
      </c>
      <c r="B254" s="5" t="s">
        <v>277</v>
      </c>
      <c r="C254" s="5" t="s">
        <v>315</v>
      </c>
      <c r="D254" s="5" t="s">
        <v>1331</v>
      </c>
      <c r="E254" s="26">
        <v>39420</v>
      </c>
      <c r="F254" s="7">
        <v>237400</v>
      </c>
      <c r="G254" s="6">
        <f>SUM(E254+365)</f>
        <v>39785</v>
      </c>
      <c r="H254" s="7">
        <v>237400</v>
      </c>
      <c r="I254" s="7">
        <f t="shared" si="24"/>
        <v>0</v>
      </c>
      <c r="J254" s="5" t="s">
        <v>924</v>
      </c>
      <c r="K254" s="19" t="s">
        <v>1317</v>
      </c>
      <c r="L254" s="8" t="s">
        <v>1334</v>
      </c>
    </row>
    <row r="255" spans="1:12" ht="12.75">
      <c r="A255" s="5"/>
      <c r="B255" s="5"/>
      <c r="C255" s="5"/>
      <c r="D255" s="5"/>
      <c r="E255" s="26"/>
      <c r="F255" s="7"/>
      <c r="G255" s="6"/>
      <c r="H255" s="11">
        <f>SUM(H245:H254)</f>
        <v>1562550.6</v>
      </c>
      <c r="I255" s="7"/>
      <c r="J255" s="5"/>
      <c r="K255" s="19"/>
      <c r="L255" s="8"/>
    </row>
    <row r="256" spans="1:12" ht="12.75">
      <c r="A256" s="5">
        <v>189</v>
      </c>
      <c r="B256" s="5" t="s">
        <v>273</v>
      </c>
      <c r="C256" s="5" t="s">
        <v>1168</v>
      </c>
      <c r="D256" s="5" t="s">
        <v>1181</v>
      </c>
      <c r="E256" s="26">
        <v>39458</v>
      </c>
      <c r="F256" s="7">
        <v>150000</v>
      </c>
      <c r="G256" s="6">
        <f>SUM(E256+365)+30</f>
        <v>39853</v>
      </c>
      <c r="H256" s="7">
        <v>150000</v>
      </c>
      <c r="I256" s="7">
        <f>SUM(F256-H256)</f>
        <v>0</v>
      </c>
      <c r="J256" s="5" t="s">
        <v>72</v>
      </c>
      <c r="K256" s="19" t="s">
        <v>73</v>
      </c>
      <c r="L256" s="8" t="s">
        <v>1207</v>
      </c>
    </row>
    <row r="257" spans="1:12" ht="12.75">
      <c r="A257" s="5"/>
      <c r="B257" s="5"/>
      <c r="C257" s="5"/>
      <c r="D257" s="5"/>
      <c r="E257" s="26"/>
      <c r="F257" s="7"/>
      <c r="G257" s="6"/>
      <c r="H257" s="11">
        <f>SUM(H256)</f>
        <v>150000</v>
      </c>
      <c r="I257" s="7"/>
      <c r="J257" s="5"/>
      <c r="K257" s="19"/>
      <c r="L257" s="8"/>
    </row>
    <row r="258" spans="1:12" ht="12.75">
      <c r="A258" s="8">
        <v>64</v>
      </c>
      <c r="B258" s="8" t="s">
        <v>1759</v>
      </c>
      <c r="C258" s="8" t="s">
        <v>316</v>
      </c>
      <c r="D258" s="8" t="s">
        <v>1761</v>
      </c>
      <c r="E258" s="26">
        <v>39318</v>
      </c>
      <c r="F258" s="7">
        <v>39540</v>
      </c>
      <c r="G258" s="6">
        <f>SUM(E258+365)</f>
        <v>39683</v>
      </c>
      <c r="H258" s="7">
        <v>19770</v>
      </c>
      <c r="I258" s="7">
        <f>SUM(F258-H258)</f>
        <v>19770</v>
      </c>
      <c r="J258" s="8" t="s">
        <v>1762</v>
      </c>
      <c r="K258" s="20" t="s">
        <v>1332</v>
      </c>
      <c r="L258" s="8" t="s">
        <v>1323</v>
      </c>
    </row>
    <row r="259" spans="1:12" ht="12.75">
      <c r="A259" s="8"/>
      <c r="B259" s="8"/>
      <c r="C259" s="8"/>
      <c r="D259" s="8"/>
      <c r="E259" s="26"/>
      <c r="F259" s="7"/>
      <c r="G259" s="6"/>
      <c r="H259" s="11">
        <f>SUM(H258)</f>
        <v>19770</v>
      </c>
      <c r="I259" s="7"/>
      <c r="J259" s="8"/>
      <c r="K259" s="20"/>
      <c r="L259" s="8"/>
    </row>
    <row r="260" spans="1:12" ht="12.75">
      <c r="A260" s="5">
        <v>14</v>
      </c>
      <c r="B260" s="5" t="s">
        <v>1204</v>
      </c>
      <c r="C260" s="5" t="s">
        <v>313</v>
      </c>
      <c r="D260" s="5" t="s">
        <v>1754</v>
      </c>
      <c r="E260" s="26">
        <v>39233</v>
      </c>
      <c r="F260" s="7">
        <v>100000</v>
      </c>
      <c r="G260" s="6">
        <f aca="true" t="shared" si="25" ref="G260:G269">SUM(E260+365)</f>
        <v>39598</v>
      </c>
      <c r="H260" s="7">
        <v>100000</v>
      </c>
      <c r="I260" s="7">
        <f aca="true" t="shared" si="26" ref="I260:I269">SUM(F260-H260)</f>
        <v>0</v>
      </c>
      <c r="J260" s="5" t="s">
        <v>1767</v>
      </c>
      <c r="K260" s="19" t="s">
        <v>681</v>
      </c>
      <c r="L260" s="8" t="s">
        <v>1350</v>
      </c>
    </row>
    <row r="261" spans="1:12" ht="12.75">
      <c r="A261" s="5">
        <v>28</v>
      </c>
      <c r="B261" s="5" t="s">
        <v>365</v>
      </c>
      <c r="C261" s="5" t="s">
        <v>313</v>
      </c>
      <c r="D261" s="5" t="s">
        <v>1763</v>
      </c>
      <c r="E261" s="26">
        <v>39277</v>
      </c>
      <c r="F261" s="7">
        <v>159207.1</v>
      </c>
      <c r="G261" s="6">
        <f t="shared" si="25"/>
        <v>39642</v>
      </c>
      <c r="H261" s="7">
        <v>159207.1</v>
      </c>
      <c r="I261" s="7">
        <f t="shared" si="26"/>
        <v>0</v>
      </c>
      <c r="J261" s="5" t="s">
        <v>1772</v>
      </c>
      <c r="K261" s="19" t="s">
        <v>1349</v>
      </c>
      <c r="L261" s="8" t="s">
        <v>1310</v>
      </c>
    </row>
    <row r="262" spans="1:12" ht="12.75">
      <c r="A262" s="5">
        <v>34</v>
      </c>
      <c r="B262" s="5" t="s">
        <v>75</v>
      </c>
      <c r="C262" s="5" t="s">
        <v>313</v>
      </c>
      <c r="D262" s="5" t="s">
        <v>1764</v>
      </c>
      <c r="E262" s="26">
        <v>39277</v>
      </c>
      <c r="F262" s="7">
        <v>34765.34</v>
      </c>
      <c r="G262" s="6">
        <f t="shared" si="25"/>
        <v>39642</v>
      </c>
      <c r="H262" s="7">
        <v>34765.44</v>
      </c>
      <c r="I262" s="7">
        <f t="shared" si="26"/>
        <v>-0.10000000000582077</v>
      </c>
      <c r="J262" s="5" t="s">
        <v>1346</v>
      </c>
      <c r="K262" s="19" t="s">
        <v>683</v>
      </c>
      <c r="L262" s="8" t="s">
        <v>1185</v>
      </c>
    </row>
    <row r="263" spans="1:12" ht="12.75">
      <c r="A263" s="14">
        <v>86</v>
      </c>
      <c r="B263" s="14" t="s">
        <v>1335</v>
      </c>
      <c r="C263" s="14" t="s">
        <v>313</v>
      </c>
      <c r="D263" s="14" t="s">
        <v>1336</v>
      </c>
      <c r="E263" s="26">
        <v>39396</v>
      </c>
      <c r="F263" s="7">
        <v>66450</v>
      </c>
      <c r="G263" s="6">
        <f t="shared" si="25"/>
        <v>39761</v>
      </c>
      <c r="H263" s="7">
        <v>66450</v>
      </c>
      <c r="I263" s="7">
        <f t="shared" si="26"/>
        <v>0</v>
      </c>
      <c r="J263" s="15" t="s">
        <v>1338</v>
      </c>
      <c r="K263" s="21" t="s">
        <v>1337</v>
      </c>
      <c r="L263" s="8" t="s">
        <v>1208</v>
      </c>
    </row>
    <row r="264" spans="1:12" ht="12.75">
      <c r="A264" s="5">
        <v>251</v>
      </c>
      <c r="B264" s="5" t="s">
        <v>1636</v>
      </c>
      <c r="C264" s="5" t="s">
        <v>313</v>
      </c>
      <c r="D264" s="5" t="s">
        <v>1669</v>
      </c>
      <c r="E264" s="26">
        <v>39408</v>
      </c>
      <c r="F264" s="7">
        <v>120000</v>
      </c>
      <c r="G264" s="6">
        <f t="shared" si="25"/>
        <v>39773</v>
      </c>
      <c r="H264" s="7">
        <v>120000</v>
      </c>
      <c r="I264" s="7">
        <f t="shared" si="26"/>
        <v>0</v>
      </c>
      <c r="J264" s="5" t="s">
        <v>925</v>
      </c>
      <c r="K264" s="19"/>
      <c r="L264" s="8" t="s">
        <v>1663</v>
      </c>
    </row>
    <row r="265" spans="1:12" ht="12.75">
      <c r="A265" s="5">
        <v>257</v>
      </c>
      <c r="B265" s="5" t="s">
        <v>1325</v>
      </c>
      <c r="C265" s="5" t="s">
        <v>313</v>
      </c>
      <c r="D265" s="5" t="s">
        <v>591</v>
      </c>
      <c r="E265" s="26">
        <v>39420</v>
      </c>
      <c r="F265" s="7">
        <v>120000</v>
      </c>
      <c r="G265" s="6">
        <f t="shared" si="25"/>
        <v>39785</v>
      </c>
      <c r="H265" s="7">
        <v>120000</v>
      </c>
      <c r="I265" s="7">
        <f t="shared" si="26"/>
        <v>0</v>
      </c>
      <c r="J265" s="5" t="s">
        <v>1693</v>
      </c>
      <c r="K265" s="19" t="s">
        <v>1318</v>
      </c>
      <c r="L265" s="8" t="s">
        <v>1355</v>
      </c>
    </row>
    <row r="266" spans="1:12" ht="12.75">
      <c r="A266" s="5">
        <v>258</v>
      </c>
      <c r="B266" s="5" t="s">
        <v>614</v>
      </c>
      <c r="C266" s="5" t="s">
        <v>313</v>
      </c>
      <c r="D266" s="5" t="s">
        <v>297</v>
      </c>
      <c r="E266" s="26">
        <v>39414</v>
      </c>
      <c r="F266" s="7">
        <v>100000</v>
      </c>
      <c r="G266" s="6">
        <f t="shared" si="25"/>
        <v>39779</v>
      </c>
      <c r="H266" s="7">
        <v>100000</v>
      </c>
      <c r="I266" s="7">
        <f t="shared" si="26"/>
        <v>0</v>
      </c>
      <c r="J266" s="5" t="s">
        <v>1694</v>
      </c>
      <c r="K266" s="19" t="s">
        <v>1319</v>
      </c>
      <c r="L266" s="8" t="s">
        <v>1355</v>
      </c>
    </row>
    <row r="267" spans="1:12" ht="12.75">
      <c r="A267" s="5">
        <v>259</v>
      </c>
      <c r="B267" s="5" t="s">
        <v>55</v>
      </c>
      <c r="C267" s="5" t="s">
        <v>313</v>
      </c>
      <c r="D267" s="5" t="s">
        <v>297</v>
      </c>
      <c r="E267" s="26">
        <v>39420</v>
      </c>
      <c r="F267" s="7">
        <v>120000</v>
      </c>
      <c r="G267" s="6">
        <f t="shared" si="25"/>
        <v>39785</v>
      </c>
      <c r="H267" s="7">
        <v>120000</v>
      </c>
      <c r="I267" s="7">
        <f t="shared" si="26"/>
        <v>0</v>
      </c>
      <c r="J267" s="5" t="s">
        <v>1695</v>
      </c>
      <c r="K267" s="19" t="s">
        <v>1318</v>
      </c>
      <c r="L267" s="8" t="s">
        <v>1355</v>
      </c>
    </row>
    <row r="268" spans="1:12" ht="12.75">
      <c r="A268" s="5">
        <v>260</v>
      </c>
      <c r="B268" s="5" t="s">
        <v>1637</v>
      </c>
      <c r="C268" s="5" t="s">
        <v>313</v>
      </c>
      <c r="D268" s="5" t="s">
        <v>297</v>
      </c>
      <c r="E268" s="26">
        <v>39420</v>
      </c>
      <c r="F268" s="7">
        <v>130000</v>
      </c>
      <c r="G268" s="6">
        <f t="shared" si="25"/>
        <v>39785</v>
      </c>
      <c r="H268" s="7">
        <v>130000</v>
      </c>
      <c r="I268" s="7">
        <f t="shared" si="26"/>
        <v>0</v>
      </c>
      <c r="J268" s="5" t="s">
        <v>1696</v>
      </c>
      <c r="K268" s="19" t="s">
        <v>74</v>
      </c>
      <c r="L268" s="8" t="s">
        <v>1355</v>
      </c>
    </row>
    <row r="269" spans="1:12" ht="12.75">
      <c r="A269" s="5">
        <v>261</v>
      </c>
      <c r="B269" s="5" t="s">
        <v>1638</v>
      </c>
      <c r="C269" s="5" t="s">
        <v>313</v>
      </c>
      <c r="D269" s="5" t="s">
        <v>297</v>
      </c>
      <c r="E269" s="26">
        <v>39408</v>
      </c>
      <c r="F269" s="7">
        <v>182428.8</v>
      </c>
      <c r="G269" s="6">
        <f t="shared" si="25"/>
        <v>39773</v>
      </c>
      <c r="H269" s="7">
        <v>182428.8</v>
      </c>
      <c r="I269" s="7">
        <f t="shared" si="26"/>
        <v>0</v>
      </c>
      <c r="J269" s="5" t="s">
        <v>1696</v>
      </c>
      <c r="K269" s="19" t="s">
        <v>74</v>
      </c>
      <c r="L269" s="8" t="s">
        <v>1355</v>
      </c>
    </row>
    <row r="270" spans="1:12" ht="12.75">
      <c r="A270" s="5"/>
      <c r="B270" s="5"/>
      <c r="C270" s="5"/>
      <c r="D270" s="5"/>
      <c r="E270" s="26"/>
      <c r="F270" s="11" t="s">
        <v>299</v>
      </c>
      <c r="G270" s="6"/>
      <c r="H270" s="11">
        <f>SUM(H260:H269)</f>
        <v>1132851.34</v>
      </c>
      <c r="I270" s="7"/>
      <c r="J270" s="5"/>
      <c r="K270" s="19"/>
      <c r="L270" s="8"/>
    </row>
    <row r="271" spans="1:12" ht="12.75">
      <c r="A271" s="5">
        <v>165</v>
      </c>
      <c r="B271" s="5" t="s">
        <v>661</v>
      </c>
      <c r="C271" s="5" t="s">
        <v>1167</v>
      </c>
      <c r="D271" s="5" t="s">
        <v>1176</v>
      </c>
      <c r="E271" s="26">
        <v>39422</v>
      </c>
      <c r="F271" s="7">
        <v>999791.28</v>
      </c>
      <c r="G271" s="6">
        <f>SUM(E271+365)</f>
        <v>39787</v>
      </c>
      <c r="H271" s="7">
        <v>999791.28</v>
      </c>
      <c r="I271" s="7">
        <f>SUM(F271-H271)</f>
        <v>0</v>
      </c>
      <c r="J271" s="5" t="s">
        <v>1223</v>
      </c>
      <c r="K271" s="19" t="s">
        <v>1705</v>
      </c>
      <c r="L271" s="8" t="s">
        <v>1665</v>
      </c>
    </row>
    <row r="272" spans="1:12" ht="12.75">
      <c r="A272" s="5"/>
      <c r="B272" s="5"/>
      <c r="C272" s="5"/>
      <c r="D272" s="5"/>
      <c r="E272" s="26"/>
      <c r="F272" s="11" t="s">
        <v>299</v>
      </c>
      <c r="G272" s="6"/>
      <c r="H272" s="11">
        <f>SUM(H271)</f>
        <v>999791.28</v>
      </c>
      <c r="I272" s="7"/>
      <c r="J272" s="5"/>
      <c r="K272" s="19"/>
      <c r="L272" s="8"/>
    </row>
    <row r="273" spans="1:11" ht="18">
      <c r="A273" s="1" t="s">
        <v>596</v>
      </c>
      <c r="B273" s="2"/>
      <c r="C273" s="2"/>
      <c r="D273" s="2"/>
      <c r="E273" s="3"/>
      <c r="G273" s="3"/>
      <c r="I273" s="13" t="s">
        <v>299</v>
      </c>
      <c r="K273"/>
    </row>
    <row r="274" spans="1:12" ht="12.75">
      <c r="A274" s="9" t="s">
        <v>300</v>
      </c>
      <c r="B274" s="9" t="s">
        <v>301</v>
      </c>
      <c r="C274" s="9" t="s">
        <v>302</v>
      </c>
      <c r="D274" s="9" t="s">
        <v>303</v>
      </c>
      <c r="E274" s="10" t="s">
        <v>304</v>
      </c>
      <c r="F274" s="11" t="s">
        <v>305</v>
      </c>
      <c r="G274" s="10" t="s">
        <v>306</v>
      </c>
      <c r="H274" s="11" t="s">
        <v>307</v>
      </c>
      <c r="I274" s="11" t="s">
        <v>308</v>
      </c>
      <c r="J274" s="12" t="s">
        <v>309</v>
      </c>
      <c r="K274" s="12" t="s">
        <v>310</v>
      </c>
      <c r="L274" s="12" t="s">
        <v>311</v>
      </c>
    </row>
    <row r="275" spans="1:12" ht="12.75">
      <c r="A275" s="5">
        <v>10</v>
      </c>
      <c r="B275" s="5" t="s">
        <v>602</v>
      </c>
      <c r="C275" s="5" t="s">
        <v>312</v>
      </c>
      <c r="D275" s="5" t="s">
        <v>603</v>
      </c>
      <c r="E275" s="6">
        <v>38927</v>
      </c>
      <c r="F275" s="7">
        <v>179790</v>
      </c>
      <c r="G275" s="6">
        <f aca="true" t="shared" si="27" ref="G275:G284">SUM(E275+365)</f>
        <v>39292</v>
      </c>
      <c r="H275" s="7">
        <v>179790</v>
      </c>
      <c r="I275" s="7">
        <f aca="true" t="shared" si="28" ref="I275:I284">SUM(F275-H275)</f>
        <v>0</v>
      </c>
      <c r="J275" s="5" t="s">
        <v>317</v>
      </c>
      <c r="K275" s="5" t="s">
        <v>318</v>
      </c>
      <c r="L275" s="8" t="s">
        <v>604</v>
      </c>
    </row>
    <row r="276" spans="1:12" ht="12.75">
      <c r="A276" s="5">
        <v>31</v>
      </c>
      <c r="B276" s="5" t="s">
        <v>289</v>
      </c>
      <c r="C276" s="5" t="s">
        <v>312</v>
      </c>
      <c r="D276" s="5" t="s">
        <v>1345</v>
      </c>
      <c r="E276" s="6">
        <v>38954</v>
      </c>
      <c r="F276" s="7">
        <v>100000</v>
      </c>
      <c r="G276" s="6">
        <f t="shared" si="27"/>
        <v>39319</v>
      </c>
      <c r="H276" s="7">
        <v>100000</v>
      </c>
      <c r="I276" s="7">
        <f t="shared" si="28"/>
        <v>0</v>
      </c>
      <c r="J276" s="5" t="s">
        <v>1346</v>
      </c>
      <c r="K276" s="5" t="s">
        <v>288</v>
      </c>
      <c r="L276" s="8" t="s">
        <v>290</v>
      </c>
    </row>
    <row r="277" spans="1:12" ht="12.75">
      <c r="A277" s="5">
        <v>32</v>
      </c>
      <c r="B277" s="5" t="s">
        <v>291</v>
      </c>
      <c r="C277" s="5" t="s">
        <v>312</v>
      </c>
      <c r="D277" s="5" t="s">
        <v>1345</v>
      </c>
      <c r="E277" s="6">
        <v>38954</v>
      </c>
      <c r="F277" s="7">
        <v>100000</v>
      </c>
      <c r="G277" s="6">
        <f t="shared" si="27"/>
        <v>39319</v>
      </c>
      <c r="H277" s="7">
        <v>100000</v>
      </c>
      <c r="I277" s="7">
        <f t="shared" si="28"/>
        <v>0</v>
      </c>
      <c r="J277" s="5" t="s">
        <v>292</v>
      </c>
      <c r="K277" s="5" t="s">
        <v>288</v>
      </c>
      <c r="L277" s="8" t="s">
        <v>290</v>
      </c>
    </row>
    <row r="278" spans="1:12" ht="12.75">
      <c r="A278" s="5">
        <v>39</v>
      </c>
      <c r="B278" s="5" t="s">
        <v>2056</v>
      </c>
      <c r="C278" s="5" t="s">
        <v>312</v>
      </c>
      <c r="D278" s="5" t="s">
        <v>2057</v>
      </c>
      <c r="E278" s="6">
        <v>38913</v>
      </c>
      <c r="F278" s="7">
        <v>100000</v>
      </c>
      <c r="G278" s="6">
        <f t="shared" si="27"/>
        <v>39278</v>
      </c>
      <c r="H278" s="7">
        <v>100000</v>
      </c>
      <c r="I278" s="7">
        <f t="shared" si="28"/>
        <v>0</v>
      </c>
      <c r="J278" s="5" t="s">
        <v>2058</v>
      </c>
      <c r="K278" s="5" t="s">
        <v>1349</v>
      </c>
      <c r="L278" s="8" t="s">
        <v>2059</v>
      </c>
    </row>
    <row r="279" spans="1:12" ht="12.75">
      <c r="A279" s="5">
        <v>148</v>
      </c>
      <c r="B279" s="5" t="s">
        <v>866</v>
      </c>
      <c r="C279" s="5" t="s">
        <v>312</v>
      </c>
      <c r="D279" s="5" t="s">
        <v>1345</v>
      </c>
      <c r="E279" s="6">
        <v>39011</v>
      </c>
      <c r="F279" s="7">
        <v>207000</v>
      </c>
      <c r="G279" s="6">
        <f t="shared" si="27"/>
        <v>39376</v>
      </c>
      <c r="H279" s="7">
        <v>104000</v>
      </c>
      <c r="I279" s="7">
        <f t="shared" si="28"/>
        <v>103000</v>
      </c>
      <c r="J279" s="5" t="s">
        <v>2186</v>
      </c>
      <c r="K279" s="5" t="s">
        <v>1347</v>
      </c>
      <c r="L279" s="8" t="s">
        <v>867</v>
      </c>
    </row>
    <row r="280" spans="1:12" ht="12.75">
      <c r="A280" s="5">
        <v>170</v>
      </c>
      <c r="B280" s="5" t="s">
        <v>278</v>
      </c>
      <c r="C280" s="5" t="s">
        <v>312</v>
      </c>
      <c r="D280" s="5" t="s">
        <v>279</v>
      </c>
      <c r="E280" s="6">
        <v>39002</v>
      </c>
      <c r="F280" s="7">
        <v>120000</v>
      </c>
      <c r="G280" s="6">
        <f t="shared" si="27"/>
        <v>39367</v>
      </c>
      <c r="H280" s="7">
        <v>120000</v>
      </c>
      <c r="I280" s="7">
        <f t="shared" si="28"/>
        <v>0</v>
      </c>
      <c r="J280" s="5" t="s">
        <v>280</v>
      </c>
      <c r="K280" s="5" t="s">
        <v>281</v>
      </c>
      <c r="L280" s="8" t="s">
        <v>282</v>
      </c>
    </row>
    <row r="281" spans="1:12" ht="12.75">
      <c r="A281" s="5">
        <v>179</v>
      </c>
      <c r="B281" s="5" t="s">
        <v>283</v>
      </c>
      <c r="C281" s="5" t="s">
        <v>312</v>
      </c>
      <c r="D281" s="5" t="s">
        <v>284</v>
      </c>
      <c r="E281" s="6">
        <v>38913</v>
      </c>
      <c r="F281" s="7">
        <v>154800</v>
      </c>
      <c r="G281" s="6">
        <f t="shared" si="27"/>
        <v>39278</v>
      </c>
      <c r="H281" s="7">
        <v>154000</v>
      </c>
      <c r="I281" s="7">
        <f t="shared" si="28"/>
        <v>800</v>
      </c>
      <c r="J281" s="5" t="s">
        <v>268</v>
      </c>
      <c r="K281" s="5" t="s">
        <v>285</v>
      </c>
      <c r="L281" s="8" t="s">
        <v>286</v>
      </c>
    </row>
    <row r="282" spans="1:12" ht="12.75">
      <c r="A282" s="5">
        <v>239</v>
      </c>
      <c r="B282" s="5" t="s">
        <v>1108</v>
      </c>
      <c r="C282" s="5" t="s">
        <v>312</v>
      </c>
      <c r="D282" s="5" t="s">
        <v>1109</v>
      </c>
      <c r="E282" s="6">
        <v>38994</v>
      </c>
      <c r="F282" s="7">
        <v>150000</v>
      </c>
      <c r="G282" s="6">
        <f t="shared" si="27"/>
        <v>39359</v>
      </c>
      <c r="H282" s="7">
        <v>150000</v>
      </c>
      <c r="I282" s="7">
        <f t="shared" si="28"/>
        <v>0</v>
      </c>
      <c r="J282" s="5" t="s">
        <v>1110</v>
      </c>
      <c r="K282" s="5"/>
      <c r="L282" s="8" t="s">
        <v>1111</v>
      </c>
    </row>
    <row r="283" spans="1:12" ht="12.75">
      <c r="A283" s="5">
        <v>258</v>
      </c>
      <c r="B283" s="5" t="s">
        <v>1113</v>
      </c>
      <c r="C283" s="5" t="s">
        <v>312</v>
      </c>
      <c r="D283" s="5" t="s">
        <v>1114</v>
      </c>
      <c r="E283" s="6">
        <v>38913</v>
      </c>
      <c r="F283" s="7">
        <v>180000</v>
      </c>
      <c r="G283" s="6">
        <f t="shared" si="27"/>
        <v>39278</v>
      </c>
      <c r="H283" s="7">
        <v>180000</v>
      </c>
      <c r="I283" s="7">
        <f t="shared" si="28"/>
        <v>0</v>
      </c>
      <c r="J283" s="5" t="s">
        <v>40</v>
      </c>
      <c r="K283" s="5" t="s">
        <v>46</v>
      </c>
      <c r="L283" s="8" t="s">
        <v>1115</v>
      </c>
    </row>
    <row r="284" spans="1:12" ht="12.75">
      <c r="A284" s="5">
        <v>259</v>
      </c>
      <c r="B284" s="5" t="s">
        <v>430</v>
      </c>
      <c r="C284" s="5" t="s">
        <v>312</v>
      </c>
      <c r="D284" s="5" t="s">
        <v>2190</v>
      </c>
      <c r="E284" s="6">
        <v>38927</v>
      </c>
      <c r="F284" s="7">
        <v>120000</v>
      </c>
      <c r="G284" s="6">
        <f t="shared" si="27"/>
        <v>39292</v>
      </c>
      <c r="H284" s="7">
        <v>120000</v>
      </c>
      <c r="I284" s="7">
        <f t="shared" si="28"/>
        <v>0</v>
      </c>
      <c r="J284" s="5" t="s">
        <v>40</v>
      </c>
      <c r="K284" s="5" t="s">
        <v>46</v>
      </c>
      <c r="L284" s="8" t="s">
        <v>1115</v>
      </c>
    </row>
    <row r="285" spans="1:12" ht="12.75">
      <c r="A285" s="5"/>
      <c r="B285" s="5"/>
      <c r="C285" s="5"/>
      <c r="D285" s="5"/>
      <c r="E285" s="6"/>
      <c r="F285" s="7"/>
      <c r="G285" s="6"/>
      <c r="H285" s="11">
        <f>SUM(H275:H284)</f>
        <v>1307790</v>
      </c>
      <c r="I285" s="7"/>
      <c r="J285" s="5"/>
      <c r="K285" s="5"/>
      <c r="L285" s="8"/>
    </row>
    <row r="286" spans="1:12" ht="12.75">
      <c r="A286" s="5">
        <v>15</v>
      </c>
      <c r="B286" s="5" t="s">
        <v>606</v>
      </c>
      <c r="C286" s="5" t="s">
        <v>323</v>
      </c>
      <c r="D286" s="5" t="s">
        <v>607</v>
      </c>
      <c r="E286" s="6">
        <v>38913</v>
      </c>
      <c r="F286" s="7">
        <v>100000</v>
      </c>
      <c r="G286" s="6">
        <f aca="true" t="shared" si="29" ref="G286:G297">SUM(E286+365)</f>
        <v>39278</v>
      </c>
      <c r="H286" s="16">
        <v>100000</v>
      </c>
      <c r="I286" s="7">
        <f aca="true" t="shared" si="30" ref="I286:I297">SUM(F286-H286)</f>
        <v>0</v>
      </c>
      <c r="J286" s="5" t="s">
        <v>324</v>
      </c>
      <c r="K286" s="5" t="s">
        <v>608</v>
      </c>
      <c r="L286" s="8" t="s">
        <v>609</v>
      </c>
    </row>
    <row r="287" spans="1:12" ht="12.75">
      <c r="A287" s="5">
        <v>49</v>
      </c>
      <c r="B287" s="5" t="s">
        <v>2062</v>
      </c>
      <c r="C287" s="5" t="s">
        <v>323</v>
      </c>
      <c r="D287" s="5" t="s">
        <v>2063</v>
      </c>
      <c r="E287" s="6">
        <v>38941</v>
      </c>
      <c r="F287" s="7">
        <v>50000</v>
      </c>
      <c r="G287" s="6">
        <f t="shared" si="29"/>
        <v>39306</v>
      </c>
      <c r="H287" s="7">
        <v>15000</v>
      </c>
      <c r="I287" s="7">
        <f t="shared" si="30"/>
        <v>35000</v>
      </c>
      <c r="J287" s="5" t="s">
        <v>2064</v>
      </c>
      <c r="K287" s="5" t="s">
        <v>2065</v>
      </c>
      <c r="L287" s="8" t="s">
        <v>2066</v>
      </c>
    </row>
    <row r="288" spans="1:12" ht="12.75">
      <c r="A288" s="5">
        <v>91</v>
      </c>
      <c r="B288" s="5" t="s">
        <v>374</v>
      </c>
      <c r="C288" s="5" t="s">
        <v>323</v>
      </c>
      <c r="D288" s="5" t="s">
        <v>375</v>
      </c>
      <c r="E288" s="6">
        <v>38989</v>
      </c>
      <c r="F288" s="7">
        <v>24875</v>
      </c>
      <c r="G288" s="6">
        <f t="shared" si="29"/>
        <v>39354</v>
      </c>
      <c r="H288" s="7">
        <v>24875</v>
      </c>
      <c r="I288" s="7">
        <f t="shared" si="30"/>
        <v>0</v>
      </c>
      <c r="J288" s="5" t="s">
        <v>56</v>
      </c>
      <c r="K288" s="5" t="s">
        <v>376</v>
      </c>
      <c r="L288" s="8" t="s">
        <v>377</v>
      </c>
    </row>
    <row r="289" spans="1:12" ht="12.75">
      <c r="A289" s="5">
        <v>96</v>
      </c>
      <c r="B289" s="5" t="s">
        <v>378</v>
      </c>
      <c r="C289" s="5" t="s">
        <v>323</v>
      </c>
      <c r="D289" s="5" t="s">
        <v>379</v>
      </c>
      <c r="E289" s="6">
        <v>38933</v>
      </c>
      <c r="F289" s="7">
        <v>150000</v>
      </c>
      <c r="G289" s="6">
        <f t="shared" si="29"/>
        <v>39298</v>
      </c>
      <c r="H289" s="7">
        <v>150000</v>
      </c>
      <c r="I289" s="7">
        <f t="shared" si="30"/>
        <v>0</v>
      </c>
      <c r="J289" s="5" t="s">
        <v>380</v>
      </c>
      <c r="K289" s="5" t="s">
        <v>381</v>
      </c>
      <c r="L289" s="8" t="s">
        <v>1355</v>
      </c>
    </row>
    <row r="290" spans="1:12" ht="12.75">
      <c r="A290" s="5">
        <v>185</v>
      </c>
      <c r="B290" s="5" t="s">
        <v>1080</v>
      </c>
      <c r="C290" s="5" t="s">
        <v>323</v>
      </c>
      <c r="D290" s="5" t="s">
        <v>1081</v>
      </c>
      <c r="E290" s="6">
        <v>38913</v>
      </c>
      <c r="F290" s="7">
        <v>28740</v>
      </c>
      <c r="G290" s="6">
        <f t="shared" si="29"/>
        <v>39278</v>
      </c>
      <c r="H290" s="7">
        <v>28740</v>
      </c>
      <c r="I290" s="7">
        <f t="shared" si="30"/>
        <v>0</v>
      </c>
      <c r="J290" s="5" t="s">
        <v>1082</v>
      </c>
      <c r="K290" s="5"/>
      <c r="L290" s="8" t="s">
        <v>1083</v>
      </c>
    </row>
    <row r="291" spans="1:12" ht="12.75">
      <c r="A291" s="5">
        <v>196</v>
      </c>
      <c r="B291" s="5" t="s">
        <v>1094</v>
      </c>
      <c r="C291" s="5" t="s">
        <v>323</v>
      </c>
      <c r="D291" s="5" t="s">
        <v>2073</v>
      </c>
      <c r="E291" s="6">
        <v>38913</v>
      </c>
      <c r="F291" s="7">
        <v>30000</v>
      </c>
      <c r="G291" s="6">
        <f t="shared" si="29"/>
        <v>39278</v>
      </c>
      <c r="H291" s="7">
        <v>30000</v>
      </c>
      <c r="I291" s="7">
        <f t="shared" si="30"/>
        <v>0</v>
      </c>
      <c r="J291" s="5" t="s">
        <v>594</v>
      </c>
      <c r="K291" s="5"/>
      <c r="L291" s="8" t="s">
        <v>1095</v>
      </c>
    </row>
    <row r="292" spans="1:12" ht="12.75">
      <c r="A292" s="5">
        <v>199</v>
      </c>
      <c r="B292" s="5" t="s">
        <v>1099</v>
      </c>
      <c r="C292" s="5" t="s">
        <v>323</v>
      </c>
      <c r="D292" s="5" t="s">
        <v>1100</v>
      </c>
      <c r="E292" s="6">
        <v>38913</v>
      </c>
      <c r="F292" s="7">
        <v>129600</v>
      </c>
      <c r="G292" s="6">
        <f t="shared" si="29"/>
        <v>39278</v>
      </c>
      <c r="H292" s="7">
        <v>129600</v>
      </c>
      <c r="I292" s="7">
        <f t="shared" si="30"/>
        <v>0</v>
      </c>
      <c r="J292" s="5" t="s">
        <v>1348</v>
      </c>
      <c r="K292" s="5" t="s">
        <v>1098</v>
      </c>
      <c r="L292" s="8" t="s">
        <v>1355</v>
      </c>
    </row>
    <row r="293" spans="1:12" ht="12.75">
      <c r="A293" s="5">
        <v>216</v>
      </c>
      <c r="B293" s="5" t="s">
        <v>1104</v>
      </c>
      <c r="C293" s="5" t="s">
        <v>323</v>
      </c>
      <c r="D293" s="5" t="s">
        <v>1105</v>
      </c>
      <c r="E293" s="6">
        <v>38934</v>
      </c>
      <c r="F293" s="7">
        <v>300000</v>
      </c>
      <c r="G293" s="6">
        <f t="shared" si="29"/>
        <v>39299</v>
      </c>
      <c r="H293" s="7">
        <v>300000</v>
      </c>
      <c r="I293" s="7">
        <f t="shared" si="30"/>
        <v>0</v>
      </c>
      <c r="J293" s="5" t="s">
        <v>91</v>
      </c>
      <c r="K293" s="5"/>
      <c r="L293" s="8" t="s">
        <v>1103</v>
      </c>
    </row>
    <row r="294" spans="1:12" ht="12.75">
      <c r="A294" s="5">
        <v>328</v>
      </c>
      <c r="B294" s="5" t="s">
        <v>2014</v>
      </c>
      <c r="C294" s="5" t="s">
        <v>323</v>
      </c>
      <c r="D294" s="5" t="s">
        <v>689</v>
      </c>
      <c r="E294" s="6">
        <v>39080</v>
      </c>
      <c r="F294" s="7">
        <v>115650</v>
      </c>
      <c r="G294" s="6">
        <f t="shared" si="29"/>
        <v>39445</v>
      </c>
      <c r="H294" s="7">
        <v>115650</v>
      </c>
      <c r="I294" s="7">
        <f t="shared" si="30"/>
        <v>0</v>
      </c>
      <c r="J294" s="5" t="s">
        <v>690</v>
      </c>
      <c r="K294" s="5" t="s">
        <v>2015</v>
      </c>
      <c r="L294" s="8" t="s">
        <v>2016</v>
      </c>
    </row>
    <row r="295" spans="1:12" ht="12.75">
      <c r="A295" s="5">
        <v>405</v>
      </c>
      <c r="B295" s="5" t="s">
        <v>1691</v>
      </c>
      <c r="C295" s="5" t="s">
        <v>323</v>
      </c>
      <c r="D295" s="5" t="s">
        <v>1690</v>
      </c>
      <c r="E295" s="6">
        <v>39080</v>
      </c>
      <c r="F295" s="7">
        <v>150000</v>
      </c>
      <c r="G295" s="6">
        <f t="shared" si="29"/>
        <v>39445</v>
      </c>
      <c r="H295" s="7">
        <v>150000</v>
      </c>
      <c r="I295" s="7">
        <f t="shared" si="30"/>
        <v>0</v>
      </c>
      <c r="J295" s="5" t="s">
        <v>1692</v>
      </c>
      <c r="K295" s="5" t="s">
        <v>1689</v>
      </c>
      <c r="L295" s="8" t="s">
        <v>27</v>
      </c>
    </row>
    <row r="296" spans="1:12" ht="12.75">
      <c r="A296" s="5">
        <v>434</v>
      </c>
      <c r="B296" s="5" t="s">
        <v>1532</v>
      </c>
      <c r="C296" s="5" t="s">
        <v>323</v>
      </c>
      <c r="D296" s="5" t="s">
        <v>1631</v>
      </c>
      <c r="E296" s="6">
        <v>38913</v>
      </c>
      <c r="F296" s="7">
        <v>26041.4</v>
      </c>
      <c r="G296" s="6">
        <f t="shared" si="29"/>
        <v>39278</v>
      </c>
      <c r="H296" s="7">
        <v>26041.4</v>
      </c>
      <c r="I296" s="7">
        <f t="shared" si="30"/>
        <v>0</v>
      </c>
      <c r="J296" s="5" t="s">
        <v>594</v>
      </c>
      <c r="K296" s="5"/>
      <c r="L296" s="8" t="s">
        <v>1533</v>
      </c>
    </row>
    <row r="297" spans="1:12" ht="12.75">
      <c r="A297" s="5">
        <v>437</v>
      </c>
      <c r="B297" s="5" t="s">
        <v>1534</v>
      </c>
      <c r="C297" s="5" t="s">
        <v>323</v>
      </c>
      <c r="D297" s="5" t="s">
        <v>1112</v>
      </c>
      <c r="E297" s="6">
        <v>38913</v>
      </c>
      <c r="F297" s="7">
        <v>21589.6</v>
      </c>
      <c r="G297" s="6">
        <f t="shared" si="29"/>
        <v>39278</v>
      </c>
      <c r="H297" s="7">
        <v>21589.6</v>
      </c>
      <c r="I297" s="7">
        <f t="shared" si="30"/>
        <v>0</v>
      </c>
      <c r="J297" s="5" t="s">
        <v>1330</v>
      </c>
      <c r="K297" s="5"/>
      <c r="L297" s="8" t="s">
        <v>1533</v>
      </c>
    </row>
    <row r="298" spans="1:12" ht="12.75">
      <c r="A298" s="5"/>
      <c r="B298" s="5"/>
      <c r="C298" s="5"/>
      <c r="D298" s="5"/>
      <c r="E298" s="6"/>
      <c r="F298" s="7"/>
      <c r="G298" s="6"/>
      <c r="H298" s="11">
        <f>SUM(H286:H297)</f>
        <v>1091496</v>
      </c>
      <c r="I298" s="7"/>
      <c r="J298" s="5"/>
      <c r="K298" s="5"/>
      <c r="L298" s="8"/>
    </row>
    <row r="299" spans="1:12" ht="12.75">
      <c r="A299" s="5">
        <v>34</v>
      </c>
      <c r="B299" s="5" t="s">
        <v>294</v>
      </c>
      <c r="C299" s="5" t="s">
        <v>315</v>
      </c>
      <c r="D299" s="5" t="s">
        <v>295</v>
      </c>
      <c r="E299" s="6">
        <v>38927</v>
      </c>
      <c r="F299" s="7">
        <v>150000</v>
      </c>
      <c r="G299" s="6">
        <f aca="true" t="shared" si="31" ref="G299:G307">SUM(E299+365)</f>
        <v>39292</v>
      </c>
      <c r="H299" s="16">
        <v>150000</v>
      </c>
      <c r="I299" s="7">
        <f aca="true" t="shared" si="32" ref="I299:I307">SUM(F299-H299)</f>
        <v>0</v>
      </c>
      <c r="J299" s="5" t="s">
        <v>296</v>
      </c>
      <c r="K299" s="5" t="s">
        <v>1347</v>
      </c>
      <c r="L299" s="8" t="s">
        <v>1334</v>
      </c>
    </row>
    <row r="300" spans="1:12" ht="12.75">
      <c r="A300" s="5">
        <v>74</v>
      </c>
      <c r="B300" s="5" t="s">
        <v>675</v>
      </c>
      <c r="C300" s="5" t="s">
        <v>315</v>
      </c>
      <c r="D300" s="5" t="s">
        <v>2074</v>
      </c>
      <c r="E300" s="6">
        <v>38913</v>
      </c>
      <c r="F300" s="7">
        <v>300000</v>
      </c>
      <c r="G300" s="6">
        <f t="shared" si="31"/>
        <v>39278</v>
      </c>
      <c r="H300" s="7">
        <v>300000</v>
      </c>
      <c r="I300" s="7">
        <f t="shared" si="32"/>
        <v>0</v>
      </c>
      <c r="J300" s="5" t="s">
        <v>2075</v>
      </c>
      <c r="K300" s="5" t="s">
        <v>2076</v>
      </c>
      <c r="L300" s="8" t="s">
        <v>1334</v>
      </c>
    </row>
    <row r="301" spans="1:12" ht="12.75">
      <c r="A301" s="5">
        <v>121</v>
      </c>
      <c r="B301" s="5" t="s">
        <v>1068</v>
      </c>
      <c r="C301" s="5" t="s">
        <v>315</v>
      </c>
      <c r="D301" s="5" t="s">
        <v>1069</v>
      </c>
      <c r="E301" s="6">
        <v>38967</v>
      </c>
      <c r="F301" s="7">
        <v>152000</v>
      </c>
      <c r="G301" s="6">
        <f t="shared" si="31"/>
        <v>39332</v>
      </c>
      <c r="H301" s="7">
        <v>76188.46</v>
      </c>
      <c r="I301" s="7">
        <f t="shared" si="32"/>
        <v>75811.54</v>
      </c>
      <c r="J301" s="5" t="s">
        <v>1070</v>
      </c>
      <c r="K301" s="5" t="s">
        <v>1071</v>
      </c>
      <c r="L301" s="8" t="s">
        <v>1072</v>
      </c>
    </row>
    <row r="302" spans="1:12" ht="12.75">
      <c r="A302" s="5">
        <v>214</v>
      </c>
      <c r="B302" s="5" t="s">
        <v>1101</v>
      </c>
      <c r="C302" s="5" t="s">
        <v>315</v>
      </c>
      <c r="D302" s="5" t="s">
        <v>1102</v>
      </c>
      <c r="E302" s="6">
        <v>38913</v>
      </c>
      <c r="F302" s="7">
        <v>80000</v>
      </c>
      <c r="G302" s="6">
        <f t="shared" si="31"/>
        <v>39278</v>
      </c>
      <c r="H302" s="7">
        <v>80000</v>
      </c>
      <c r="I302" s="7">
        <f t="shared" si="32"/>
        <v>0</v>
      </c>
      <c r="J302" s="5" t="s">
        <v>90</v>
      </c>
      <c r="K302" s="5"/>
      <c r="L302" s="8" t="s">
        <v>1103</v>
      </c>
    </row>
    <row r="303" spans="1:12" ht="12.75">
      <c r="A303" s="5">
        <v>322</v>
      </c>
      <c r="B303" s="5" t="s">
        <v>1632</v>
      </c>
      <c r="C303" s="5" t="s">
        <v>315</v>
      </c>
      <c r="D303" s="5" t="s">
        <v>2182</v>
      </c>
      <c r="E303" s="6">
        <v>38913</v>
      </c>
      <c r="F303" s="7">
        <v>300000</v>
      </c>
      <c r="G303" s="6">
        <f t="shared" si="31"/>
        <v>39278</v>
      </c>
      <c r="H303" s="7">
        <v>300000</v>
      </c>
      <c r="I303" s="7">
        <f t="shared" si="32"/>
        <v>0</v>
      </c>
      <c r="J303" s="5" t="s">
        <v>1633</v>
      </c>
      <c r="K303" s="5"/>
      <c r="L303" s="8" t="s">
        <v>1634</v>
      </c>
    </row>
    <row r="304" spans="1:12" ht="12.75">
      <c r="A304" s="5">
        <v>339</v>
      </c>
      <c r="B304" s="5" t="s">
        <v>2017</v>
      </c>
      <c r="C304" s="5" t="s">
        <v>315</v>
      </c>
      <c r="D304" s="5" t="s">
        <v>2018</v>
      </c>
      <c r="E304" s="6">
        <v>38983</v>
      </c>
      <c r="F304" s="7">
        <v>66950</v>
      </c>
      <c r="G304" s="6">
        <f t="shared" si="31"/>
        <v>39348</v>
      </c>
      <c r="H304" s="7">
        <v>48000</v>
      </c>
      <c r="I304" s="7">
        <f t="shared" si="32"/>
        <v>18950</v>
      </c>
      <c r="J304" s="5" t="s">
        <v>2019</v>
      </c>
      <c r="K304" s="5"/>
      <c r="L304" s="8" t="s">
        <v>2020</v>
      </c>
    </row>
    <row r="305" spans="1:12" ht="12.75">
      <c r="A305" s="5">
        <v>363</v>
      </c>
      <c r="B305" s="5" t="s">
        <v>1639</v>
      </c>
      <c r="C305" s="5" t="s">
        <v>315</v>
      </c>
      <c r="D305" s="5" t="s">
        <v>2182</v>
      </c>
      <c r="E305" s="6">
        <v>38940</v>
      </c>
      <c r="F305" s="7">
        <v>254620.55</v>
      </c>
      <c r="G305" s="6">
        <f t="shared" si="31"/>
        <v>39305</v>
      </c>
      <c r="H305" s="7">
        <v>200000</v>
      </c>
      <c r="I305" s="7">
        <f t="shared" si="32"/>
        <v>54620.54999999999</v>
      </c>
      <c r="J305" s="5" t="s">
        <v>2075</v>
      </c>
      <c r="K305" s="5"/>
      <c r="L305" s="8" t="s">
        <v>1334</v>
      </c>
    </row>
    <row r="306" spans="1:12" ht="12.75">
      <c r="A306" s="5">
        <v>365</v>
      </c>
      <c r="B306" s="5" t="s">
        <v>915</v>
      </c>
      <c r="C306" s="5" t="s">
        <v>315</v>
      </c>
      <c r="D306" s="5" t="s">
        <v>2182</v>
      </c>
      <c r="E306" s="6">
        <v>38934</v>
      </c>
      <c r="F306" s="7">
        <v>210100</v>
      </c>
      <c r="G306" s="6">
        <f t="shared" si="31"/>
        <v>39299</v>
      </c>
      <c r="H306" s="7">
        <v>210000</v>
      </c>
      <c r="I306" s="7">
        <f t="shared" si="32"/>
        <v>100</v>
      </c>
      <c r="J306" s="5" t="s">
        <v>613</v>
      </c>
      <c r="K306" s="5"/>
      <c r="L306" s="8" t="s">
        <v>1334</v>
      </c>
    </row>
    <row r="307" spans="1:12" ht="12.75">
      <c r="A307" s="5">
        <v>366</v>
      </c>
      <c r="B307" s="5" t="s">
        <v>916</v>
      </c>
      <c r="C307" s="5" t="s">
        <v>315</v>
      </c>
      <c r="D307" s="5" t="s">
        <v>2182</v>
      </c>
      <c r="E307" s="6">
        <v>38913</v>
      </c>
      <c r="F307" s="7">
        <v>213308</v>
      </c>
      <c r="G307" s="6">
        <f t="shared" si="31"/>
        <v>39278</v>
      </c>
      <c r="H307" s="7">
        <v>150000</v>
      </c>
      <c r="I307" s="7">
        <f t="shared" si="32"/>
        <v>63308</v>
      </c>
      <c r="J307" s="5" t="s">
        <v>613</v>
      </c>
      <c r="K307" s="5"/>
      <c r="L307" s="8" t="s">
        <v>1334</v>
      </c>
    </row>
    <row r="308" spans="1:12" ht="12.75">
      <c r="A308" s="5"/>
      <c r="B308" s="5"/>
      <c r="C308" s="5"/>
      <c r="D308" s="5"/>
      <c r="E308" s="6"/>
      <c r="F308" s="7"/>
      <c r="G308" s="6"/>
      <c r="H308" s="11">
        <f>SUM(H299:H307)</f>
        <v>1514188.46</v>
      </c>
      <c r="I308" s="7"/>
      <c r="J308" s="5"/>
      <c r="K308" s="5"/>
      <c r="L308" s="8"/>
    </row>
    <row r="309" spans="1:12" ht="12.75">
      <c r="A309" s="5">
        <v>97</v>
      </c>
      <c r="B309" s="5" t="s">
        <v>382</v>
      </c>
      <c r="C309" s="5" t="s">
        <v>316</v>
      </c>
      <c r="D309" s="5" t="s">
        <v>383</v>
      </c>
      <c r="E309" s="6">
        <v>38983</v>
      </c>
      <c r="F309" s="7">
        <v>50000</v>
      </c>
      <c r="G309" s="6">
        <f>SUM(E309+365)</f>
        <v>39348</v>
      </c>
      <c r="H309" s="7">
        <v>50000</v>
      </c>
      <c r="I309" s="7">
        <f>SUM(F309-H309)</f>
        <v>0</v>
      </c>
      <c r="J309" s="5" t="s">
        <v>380</v>
      </c>
      <c r="K309" s="5" t="s">
        <v>384</v>
      </c>
      <c r="L309" s="8" t="s">
        <v>385</v>
      </c>
    </row>
    <row r="310" spans="1:12" ht="12.75">
      <c r="A310" s="5">
        <v>138</v>
      </c>
      <c r="B310" s="5" t="s">
        <v>1079</v>
      </c>
      <c r="C310" s="5" t="s">
        <v>316</v>
      </c>
      <c r="D310" s="5" t="s">
        <v>1067</v>
      </c>
      <c r="E310" s="6">
        <v>38995</v>
      </c>
      <c r="F310" s="7">
        <v>94660</v>
      </c>
      <c r="G310" s="6">
        <f>SUM(E310+365)</f>
        <v>39360</v>
      </c>
      <c r="H310" s="7">
        <v>94660</v>
      </c>
      <c r="I310" s="7">
        <f>SUM(F310-H310)</f>
        <v>0</v>
      </c>
      <c r="J310" s="5" t="s">
        <v>1075</v>
      </c>
      <c r="K310" s="5" t="s">
        <v>2184</v>
      </c>
      <c r="L310" s="8" t="s">
        <v>1078</v>
      </c>
    </row>
    <row r="311" spans="1:12" ht="12.75">
      <c r="A311" s="5">
        <v>188</v>
      </c>
      <c r="B311" s="5" t="s">
        <v>1089</v>
      </c>
      <c r="C311" s="5" t="s">
        <v>316</v>
      </c>
      <c r="D311" s="5" t="s">
        <v>1090</v>
      </c>
      <c r="E311" s="6">
        <v>38913</v>
      </c>
      <c r="F311" s="7">
        <v>50000</v>
      </c>
      <c r="G311" s="6">
        <f>SUM(E311+365)</f>
        <v>39278</v>
      </c>
      <c r="H311" s="7">
        <v>50000</v>
      </c>
      <c r="I311" s="7">
        <f>SUM(F311-H311)</f>
        <v>0</v>
      </c>
      <c r="J311" s="5" t="s">
        <v>594</v>
      </c>
      <c r="K311" s="5" t="s">
        <v>1091</v>
      </c>
      <c r="L311" s="8" t="s">
        <v>1083</v>
      </c>
    </row>
    <row r="312" spans="1:12" ht="12.75">
      <c r="A312" s="5">
        <v>198</v>
      </c>
      <c r="B312" s="5" t="s">
        <v>1096</v>
      </c>
      <c r="C312" s="5" t="s">
        <v>316</v>
      </c>
      <c r="D312" s="5" t="s">
        <v>1097</v>
      </c>
      <c r="E312" s="6">
        <v>38913</v>
      </c>
      <c r="F312" s="7">
        <v>150000</v>
      </c>
      <c r="G312" s="6">
        <f>SUM(E312+365)</f>
        <v>39278</v>
      </c>
      <c r="H312" s="7">
        <v>150000</v>
      </c>
      <c r="I312" s="7">
        <f>SUM(F312-H312)</f>
        <v>0</v>
      </c>
      <c r="J312" s="5" t="s">
        <v>1348</v>
      </c>
      <c r="K312" s="5" t="s">
        <v>1098</v>
      </c>
      <c r="L312" s="8" t="s">
        <v>1355</v>
      </c>
    </row>
    <row r="313" spans="1:12" ht="12.75">
      <c r="A313" s="5"/>
      <c r="B313" s="5"/>
      <c r="C313" s="5"/>
      <c r="D313" s="5"/>
      <c r="E313" s="6"/>
      <c r="F313" s="7"/>
      <c r="G313" s="6"/>
      <c r="H313" s="11">
        <f>SUM(H309:H312)</f>
        <v>344660</v>
      </c>
      <c r="I313" s="7"/>
      <c r="J313" s="5"/>
      <c r="K313" s="5"/>
      <c r="L313" s="8"/>
    </row>
    <row r="314" spans="1:12" ht="12.75">
      <c r="A314" s="5">
        <v>2</v>
      </c>
      <c r="B314" s="5" t="s">
        <v>597</v>
      </c>
      <c r="C314" s="5" t="s">
        <v>313</v>
      </c>
      <c r="D314" s="5" t="s">
        <v>598</v>
      </c>
      <c r="E314" s="6">
        <v>38913</v>
      </c>
      <c r="F314" s="7">
        <v>150000</v>
      </c>
      <c r="G314" s="6">
        <f aca="true" t="shared" si="33" ref="G314:G323">SUM(E314+365)</f>
        <v>39278</v>
      </c>
      <c r="H314" s="7">
        <v>150000</v>
      </c>
      <c r="I314" s="7">
        <f aca="true" t="shared" si="34" ref="I314:I323">SUM(F314-H314)</f>
        <v>0</v>
      </c>
      <c r="J314" s="5" t="s">
        <v>599</v>
      </c>
      <c r="K314" s="5" t="s">
        <v>600</v>
      </c>
      <c r="L314" s="8" t="s">
        <v>601</v>
      </c>
    </row>
    <row r="315" spans="1:12" ht="12.75">
      <c r="A315" s="5">
        <v>260</v>
      </c>
      <c r="B315" s="5" t="s">
        <v>431</v>
      </c>
      <c r="C315" s="5" t="s">
        <v>313</v>
      </c>
      <c r="D315" s="5" t="s">
        <v>314</v>
      </c>
      <c r="E315" s="6">
        <v>38913</v>
      </c>
      <c r="F315" s="7">
        <v>200000</v>
      </c>
      <c r="G315" s="6">
        <f t="shared" si="33"/>
        <v>39278</v>
      </c>
      <c r="H315" s="7">
        <v>200000</v>
      </c>
      <c r="I315" s="7">
        <f t="shared" si="34"/>
        <v>0</v>
      </c>
      <c r="J315" s="5" t="s">
        <v>92</v>
      </c>
      <c r="K315" s="5"/>
      <c r="L315" s="8" t="s">
        <v>432</v>
      </c>
    </row>
    <row r="316" spans="1:12" ht="12.75">
      <c r="A316" s="5">
        <v>393</v>
      </c>
      <c r="B316" s="5" t="s">
        <v>917</v>
      </c>
      <c r="C316" s="5" t="s">
        <v>313</v>
      </c>
      <c r="D316" s="5" t="s">
        <v>918</v>
      </c>
      <c r="E316" s="6">
        <v>39309</v>
      </c>
      <c r="F316" s="7">
        <v>66771</v>
      </c>
      <c r="G316" s="6">
        <f t="shared" si="33"/>
        <v>39674</v>
      </c>
      <c r="H316" s="7">
        <v>66771</v>
      </c>
      <c r="I316" s="7">
        <f t="shared" si="34"/>
        <v>0</v>
      </c>
      <c r="J316" s="5" t="s">
        <v>919</v>
      </c>
      <c r="K316" s="5" t="s">
        <v>74</v>
      </c>
      <c r="L316" s="8" t="s">
        <v>1355</v>
      </c>
    </row>
    <row r="317" spans="1:12" ht="12.75">
      <c r="A317" s="5">
        <v>394</v>
      </c>
      <c r="B317" s="5" t="s">
        <v>920</v>
      </c>
      <c r="C317" s="5" t="s">
        <v>313</v>
      </c>
      <c r="D317" s="5" t="s">
        <v>918</v>
      </c>
      <c r="E317" s="6">
        <v>39309</v>
      </c>
      <c r="F317" s="7">
        <v>64035.5</v>
      </c>
      <c r="G317" s="6">
        <f t="shared" si="33"/>
        <v>39674</v>
      </c>
      <c r="H317" s="7">
        <v>64035.5</v>
      </c>
      <c r="I317" s="7">
        <f t="shared" si="34"/>
        <v>0</v>
      </c>
      <c r="J317" s="5" t="s">
        <v>919</v>
      </c>
      <c r="K317" s="5" t="s">
        <v>74</v>
      </c>
      <c r="L317" s="8" t="s">
        <v>1355</v>
      </c>
    </row>
    <row r="318" spans="1:12" ht="12.75">
      <c r="A318" s="5">
        <v>395</v>
      </c>
      <c r="B318" s="5" t="s">
        <v>1325</v>
      </c>
      <c r="C318" s="5" t="s">
        <v>313</v>
      </c>
      <c r="D318" s="5" t="s">
        <v>918</v>
      </c>
      <c r="E318" s="6">
        <v>38913</v>
      </c>
      <c r="F318" s="7">
        <v>66771</v>
      </c>
      <c r="G318" s="6">
        <f t="shared" si="33"/>
        <v>39278</v>
      </c>
      <c r="H318" s="7">
        <v>66771</v>
      </c>
      <c r="I318" s="7">
        <f t="shared" si="34"/>
        <v>0</v>
      </c>
      <c r="J318" s="5" t="s">
        <v>919</v>
      </c>
      <c r="K318" s="5" t="s">
        <v>74</v>
      </c>
      <c r="L318" s="8" t="s">
        <v>921</v>
      </c>
    </row>
    <row r="319" spans="1:12" ht="12.75">
      <c r="A319" s="5">
        <v>396</v>
      </c>
      <c r="B319" s="5" t="s">
        <v>922</v>
      </c>
      <c r="C319" s="5" t="s">
        <v>313</v>
      </c>
      <c r="D319" s="5" t="s">
        <v>918</v>
      </c>
      <c r="E319" s="6">
        <v>39309</v>
      </c>
      <c r="F319" s="7">
        <v>68552.75</v>
      </c>
      <c r="G319" s="6">
        <f t="shared" si="33"/>
        <v>39674</v>
      </c>
      <c r="H319" s="7">
        <v>68552.75</v>
      </c>
      <c r="I319" s="7">
        <f t="shared" si="34"/>
        <v>0</v>
      </c>
      <c r="J319" s="5" t="s">
        <v>919</v>
      </c>
      <c r="K319" s="5" t="s">
        <v>74</v>
      </c>
      <c r="L319" s="8" t="s">
        <v>1355</v>
      </c>
    </row>
    <row r="320" spans="1:12" ht="12.75">
      <c r="A320" s="5">
        <v>397</v>
      </c>
      <c r="B320" s="5" t="s">
        <v>30</v>
      </c>
      <c r="C320" s="5" t="s">
        <v>313</v>
      </c>
      <c r="D320" s="5" t="s">
        <v>918</v>
      </c>
      <c r="E320" s="6">
        <v>39309</v>
      </c>
      <c r="F320" s="7">
        <v>64934.5</v>
      </c>
      <c r="G320" s="6">
        <f t="shared" si="33"/>
        <v>39674</v>
      </c>
      <c r="H320" s="7">
        <v>64934.5</v>
      </c>
      <c r="I320" s="7">
        <f t="shared" si="34"/>
        <v>0</v>
      </c>
      <c r="J320" s="5" t="s">
        <v>919</v>
      </c>
      <c r="K320" s="5" t="s">
        <v>74</v>
      </c>
      <c r="L320" s="8" t="s">
        <v>1355</v>
      </c>
    </row>
    <row r="321" spans="1:12" ht="12.75">
      <c r="A321" s="5">
        <v>398</v>
      </c>
      <c r="B321" s="5" t="s">
        <v>923</v>
      </c>
      <c r="C321" s="5" t="s">
        <v>313</v>
      </c>
      <c r="D321" s="5" t="s">
        <v>918</v>
      </c>
      <c r="E321" s="6">
        <v>39309</v>
      </c>
      <c r="F321" s="7">
        <v>74402.5</v>
      </c>
      <c r="G321" s="6">
        <f t="shared" si="33"/>
        <v>39674</v>
      </c>
      <c r="H321" s="7">
        <v>74402.5</v>
      </c>
      <c r="I321" s="7">
        <f t="shared" si="34"/>
        <v>0</v>
      </c>
      <c r="J321" s="5" t="s">
        <v>919</v>
      </c>
      <c r="K321" s="5" t="s">
        <v>74</v>
      </c>
      <c r="L321" s="8" t="s">
        <v>1355</v>
      </c>
    </row>
    <row r="322" spans="1:12" ht="12.75">
      <c r="A322" s="5">
        <v>529</v>
      </c>
      <c r="B322" s="5" t="s">
        <v>1262</v>
      </c>
      <c r="C322" s="5" t="s">
        <v>313</v>
      </c>
      <c r="D322" s="5" t="s">
        <v>1263</v>
      </c>
      <c r="E322" s="6">
        <v>38989</v>
      </c>
      <c r="F322" s="7">
        <v>103875</v>
      </c>
      <c r="G322" s="6">
        <f t="shared" si="33"/>
        <v>39354</v>
      </c>
      <c r="H322" s="7">
        <v>103875</v>
      </c>
      <c r="I322" s="7">
        <f t="shared" si="34"/>
        <v>0</v>
      </c>
      <c r="J322" s="5" t="s">
        <v>1262</v>
      </c>
      <c r="K322" s="5" t="s">
        <v>74</v>
      </c>
      <c r="L322" s="8" t="s">
        <v>1355</v>
      </c>
    </row>
    <row r="323" spans="1:12" ht="12.75">
      <c r="A323" s="5">
        <v>541</v>
      </c>
      <c r="B323" s="5" t="s">
        <v>1264</v>
      </c>
      <c r="C323" s="5" t="s">
        <v>313</v>
      </c>
      <c r="D323" s="5" t="s">
        <v>1265</v>
      </c>
      <c r="E323" s="6">
        <v>38913</v>
      </c>
      <c r="F323" s="7">
        <v>100000</v>
      </c>
      <c r="G323" s="6">
        <f t="shared" si="33"/>
        <v>39278</v>
      </c>
      <c r="H323" s="7">
        <v>100000</v>
      </c>
      <c r="I323" s="7">
        <f t="shared" si="34"/>
        <v>0</v>
      </c>
      <c r="J323" s="5" t="s">
        <v>2068</v>
      </c>
      <c r="K323" s="5" t="s">
        <v>2067</v>
      </c>
      <c r="L323" s="8" t="s">
        <v>1266</v>
      </c>
    </row>
    <row r="324" spans="1:12" ht="12.75">
      <c r="A324" s="5"/>
      <c r="B324" s="5"/>
      <c r="C324" s="5"/>
      <c r="D324" s="5"/>
      <c r="E324" s="6"/>
      <c r="F324" s="7"/>
      <c r="G324" s="6"/>
      <c r="H324" s="11">
        <f>SUM(H314:H323)</f>
        <v>959342.25</v>
      </c>
      <c r="I324" s="7"/>
      <c r="J324" s="5"/>
      <c r="K324" s="5"/>
      <c r="L324" s="8"/>
    </row>
    <row r="325" spans="1:12" ht="12.75">
      <c r="A325" s="5">
        <v>64</v>
      </c>
      <c r="B325" s="5" t="s">
        <v>2069</v>
      </c>
      <c r="C325" s="5" t="s">
        <v>2060</v>
      </c>
      <c r="D325" s="5" t="s">
        <v>2070</v>
      </c>
      <c r="E325" s="6">
        <v>38913</v>
      </c>
      <c r="F325" s="7">
        <v>63171.5</v>
      </c>
      <c r="G325" s="6">
        <f>SUM(E325+365)</f>
        <v>39278</v>
      </c>
      <c r="H325" s="7">
        <v>50000</v>
      </c>
      <c r="I325" s="7">
        <f>SUM(F325-H325)</f>
        <v>13171.5</v>
      </c>
      <c r="J325" s="5" t="s">
        <v>2071</v>
      </c>
      <c r="K325" s="5"/>
      <c r="L325" s="8" t="s">
        <v>2072</v>
      </c>
    </row>
    <row r="326" spans="1:12" ht="12.75">
      <c r="A326" s="5">
        <v>133</v>
      </c>
      <c r="B326" s="5" t="s">
        <v>1076</v>
      </c>
      <c r="C326" s="5" t="s">
        <v>2060</v>
      </c>
      <c r="D326" s="5" t="s">
        <v>1077</v>
      </c>
      <c r="E326" s="6">
        <v>38913</v>
      </c>
      <c r="F326" s="7">
        <v>101962</v>
      </c>
      <c r="G326" s="6">
        <f>SUM(E326+365)</f>
        <v>39278</v>
      </c>
      <c r="H326" s="7">
        <v>101962</v>
      </c>
      <c r="I326" s="7">
        <f>SUM(F326-H326)</f>
        <v>0</v>
      </c>
      <c r="J326" s="5" t="s">
        <v>1075</v>
      </c>
      <c r="K326" s="5" t="s">
        <v>2184</v>
      </c>
      <c r="L326" s="8" t="s">
        <v>1078</v>
      </c>
    </row>
    <row r="327" spans="1:12" ht="12.75">
      <c r="A327" s="5">
        <v>187</v>
      </c>
      <c r="B327" s="5" t="s">
        <v>1085</v>
      </c>
      <c r="C327" s="5" t="s">
        <v>2060</v>
      </c>
      <c r="D327" s="5" t="s">
        <v>1086</v>
      </c>
      <c r="E327" s="6">
        <v>38913</v>
      </c>
      <c r="F327" s="7">
        <v>500000</v>
      </c>
      <c r="G327" s="6">
        <f>SUM(E327+365)</f>
        <v>39278</v>
      </c>
      <c r="H327" s="7">
        <v>350000</v>
      </c>
      <c r="I327" s="7">
        <f>SUM(F327-H327)</f>
        <v>150000</v>
      </c>
      <c r="J327" s="5" t="s">
        <v>1087</v>
      </c>
      <c r="K327" s="5"/>
      <c r="L327" s="8" t="s">
        <v>1088</v>
      </c>
    </row>
    <row r="328" spans="1:12" ht="12.75">
      <c r="A328" s="5">
        <v>523</v>
      </c>
      <c r="B328" s="5" t="s">
        <v>1258</v>
      </c>
      <c r="C328" s="5" t="s">
        <v>2060</v>
      </c>
      <c r="D328" s="5" t="s">
        <v>1259</v>
      </c>
      <c r="E328" s="6">
        <v>38954</v>
      </c>
      <c r="F328" s="7">
        <v>500000</v>
      </c>
      <c r="G328" s="6">
        <f>SUM(E328+365)</f>
        <v>39319</v>
      </c>
      <c r="H328" s="7">
        <v>360000</v>
      </c>
      <c r="I328" s="7">
        <f>SUM(F328-H328)</f>
        <v>140000</v>
      </c>
      <c r="J328" s="5" t="s">
        <v>1260</v>
      </c>
      <c r="K328" s="5"/>
      <c r="L328" s="8" t="s">
        <v>1261</v>
      </c>
    </row>
    <row r="329" spans="1:12" ht="12.75">
      <c r="A329" s="44"/>
      <c r="B329" s="44"/>
      <c r="C329" s="44"/>
      <c r="D329" s="44"/>
      <c r="E329" s="51"/>
      <c r="F329" s="13"/>
      <c r="G329" s="51"/>
      <c r="H329" s="49">
        <f>SUM(H325:H328)</f>
        <v>861962</v>
      </c>
      <c r="I329" s="13"/>
      <c r="J329" s="44"/>
      <c r="K329" s="44"/>
      <c r="L329" s="48"/>
    </row>
    <row r="330" spans="1:11" ht="18">
      <c r="A330" s="1" t="s">
        <v>160</v>
      </c>
      <c r="B330" s="2"/>
      <c r="C330" s="2"/>
      <c r="D330" s="2"/>
      <c r="E330" s="3"/>
      <c r="F330" s="27"/>
      <c r="G330" s="3"/>
      <c r="I330" s="27"/>
      <c r="K330"/>
    </row>
    <row r="331" spans="1:12" ht="12.75">
      <c r="A331" s="5" t="s">
        <v>300</v>
      </c>
      <c r="B331" s="5" t="s">
        <v>301</v>
      </c>
      <c r="C331" s="5" t="s">
        <v>302</v>
      </c>
      <c r="D331" s="5" t="s">
        <v>303</v>
      </c>
      <c r="E331" s="6" t="s">
        <v>304</v>
      </c>
      <c r="F331" s="28" t="s">
        <v>305</v>
      </c>
      <c r="G331" s="6" t="s">
        <v>306</v>
      </c>
      <c r="H331" s="7" t="s">
        <v>307</v>
      </c>
      <c r="I331" s="28" t="s">
        <v>308</v>
      </c>
      <c r="J331" s="8" t="s">
        <v>309</v>
      </c>
      <c r="K331" s="8" t="s">
        <v>310</v>
      </c>
      <c r="L331" s="8" t="s">
        <v>311</v>
      </c>
    </row>
    <row r="332" spans="1:12" ht="12.75">
      <c r="A332" s="5">
        <v>1</v>
      </c>
      <c r="B332" s="5" t="s">
        <v>161</v>
      </c>
      <c r="C332" s="5" t="s">
        <v>312</v>
      </c>
      <c r="D332" s="5" t="s">
        <v>162</v>
      </c>
      <c r="E332" s="6">
        <v>38091</v>
      </c>
      <c r="F332" s="28">
        <v>88000</v>
      </c>
      <c r="G332" s="6">
        <f aca="true" t="shared" si="35" ref="G332:G368">SUM(E332+365)</f>
        <v>38456</v>
      </c>
      <c r="H332" s="7">
        <v>88000</v>
      </c>
      <c r="I332" s="28">
        <f aca="true" t="shared" si="36" ref="I332:I368">SUM(F332-H332)</f>
        <v>0</v>
      </c>
      <c r="J332" s="8" t="s">
        <v>163</v>
      </c>
      <c r="K332" s="8" t="s">
        <v>164</v>
      </c>
      <c r="L332" s="8" t="s">
        <v>165</v>
      </c>
    </row>
    <row r="333" spans="1:12" ht="12.75">
      <c r="A333" s="5">
        <v>9</v>
      </c>
      <c r="B333" s="5" t="s">
        <v>1393</v>
      </c>
      <c r="C333" s="5" t="s">
        <v>312</v>
      </c>
      <c r="D333" s="5" t="s">
        <v>1394</v>
      </c>
      <c r="E333" s="6">
        <v>38079</v>
      </c>
      <c r="F333" s="28">
        <v>202572.5</v>
      </c>
      <c r="G333" s="6">
        <f t="shared" si="35"/>
        <v>38444</v>
      </c>
      <c r="H333" s="7">
        <v>202572.5</v>
      </c>
      <c r="I333" s="28">
        <f t="shared" si="36"/>
        <v>0</v>
      </c>
      <c r="J333" s="8" t="s">
        <v>1395</v>
      </c>
      <c r="K333" s="8" t="s">
        <v>1396</v>
      </c>
      <c r="L333" s="8" t="s">
        <v>1397</v>
      </c>
    </row>
    <row r="334" spans="1:12" ht="12.75">
      <c r="A334" s="5">
        <v>118</v>
      </c>
      <c r="B334" s="5" t="s">
        <v>1371</v>
      </c>
      <c r="C334" s="5" t="s">
        <v>312</v>
      </c>
      <c r="D334" s="5" t="s">
        <v>93</v>
      </c>
      <c r="E334" s="6">
        <v>38349</v>
      </c>
      <c r="F334" s="28">
        <v>300000</v>
      </c>
      <c r="G334" s="6">
        <f t="shared" si="35"/>
        <v>38714</v>
      </c>
      <c r="H334" s="7">
        <v>300000</v>
      </c>
      <c r="I334" s="28">
        <f t="shared" si="36"/>
        <v>0</v>
      </c>
      <c r="J334" s="8" t="s">
        <v>1372</v>
      </c>
      <c r="K334" s="8" t="s">
        <v>1373</v>
      </c>
      <c r="L334" s="8" t="s">
        <v>1355</v>
      </c>
    </row>
    <row r="335" spans="1:12" ht="12.75">
      <c r="A335" s="5">
        <v>136</v>
      </c>
      <c r="B335" s="5" t="s">
        <v>839</v>
      </c>
      <c r="C335" s="5" t="s">
        <v>312</v>
      </c>
      <c r="D335" s="5" t="s">
        <v>840</v>
      </c>
      <c r="E335" s="6">
        <v>38349</v>
      </c>
      <c r="F335" s="28">
        <v>339000</v>
      </c>
      <c r="G335" s="6">
        <f t="shared" si="35"/>
        <v>38714</v>
      </c>
      <c r="H335" s="7">
        <v>339000</v>
      </c>
      <c r="I335" s="28">
        <f t="shared" si="36"/>
        <v>0</v>
      </c>
      <c r="J335" s="8" t="s">
        <v>1535</v>
      </c>
      <c r="K335" s="8" t="s">
        <v>838</v>
      </c>
      <c r="L335" s="8" t="s">
        <v>1355</v>
      </c>
    </row>
    <row r="336" spans="1:12" ht="12.75">
      <c r="A336" s="5">
        <v>137</v>
      </c>
      <c r="B336" s="5" t="s">
        <v>841</v>
      </c>
      <c r="C336" s="5" t="s">
        <v>312</v>
      </c>
      <c r="D336" s="5" t="s">
        <v>1184</v>
      </c>
      <c r="E336" s="6">
        <v>38349</v>
      </c>
      <c r="F336" s="28">
        <v>449000</v>
      </c>
      <c r="G336" s="6">
        <f t="shared" si="35"/>
        <v>38714</v>
      </c>
      <c r="H336" s="7">
        <v>449000</v>
      </c>
      <c r="I336" s="28">
        <f t="shared" si="36"/>
        <v>0</v>
      </c>
      <c r="J336" s="8" t="s">
        <v>1535</v>
      </c>
      <c r="K336" s="8" t="s">
        <v>838</v>
      </c>
      <c r="L336" s="8" t="s">
        <v>842</v>
      </c>
    </row>
    <row r="337" spans="1:12" ht="12.75">
      <c r="A337" s="5">
        <v>259</v>
      </c>
      <c r="B337" s="5" t="s">
        <v>1882</v>
      </c>
      <c r="C337" s="5" t="s">
        <v>312</v>
      </c>
      <c r="D337" s="5" t="s">
        <v>1883</v>
      </c>
      <c r="E337" s="6">
        <v>38349</v>
      </c>
      <c r="F337" s="28">
        <v>999996</v>
      </c>
      <c r="G337" s="6">
        <f t="shared" si="35"/>
        <v>38714</v>
      </c>
      <c r="H337" s="7">
        <v>590000</v>
      </c>
      <c r="I337" s="28">
        <f t="shared" si="36"/>
        <v>409996</v>
      </c>
      <c r="J337" s="5" t="s">
        <v>2185</v>
      </c>
      <c r="K337" s="5" t="s">
        <v>342</v>
      </c>
      <c r="L337" s="8" t="s">
        <v>1884</v>
      </c>
    </row>
    <row r="338" spans="1:12" ht="12.75">
      <c r="A338" s="5">
        <v>315</v>
      </c>
      <c r="B338" s="5" t="s">
        <v>2087</v>
      </c>
      <c r="C338" s="5" t="s">
        <v>312</v>
      </c>
      <c r="D338" s="5" t="s">
        <v>2088</v>
      </c>
      <c r="E338" s="6">
        <v>38349</v>
      </c>
      <c r="F338" s="28">
        <v>100000</v>
      </c>
      <c r="G338" s="6">
        <f t="shared" si="35"/>
        <v>38714</v>
      </c>
      <c r="H338" s="7">
        <v>100000</v>
      </c>
      <c r="I338" s="28">
        <f t="shared" si="36"/>
        <v>0</v>
      </c>
      <c r="J338" s="5" t="s">
        <v>1084</v>
      </c>
      <c r="K338" s="5" t="s">
        <v>1743</v>
      </c>
      <c r="L338" s="8" t="s">
        <v>1207</v>
      </c>
    </row>
    <row r="339" spans="1:12" ht="12.75">
      <c r="A339" s="5">
        <v>364</v>
      </c>
      <c r="B339" s="5" t="s">
        <v>872</v>
      </c>
      <c r="C339" s="5" t="s">
        <v>312</v>
      </c>
      <c r="D339" s="5" t="s">
        <v>873</v>
      </c>
      <c r="E339" s="6">
        <v>38349</v>
      </c>
      <c r="F339" s="28">
        <v>867680</v>
      </c>
      <c r="G339" s="6">
        <f t="shared" si="35"/>
        <v>38714</v>
      </c>
      <c r="H339" s="7">
        <v>122400</v>
      </c>
      <c r="I339" s="28">
        <f t="shared" si="36"/>
        <v>745280</v>
      </c>
      <c r="J339" s="5" t="s">
        <v>874</v>
      </c>
      <c r="K339" s="5" t="s">
        <v>1349</v>
      </c>
      <c r="L339" s="8" t="s">
        <v>875</v>
      </c>
    </row>
    <row r="340" spans="1:12" ht="12.75">
      <c r="A340" s="5"/>
      <c r="B340" s="5"/>
      <c r="C340" s="5"/>
      <c r="D340" s="5"/>
      <c r="E340" s="6"/>
      <c r="F340" s="28"/>
      <c r="G340" s="6"/>
      <c r="H340" s="11">
        <f>SUM(H332:H339)</f>
        <v>2190972.5</v>
      </c>
      <c r="I340" s="28"/>
      <c r="J340" s="5"/>
      <c r="K340" s="5"/>
      <c r="L340" s="8"/>
    </row>
    <row r="341" spans="1:12" ht="12.75">
      <c r="A341" s="5">
        <v>15</v>
      </c>
      <c r="B341" s="5" t="s">
        <v>1401</v>
      </c>
      <c r="C341" s="5" t="s">
        <v>323</v>
      </c>
      <c r="D341" s="5" t="s">
        <v>1402</v>
      </c>
      <c r="E341" s="6">
        <v>38091</v>
      </c>
      <c r="F341" s="28">
        <v>104500</v>
      </c>
      <c r="G341" s="6">
        <f>SUM(E341+365)</f>
        <v>38456</v>
      </c>
      <c r="H341" s="7">
        <v>50000</v>
      </c>
      <c r="I341" s="28">
        <f>SUM(F341-H341)</f>
        <v>54500</v>
      </c>
      <c r="J341" s="8" t="s">
        <v>354</v>
      </c>
      <c r="K341" s="8" t="s">
        <v>355</v>
      </c>
      <c r="L341" s="8" t="s">
        <v>1715</v>
      </c>
    </row>
    <row r="342" spans="1:12" ht="12.75">
      <c r="A342" s="5">
        <v>141</v>
      </c>
      <c r="B342" s="5" t="s">
        <v>845</v>
      </c>
      <c r="C342" s="5" t="s">
        <v>323</v>
      </c>
      <c r="D342" s="5" t="s">
        <v>846</v>
      </c>
      <c r="E342" s="6">
        <v>38349</v>
      </c>
      <c r="F342" s="28">
        <v>47000</v>
      </c>
      <c r="G342" s="6">
        <f t="shared" si="35"/>
        <v>38714</v>
      </c>
      <c r="H342" s="7">
        <v>47000</v>
      </c>
      <c r="I342" s="28">
        <f t="shared" si="36"/>
        <v>0</v>
      </c>
      <c r="J342" s="8" t="s">
        <v>847</v>
      </c>
      <c r="K342" s="8" t="s">
        <v>1737</v>
      </c>
      <c r="L342" s="8" t="s">
        <v>848</v>
      </c>
    </row>
    <row r="343" spans="1:12" ht="12.75">
      <c r="A343" s="5">
        <v>149</v>
      </c>
      <c r="B343" s="5" t="s">
        <v>850</v>
      </c>
      <c r="C343" s="5" t="s">
        <v>323</v>
      </c>
      <c r="D343" s="5" t="s">
        <v>851</v>
      </c>
      <c r="E343" s="6">
        <v>38349</v>
      </c>
      <c r="F343" s="28">
        <v>255550</v>
      </c>
      <c r="G343" s="6">
        <f t="shared" si="35"/>
        <v>38714</v>
      </c>
      <c r="H343" s="7">
        <v>255550</v>
      </c>
      <c r="I343" s="28">
        <f t="shared" si="36"/>
        <v>0</v>
      </c>
      <c r="J343" s="8" t="s">
        <v>56</v>
      </c>
      <c r="K343" s="8" t="s">
        <v>852</v>
      </c>
      <c r="L343" s="8" t="s">
        <v>853</v>
      </c>
    </row>
    <row r="344" spans="1:12" ht="12.75">
      <c r="A344" s="5">
        <v>256</v>
      </c>
      <c r="B344" s="5" t="s">
        <v>1876</v>
      </c>
      <c r="C344" s="5" t="s">
        <v>323</v>
      </c>
      <c r="D344" s="5" t="s">
        <v>269</v>
      </c>
      <c r="E344" s="6">
        <v>38349</v>
      </c>
      <c r="F344" s="28">
        <v>149576.24</v>
      </c>
      <c r="G344" s="6">
        <f t="shared" si="35"/>
        <v>38714</v>
      </c>
      <c r="H344" s="7">
        <v>149576.24</v>
      </c>
      <c r="I344" s="28">
        <f t="shared" si="36"/>
        <v>0</v>
      </c>
      <c r="J344" s="5" t="s">
        <v>1877</v>
      </c>
      <c r="K344" s="5" t="s">
        <v>1878</v>
      </c>
      <c r="L344" s="8" t="s">
        <v>1879</v>
      </c>
    </row>
    <row r="345" spans="1:12" ht="12.75">
      <c r="A345" s="5">
        <v>297</v>
      </c>
      <c r="B345" s="5" t="s">
        <v>2080</v>
      </c>
      <c r="C345" s="5" t="s">
        <v>323</v>
      </c>
      <c r="D345" s="5" t="s">
        <v>2081</v>
      </c>
      <c r="E345" s="6">
        <v>38349</v>
      </c>
      <c r="F345" s="28">
        <v>254680</v>
      </c>
      <c r="G345" s="6">
        <f t="shared" si="35"/>
        <v>38714</v>
      </c>
      <c r="H345" s="7">
        <v>254680</v>
      </c>
      <c r="I345" s="28">
        <f t="shared" si="36"/>
        <v>0</v>
      </c>
      <c r="J345" s="5" t="s">
        <v>1311</v>
      </c>
      <c r="K345" s="5" t="s">
        <v>2082</v>
      </c>
      <c r="L345" s="8" t="s">
        <v>2083</v>
      </c>
    </row>
    <row r="346" spans="1:12" ht="12.75">
      <c r="A346" s="5">
        <v>305</v>
      </c>
      <c r="B346" s="5" t="s">
        <v>2084</v>
      </c>
      <c r="C346" s="5" t="s">
        <v>323</v>
      </c>
      <c r="D346" s="5" t="s">
        <v>2085</v>
      </c>
      <c r="E346" s="6">
        <v>38422</v>
      </c>
      <c r="F346" s="28">
        <v>175587.34</v>
      </c>
      <c r="G346" s="6">
        <f t="shared" si="35"/>
        <v>38787</v>
      </c>
      <c r="H346" s="7">
        <v>175587.34</v>
      </c>
      <c r="I346" s="28">
        <f t="shared" si="36"/>
        <v>0</v>
      </c>
      <c r="J346" s="5" t="s">
        <v>594</v>
      </c>
      <c r="K346" s="5" t="s">
        <v>2086</v>
      </c>
      <c r="L346" s="8" t="s">
        <v>2083</v>
      </c>
    </row>
    <row r="347" spans="1:12" ht="12.75">
      <c r="A347" s="5"/>
      <c r="B347" s="5"/>
      <c r="C347" s="5"/>
      <c r="D347" s="5"/>
      <c r="E347" s="6"/>
      <c r="F347" s="28"/>
      <c r="G347" s="6"/>
      <c r="H347" s="11">
        <f>SUM(H341:H346)</f>
        <v>932393.58</v>
      </c>
      <c r="I347" s="28"/>
      <c r="J347" s="5"/>
      <c r="K347" s="5"/>
      <c r="L347" s="8"/>
    </row>
    <row r="348" spans="1:12" ht="12.75">
      <c r="A348" s="5">
        <v>7</v>
      </c>
      <c r="B348" s="5" t="s">
        <v>1388</v>
      </c>
      <c r="C348" s="5" t="s">
        <v>315</v>
      </c>
      <c r="D348" s="5" t="s">
        <v>1389</v>
      </c>
      <c r="E348" s="6">
        <v>38105</v>
      </c>
      <c r="F348" s="28">
        <v>995490</v>
      </c>
      <c r="G348" s="6">
        <f t="shared" si="35"/>
        <v>38470</v>
      </c>
      <c r="H348" s="7">
        <v>933573.96</v>
      </c>
      <c r="I348" s="28">
        <f t="shared" si="36"/>
        <v>61916.04000000004</v>
      </c>
      <c r="J348" s="8" t="s">
        <v>1390</v>
      </c>
      <c r="K348" s="8" t="s">
        <v>1391</v>
      </c>
      <c r="L348" s="8" t="s">
        <v>1392</v>
      </c>
    </row>
    <row r="349" spans="1:12" ht="12.75">
      <c r="A349" s="5">
        <v>37</v>
      </c>
      <c r="B349" s="5" t="s">
        <v>1729</v>
      </c>
      <c r="C349" s="5" t="s">
        <v>315</v>
      </c>
      <c r="D349" s="5" t="s">
        <v>1730</v>
      </c>
      <c r="E349" s="6">
        <v>38349</v>
      </c>
      <c r="F349" s="28">
        <v>235007.62</v>
      </c>
      <c r="G349" s="6">
        <f t="shared" si="35"/>
        <v>38714</v>
      </c>
      <c r="H349" s="7">
        <v>235007.62</v>
      </c>
      <c r="I349" s="28">
        <f t="shared" si="36"/>
        <v>0</v>
      </c>
      <c r="J349" s="8" t="s">
        <v>1731</v>
      </c>
      <c r="K349" s="8" t="s">
        <v>1732</v>
      </c>
      <c r="L349" s="8" t="s">
        <v>1733</v>
      </c>
    </row>
    <row r="350" spans="1:12" ht="12.75">
      <c r="A350" s="5">
        <v>210</v>
      </c>
      <c r="B350" s="5" t="s">
        <v>1145</v>
      </c>
      <c r="C350" s="5" t="s">
        <v>315</v>
      </c>
      <c r="D350" s="5" t="s">
        <v>1146</v>
      </c>
      <c r="E350" s="6">
        <v>38349</v>
      </c>
      <c r="F350" s="28">
        <v>305600</v>
      </c>
      <c r="G350" s="6">
        <f t="shared" si="35"/>
        <v>38714</v>
      </c>
      <c r="H350" s="7">
        <v>305600</v>
      </c>
      <c r="I350" s="28">
        <f t="shared" si="36"/>
        <v>0</v>
      </c>
      <c r="J350" s="5" t="s">
        <v>1147</v>
      </c>
      <c r="K350" s="5" t="s">
        <v>1148</v>
      </c>
      <c r="L350" s="8" t="s">
        <v>1149</v>
      </c>
    </row>
    <row r="351" spans="1:12" ht="12.75">
      <c r="A351" s="5"/>
      <c r="B351" s="5"/>
      <c r="C351" s="5"/>
      <c r="D351" s="5"/>
      <c r="E351" s="6"/>
      <c r="F351" s="28"/>
      <c r="G351" s="6"/>
      <c r="H351" s="11">
        <f>SUM(H348:H350)</f>
        <v>1474181.58</v>
      </c>
      <c r="I351" s="28"/>
      <c r="J351" s="5"/>
      <c r="K351" s="5"/>
      <c r="L351" s="8"/>
    </row>
    <row r="352" spans="1:12" ht="12.75">
      <c r="A352" s="5">
        <v>2</v>
      </c>
      <c r="B352" s="5" t="s">
        <v>166</v>
      </c>
      <c r="C352" s="5" t="s">
        <v>167</v>
      </c>
      <c r="D352" s="5" t="s">
        <v>168</v>
      </c>
      <c r="E352" s="6">
        <v>38091</v>
      </c>
      <c r="F352" s="28">
        <v>583726</v>
      </c>
      <c r="G352" s="6">
        <f t="shared" si="35"/>
        <v>38456</v>
      </c>
      <c r="H352" s="7">
        <v>583726</v>
      </c>
      <c r="I352" s="28">
        <f t="shared" si="36"/>
        <v>0</v>
      </c>
      <c r="J352" s="8" t="s">
        <v>169</v>
      </c>
      <c r="K352" s="8" t="s">
        <v>170</v>
      </c>
      <c r="L352" s="8" t="s">
        <v>171</v>
      </c>
    </row>
    <row r="353" spans="1:12" ht="12.75">
      <c r="A353" s="5">
        <v>3</v>
      </c>
      <c r="B353" s="5" t="s">
        <v>172</v>
      </c>
      <c r="C353" s="5" t="s">
        <v>167</v>
      </c>
      <c r="D353" s="5" t="s">
        <v>173</v>
      </c>
      <c r="E353" s="6">
        <v>38079</v>
      </c>
      <c r="F353" s="28">
        <v>205900</v>
      </c>
      <c r="G353" s="6">
        <f t="shared" si="35"/>
        <v>38444</v>
      </c>
      <c r="H353" s="7">
        <v>205900</v>
      </c>
      <c r="I353" s="28">
        <f t="shared" si="36"/>
        <v>0</v>
      </c>
      <c r="J353" s="8" t="s">
        <v>169</v>
      </c>
      <c r="K353" s="8" t="s">
        <v>170</v>
      </c>
      <c r="L353" s="8" t="s">
        <v>1111</v>
      </c>
    </row>
    <row r="354" spans="1:12" ht="12.75">
      <c r="A354" s="5">
        <v>209</v>
      </c>
      <c r="B354" s="5" t="s">
        <v>1142</v>
      </c>
      <c r="C354" s="5" t="s">
        <v>271</v>
      </c>
      <c r="D354" s="5" t="s">
        <v>269</v>
      </c>
      <c r="E354" s="6">
        <v>38349</v>
      </c>
      <c r="F354" s="28">
        <v>58000</v>
      </c>
      <c r="G354" s="6">
        <f t="shared" si="35"/>
        <v>38714</v>
      </c>
      <c r="H354" s="7">
        <v>58000</v>
      </c>
      <c r="I354" s="28">
        <f t="shared" si="36"/>
        <v>0</v>
      </c>
      <c r="J354" s="5" t="s">
        <v>717</v>
      </c>
      <c r="K354" s="5" t="s">
        <v>1143</v>
      </c>
      <c r="L354" s="8" t="s">
        <v>1144</v>
      </c>
    </row>
    <row r="355" spans="1:12" ht="12.75">
      <c r="A355" s="5"/>
      <c r="B355" s="5"/>
      <c r="C355" s="5"/>
      <c r="D355" s="5"/>
      <c r="E355" s="6"/>
      <c r="F355" s="28"/>
      <c r="G355" s="6"/>
      <c r="H355" s="11">
        <f>SUM(H352:H354)</f>
        <v>847626</v>
      </c>
      <c r="I355" s="28"/>
      <c r="J355" s="5"/>
      <c r="K355" s="5"/>
      <c r="L355" s="8"/>
    </row>
    <row r="356" spans="1:12" ht="12.75">
      <c r="A356" s="5">
        <v>5</v>
      </c>
      <c r="B356" s="5" t="s">
        <v>174</v>
      </c>
      <c r="C356" s="5" t="s">
        <v>316</v>
      </c>
      <c r="D356" s="5" t="s">
        <v>1382</v>
      </c>
      <c r="E356" s="6">
        <v>38096</v>
      </c>
      <c r="F356" s="28">
        <v>295177.16</v>
      </c>
      <c r="G356" s="6">
        <f t="shared" si="35"/>
        <v>38461</v>
      </c>
      <c r="H356" s="7">
        <v>250000</v>
      </c>
      <c r="I356" s="28">
        <f t="shared" si="36"/>
        <v>45177.159999999974</v>
      </c>
      <c r="J356" s="8" t="s">
        <v>1383</v>
      </c>
      <c r="K356" s="8" t="s">
        <v>1384</v>
      </c>
      <c r="L356" s="8" t="s">
        <v>80</v>
      </c>
    </row>
    <row r="357" spans="1:12" ht="12.75">
      <c r="A357" s="5">
        <v>6</v>
      </c>
      <c r="B357" s="5" t="s">
        <v>1385</v>
      </c>
      <c r="C357" s="5" t="s">
        <v>316</v>
      </c>
      <c r="D357" s="5" t="s">
        <v>1386</v>
      </c>
      <c r="E357" s="6">
        <v>38349</v>
      </c>
      <c r="F357" s="28">
        <v>96000</v>
      </c>
      <c r="G357" s="6">
        <f t="shared" si="35"/>
        <v>38714</v>
      </c>
      <c r="H357" s="7">
        <v>96000</v>
      </c>
      <c r="I357" s="28">
        <f t="shared" si="36"/>
        <v>0</v>
      </c>
      <c r="J357" s="8" t="s">
        <v>1383</v>
      </c>
      <c r="K357" s="8" t="s">
        <v>1384</v>
      </c>
      <c r="L357" s="8" t="s">
        <v>1387</v>
      </c>
    </row>
    <row r="358" spans="1:12" ht="12.75">
      <c r="A358" s="5">
        <v>14</v>
      </c>
      <c r="B358" s="5" t="s">
        <v>1398</v>
      </c>
      <c r="C358" s="5" t="s">
        <v>316</v>
      </c>
      <c r="D358" s="5" t="s">
        <v>1399</v>
      </c>
      <c r="E358" s="6">
        <v>38349</v>
      </c>
      <c r="F358" s="28">
        <v>151430</v>
      </c>
      <c r="G358" s="6">
        <f t="shared" si="35"/>
        <v>38714</v>
      </c>
      <c r="H358" s="7">
        <v>151430</v>
      </c>
      <c r="I358" s="28">
        <f t="shared" si="36"/>
        <v>0</v>
      </c>
      <c r="J358" s="8" t="s">
        <v>1383</v>
      </c>
      <c r="K358" s="8" t="s">
        <v>1384</v>
      </c>
      <c r="L358" s="8" t="s">
        <v>1400</v>
      </c>
    </row>
    <row r="359" spans="1:12" ht="12.75">
      <c r="A359" s="5">
        <v>22</v>
      </c>
      <c r="B359" s="5" t="s">
        <v>1716</v>
      </c>
      <c r="C359" s="5" t="s">
        <v>316</v>
      </c>
      <c r="D359" s="5" t="s">
        <v>1717</v>
      </c>
      <c r="E359" s="6">
        <v>38105</v>
      </c>
      <c r="F359" s="28">
        <v>66000</v>
      </c>
      <c r="G359" s="6">
        <f>SUM(E359+365)</f>
        <v>38470</v>
      </c>
      <c r="H359" s="7">
        <v>66000</v>
      </c>
      <c r="I359" s="28">
        <f>SUM(F359-H359)</f>
        <v>0</v>
      </c>
      <c r="J359" s="8" t="s">
        <v>1718</v>
      </c>
      <c r="K359" s="8" t="s">
        <v>1719</v>
      </c>
      <c r="L359" s="8" t="s">
        <v>1720</v>
      </c>
    </row>
    <row r="360" spans="1:12" ht="12.75">
      <c r="A360" s="5">
        <v>39</v>
      </c>
      <c r="B360" s="5" t="s">
        <v>1734</v>
      </c>
      <c r="C360" s="5" t="s">
        <v>316</v>
      </c>
      <c r="D360" s="5" t="s">
        <v>1735</v>
      </c>
      <c r="E360" s="6">
        <v>38349</v>
      </c>
      <c r="F360" s="28">
        <v>33000</v>
      </c>
      <c r="G360" s="6">
        <f t="shared" si="35"/>
        <v>38714</v>
      </c>
      <c r="H360" s="7">
        <v>33000</v>
      </c>
      <c r="I360" s="28">
        <f t="shared" si="36"/>
        <v>0</v>
      </c>
      <c r="J360" s="8" t="s">
        <v>1736</v>
      </c>
      <c r="K360" s="8" t="s">
        <v>1737</v>
      </c>
      <c r="L360" s="8" t="s">
        <v>1738</v>
      </c>
    </row>
    <row r="361" spans="1:12" ht="12.75">
      <c r="A361" s="5">
        <v>225</v>
      </c>
      <c r="B361" s="5" t="s">
        <v>1872</v>
      </c>
      <c r="C361" s="5" t="s">
        <v>316</v>
      </c>
      <c r="D361" s="5" t="s">
        <v>1873</v>
      </c>
      <c r="E361" s="6">
        <v>38349</v>
      </c>
      <c r="F361" s="28">
        <v>100000</v>
      </c>
      <c r="G361" s="6">
        <f t="shared" si="35"/>
        <v>38714</v>
      </c>
      <c r="H361" s="7">
        <v>100000</v>
      </c>
      <c r="I361" s="28">
        <f t="shared" si="36"/>
        <v>0</v>
      </c>
      <c r="J361" s="5" t="s">
        <v>1874</v>
      </c>
      <c r="K361" s="5" t="s">
        <v>299</v>
      </c>
      <c r="L361" s="8" t="s">
        <v>1875</v>
      </c>
    </row>
    <row r="362" spans="1:12" ht="12.75">
      <c r="A362" s="5"/>
      <c r="B362" s="5"/>
      <c r="C362" s="5"/>
      <c r="D362" s="5"/>
      <c r="E362" s="6"/>
      <c r="F362" s="28"/>
      <c r="G362" s="6"/>
      <c r="H362" s="11">
        <f>SUM(H356:H361)</f>
        <v>696430</v>
      </c>
      <c r="I362" s="28"/>
      <c r="J362" s="5"/>
      <c r="K362" s="5"/>
      <c r="L362" s="8"/>
    </row>
    <row r="363" spans="1:12" ht="12.75">
      <c r="A363" s="5">
        <v>35</v>
      </c>
      <c r="B363" s="5" t="s">
        <v>1724</v>
      </c>
      <c r="C363" s="5" t="s">
        <v>313</v>
      </c>
      <c r="D363" s="5" t="s">
        <v>1725</v>
      </c>
      <c r="E363" s="6">
        <v>38105</v>
      </c>
      <c r="F363" s="28">
        <v>982520</v>
      </c>
      <c r="G363" s="6">
        <f t="shared" si="35"/>
        <v>38470</v>
      </c>
      <c r="H363" s="7">
        <v>982520</v>
      </c>
      <c r="I363" s="28">
        <f t="shared" si="36"/>
        <v>0</v>
      </c>
      <c r="J363" s="8" t="s">
        <v>1726</v>
      </c>
      <c r="K363" s="8" t="s">
        <v>1727</v>
      </c>
      <c r="L363" s="8" t="s">
        <v>1728</v>
      </c>
    </row>
    <row r="364" spans="1:12" ht="12.75">
      <c r="A364" s="5">
        <v>121</v>
      </c>
      <c r="B364" s="5" t="s">
        <v>1374</v>
      </c>
      <c r="C364" s="5" t="s">
        <v>313</v>
      </c>
      <c r="D364" s="5" t="s">
        <v>1375</v>
      </c>
      <c r="E364" s="6">
        <v>38349</v>
      </c>
      <c r="F364" s="28">
        <v>81300</v>
      </c>
      <c r="G364" s="6">
        <f t="shared" si="35"/>
        <v>38714</v>
      </c>
      <c r="H364" s="7">
        <v>81300</v>
      </c>
      <c r="I364" s="28">
        <f t="shared" si="36"/>
        <v>0</v>
      </c>
      <c r="J364" s="8" t="s">
        <v>372</v>
      </c>
      <c r="K364" s="8" t="s">
        <v>1376</v>
      </c>
      <c r="L364" s="8" t="s">
        <v>676</v>
      </c>
    </row>
    <row r="365" spans="1:12" ht="12.75">
      <c r="A365" s="5">
        <v>123</v>
      </c>
      <c r="B365" s="5" t="s">
        <v>677</v>
      </c>
      <c r="C365" s="5" t="s">
        <v>313</v>
      </c>
      <c r="D365" s="5" t="s">
        <v>678</v>
      </c>
      <c r="E365" s="6">
        <v>38349</v>
      </c>
      <c r="F365" s="28">
        <v>664535</v>
      </c>
      <c r="G365" s="6">
        <f t="shared" si="35"/>
        <v>38714</v>
      </c>
      <c r="H365" s="7">
        <v>260000</v>
      </c>
      <c r="I365" s="28">
        <f t="shared" si="36"/>
        <v>404535</v>
      </c>
      <c r="J365" s="8" t="s">
        <v>679</v>
      </c>
      <c r="K365" s="8" t="s">
        <v>1727</v>
      </c>
      <c r="L365" s="8" t="s">
        <v>680</v>
      </c>
    </row>
    <row r="366" spans="1:12" ht="12.75">
      <c r="A366" s="5">
        <v>159</v>
      </c>
      <c r="B366" s="5" t="s">
        <v>715</v>
      </c>
      <c r="C366" s="5" t="s">
        <v>313</v>
      </c>
      <c r="D366" s="5" t="s">
        <v>1073</v>
      </c>
      <c r="E366" s="6">
        <v>38349</v>
      </c>
      <c r="F366" s="28">
        <v>485360.07</v>
      </c>
      <c r="G366" s="6">
        <f t="shared" si="35"/>
        <v>38714</v>
      </c>
      <c r="H366" s="7">
        <v>485360.07</v>
      </c>
      <c r="I366" s="28">
        <f t="shared" si="36"/>
        <v>0</v>
      </c>
      <c r="J366" s="8" t="s">
        <v>1731</v>
      </c>
      <c r="K366" s="8" t="s">
        <v>1732</v>
      </c>
      <c r="L366" s="8" t="s">
        <v>716</v>
      </c>
    </row>
    <row r="367" spans="1:12" ht="12.75">
      <c r="A367" s="5">
        <v>344</v>
      </c>
      <c r="B367" s="5" t="s">
        <v>2090</v>
      </c>
      <c r="C367" s="5" t="s">
        <v>313</v>
      </c>
      <c r="D367" s="5" t="s">
        <v>2091</v>
      </c>
      <c r="E367" s="6">
        <v>38349</v>
      </c>
      <c r="F367" s="28">
        <v>490665</v>
      </c>
      <c r="G367" s="6">
        <f t="shared" si="35"/>
        <v>38714</v>
      </c>
      <c r="H367" s="7">
        <v>490665</v>
      </c>
      <c r="I367" s="28">
        <f t="shared" si="36"/>
        <v>0</v>
      </c>
      <c r="J367" s="5" t="s">
        <v>1694</v>
      </c>
      <c r="K367" s="5" t="s">
        <v>74</v>
      </c>
      <c r="L367" s="8" t="s">
        <v>2092</v>
      </c>
    </row>
    <row r="368" spans="1:12" ht="12.75">
      <c r="A368" s="5">
        <v>345</v>
      </c>
      <c r="B368" s="5" t="s">
        <v>2093</v>
      </c>
      <c r="C368" s="5" t="s">
        <v>313</v>
      </c>
      <c r="D368" s="5" t="s">
        <v>2094</v>
      </c>
      <c r="E368" s="6">
        <v>38349</v>
      </c>
      <c r="F368" s="28">
        <v>577635</v>
      </c>
      <c r="G368" s="6">
        <f t="shared" si="35"/>
        <v>38714</v>
      </c>
      <c r="H368" s="7">
        <v>228175</v>
      </c>
      <c r="I368" s="28">
        <f t="shared" si="36"/>
        <v>349460</v>
      </c>
      <c r="J368" s="5" t="s">
        <v>1696</v>
      </c>
      <c r="K368" s="5" t="s">
        <v>74</v>
      </c>
      <c r="L368" s="8" t="s">
        <v>2095</v>
      </c>
    </row>
    <row r="369" spans="1:12" ht="12.75">
      <c r="A369" s="5"/>
      <c r="B369" s="5"/>
      <c r="C369" s="5"/>
      <c r="D369" s="5"/>
      <c r="E369" s="6"/>
      <c r="F369" s="28"/>
      <c r="G369" s="6"/>
      <c r="H369" s="11">
        <f>SUM(H363:H368)</f>
        <v>2528020.0700000003</v>
      </c>
      <c r="I369" s="28"/>
      <c r="J369" s="5"/>
      <c r="K369" s="5"/>
      <c r="L369" s="8"/>
    </row>
    <row r="370" spans="1:12" ht="12.75">
      <c r="A370" s="44"/>
      <c r="B370" s="44"/>
      <c r="C370" s="44"/>
      <c r="D370" s="44"/>
      <c r="E370" s="51"/>
      <c r="F370" s="69"/>
      <c r="G370" s="51"/>
      <c r="H370" s="13"/>
      <c r="I370" s="69"/>
      <c r="J370" s="44"/>
      <c r="K370" s="44"/>
      <c r="L370" s="48"/>
    </row>
    <row r="371" spans="1:11" ht="18">
      <c r="A371" s="1" t="s">
        <v>877</v>
      </c>
      <c r="B371" s="2"/>
      <c r="C371" s="2"/>
      <c r="D371" s="2"/>
      <c r="E371" s="3"/>
      <c r="F371" s="27"/>
      <c r="G371" s="3"/>
      <c r="I371" s="27"/>
      <c r="K371"/>
    </row>
    <row r="372" spans="1:12" ht="12.75">
      <c r="A372" s="2" t="s">
        <v>300</v>
      </c>
      <c r="B372" s="2" t="s">
        <v>301</v>
      </c>
      <c r="C372" s="2" t="s">
        <v>302</v>
      </c>
      <c r="D372" s="2" t="s">
        <v>303</v>
      </c>
      <c r="E372" s="3" t="s">
        <v>304</v>
      </c>
      <c r="F372" s="27" t="s">
        <v>305</v>
      </c>
      <c r="G372" s="3" t="s">
        <v>306</v>
      </c>
      <c r="H372" s="4" t="s">
        <v>307</v>
      </c>
      <c r="I372" s="27" t="s">
        <v>308</v>
      </c>
      <c r="J372" t="s">
        <v>309</v>
      </c>
      <c r="K372" t="s">
        <v>310</v>
      </c>
      <c r="L372" t="s">
        <v>311</v>
      </c>
    </row>
    <row r="373" spans="1:12" ht="12.75">
      <c r="A373" s="5">
        <v>9</v>
      </c>
      <c r="B373" s="5" t="s">
        <v>1612</v>
      </c>
      <c r="C373" s="5" t="s">
        <v>1606</v>
      </c>
      <c r="D373" s="5" t="s">
        <v>1613</v>
      </c>
      <c r="E373" s="6">
        <v>37750</v>
      </c>
      <c r="F373" s="7">
        <v>207229</v>
      </c>
      <c r="G373" s="6">
        <f>SUM(E373+365)</f>
        <v>38115</v>
      </c>
      <c r="H373" s="7">
        <v>103614.5</v>
      </c>
      <c r="I373" s="7">
        <f aca="true" t="shared" si="37" ref="I373:I400">SUM(F373-H373)</f>
        <v>103614.5</v>
      </c>
      <c r="J373" s="5" t="s">
        <v>1614</v>
      </c>
      <c r="K373" s="5" t="s">
        <v>1615</v>
      </c>
      <c r="L373" s="8" t="s">
        <v>1616</v>
      </c>
    </row>
    <row r="374" spans="1:12" ht="12.75">
      <c r="A374" s="5">
        <v>10</v>
      </c>
      <c r="B374" s="5" t="s">
        <v>1617</v>
      </c>
      <c r="C374" s="5" t="s">
        <v>1606</v>
      </c>
      <c r="D374" s="5" t="s">
        <v>1618</v>
      </c>
      <c r="E374" s="6">
        <v>37750</v>
      </c>
      <c r="F374" s="7">
        <v>1000000</v>
      </c>
      <c r="G374" s="6">
        <f>SUM(E374+365)</f>
        <v>38115</v>
      </c>
      <c r="H374" s="7">
        <v>1000000</v>
      </c>
      <c r="I374" s="7">
        <f t="shared" si="37"/>
        <v>0</v>
      </c>
      <c r="J374" s="5" t="s">
        <v>1742</v>
      </c>
      <c r="K374" s="5" t="s">
        <v>1619</v>
      </c>
      <c r="L374" s="8" t="s">
        <v>1620</v>
      </c>
    </row>
    <row r="375" spans="1:12" ht="12.75">
      <c r="A375" s="5">
        <v>17</v>
      </c>
      <c r="B375" s="5" t="s">
        <v>2162</v>
      </c>
      <c r="C375" s="5" t="s">
        <v>1606</v>
      </c>
      <c r="D375" s="5" t="s">
        <v>2163</v>
      </c>
      <c r="E375" s="6">
        <v>37750</v>
      </c>
      <c r="F375" s="7">
        <v>328260</v>
      </c>
      <c r="G375" s="6">
        <v>288260</v>
      </c>
      <c r="H375" s="7">
        <v>288260</v>
      </c>
      <c r="I375" s="7">
        <f t="shared" si="37"/>
        <v>40000</v>
      </c>
      <c r="J375" s="5" t="s">
        <v>1629</v>
      </c>
      <c r="K375" s="5" t="s">
        <v>2164</v>
      </c>
      <c r="L375" s="8" t="s">
        <v>1397</v>
      </c>
    </row>
    <row r="376" spans="1:12" ht="12.75">
      <c r="A376" s="5">
        <v>24</v>
      </c>
      <c r="B376" s="5" t="s">
        <v>2176</v>
      </c>
      <c r="C376" s="5" t="s">
        <v>1606</v>
      </c>
      <c r="D376" s="5" t="s">
        <v>1184</v>
      </c>
      <c r="E376" s="6">
        <v>37762</v>
      </c>
      <c r="F376" s="7">
        <v>381550</v>
      </c>
      <c r="G376" s="6">
        <f aca="true" t="shared" si="38" ref="G376:G383">SUM(E376+365)</f>
        <v>38127</v>
      </c>
      <c r="H376" s="7">
        <v>220000</v>
      </c>
      <c r="I376" s="7">
        <f t="shared" si="37"/>
        <v>161550</v>
      </c>
      <c r="J376" s="5" t="s">
        <v>2177</v>
      </c>
      <c r="K376" s="5" t="s">
        <v>1981</v>
      </c>
      <c r="L376" s="8" t="s">
        <v>1982</v>
      </c>
    </row>
    <row r="377" spans="1:12" ht="12.75">
      <c r="A377" s="5">
        <v>25</v>
      </c>
      <c r="B377" s="5" t="s">
        <v>1983</v>
      </c>
      <c r="C377" s="5" t="s">
        <v>1606</v>
      </c>
      <c r="D377" s="5" t="s">
        <v>1184</v>
      </c>
      <c r="E377" s="6">
        <v>37790</v>
      </c>
      <c r="F377" s="7">
        <v>380050</v>
      </c>
      <c r="G377" s="6">
        <f t="shared" si="38"/>
        <v>38155</v>
      </c>
      <c r="H377" s="7">
        <v>282600</v>
      </c>
      <c r="I377" s="7">
        <f t="shared" si="37"/>
        <v>97450</v>
      </c>
      <c r="J377" s="5" t="s">
        <v>2177</v>
      </c>
      <c r="K377" s="5" t="s">
        <v>876</v>
      </c>
      <c r="L377" s="8" t="s">
        <v>1982</v>
      </c>
    </row>
    <row r="378" spans="1:12" ht="12.75">
      <c r="A378" s="5">
        <v>28</v>
      </c>
      <c r="B378" s="5" t="s">
        <v>1984</v>
      </c>
      <c r="C378" s="5" t="s">
        <v>1606</v>
      </c>
      <c r="D378" s="5" t="s">
        <v>1184</v>
      </c>
      <c r="E378" s="6">
        <v>37762</v>
      </c>
      <c r="F378" s="7">
        <v>438480</v>
      </c>
      <c r="G378" s="6">
        <f t="shared" si="38"/>
        <v>38127</v>
      </c>
      <c r="H378" s="7">
        <v>438480</v>
      </c>
      <c r="I378" s="7">
        <f t="shared" si="37"/>
        <v>0</v>
      </c>
      <c r="J378" s="5" t="s">
        <v>1985</v>
      </c>
      <c r="K378" s="5" t="s">
        <v>1986</v>
      </c>
      <c r="L378" s="8" t="s">
        <v>1987</v>
      </c>
    </row>
    <row r="379" spans="1:12" ht="12.75">
      <c r="A379" s="5">
        <v>30</v>
      </c>
      <c r="B379" s="5" t="s">
        <v>1991</v>
      </c>
      <c r="C379" s="5" t="s">
        <v>1606</v>
      </c>
      <c r="D379" s="5" t="s">
        <v>1992</v>
      </c>
      <c r="E379" s="6">
        <v>37750</v>
      </c>
      <c r="F379" s="7">
        <v>999800</v>
      </c>
      <c r="G379" s="6">
        <f t="shared" si="38"/>
        <v>38115</v>
      </c>
      <c r="H379" s="7">
        <v>853000</v>
      </c>
      <c r="I379" s="7">
        <f t="shared" si="37"/>
        <v>146800</v>
      </c>
      <c r="J379" s="5" t="s">
        <v>1993</v>
      </c>
      <c r="K379" s="5" t="s">
        <v>1994</v>
      </c>
      <c r="L379" s="8" t="s">
        <v>1995</v>
      </c>
    </row>
    <row r="380" spans="1:12" ht="12.75">
      <c r="A380" s="5">
        <v>36</v>
      </c>
      <c r="B380" s="5" t="s">
        <v>2005</v>
      </c>
      <c r="C380" s="5" t="s">
        <v>1606</v>
      </c>
      <c r="D380" s="5" t="s">
        <v>2006</v>
      </c>
      <c r="E380" s="6">
        <v>37776</v>
      </c>
      <c r="F380" s="7">
        <v>44000</v>
      </c>
      <c r="G380" s="6">
        <f t="shared" si="38"/>
        <v>38141</v>
      </c>
      <c r="H380" s="7">
        <v>44000</v>
      </c>
      <c r="I380" s="7">
        <f t="shared" si="37"/>
        <v>0</v>
      </c>
      <c r="J380" s="5" t="s">
        <v>2007</v>
      </c>
      <c r="K380" s="5" t="s">
        <v>1349</v>
      </c>
      <c r="L380" s="8" t="s">
        <v>2008</v>
      </c>
    </row>
    <row r="381" spans="1:12" ht="12.75">
      <c r="A381" s="5">
        <v>74</v>
      </c>
      <c r="B381" s="5" t="s">
        <v>472</v>
      </c>
      <c r="C381" s="5" t="s">
        <v>1606</v>
      </c>
      <c r="D381" s="5" t="s">
        <v>473</v>
      </c>
      <c r="E381" s="6">
        <v>37849</v>
      </c>
      <c r="F381" s="7">
        <v>626463.44</v>
      </c>
      <c r="G381" s="6">
        <f t="shared" si="38"/>
        <v>38214</v>
      </c>
      <c r="H381" s="7">
        <v>626463.44</v>
      </c>
      <c r="I381" s="7">
        <f t="shared" si="37"/>
        <v>0</v>
      </c>
      <c r="J381" s="8" t="s">
        <v>1742</v>
      </c>
      <c r="K381" s="8" t="s">
        <v>474</v>
      </c>
      <c r="L381" s="8" t="s">
        <v>475</v>
      </c>
    </row>
    <row r="382" spans="1:12" ht="12.75">
      <c r="A382" s="5">
        <v>145</v>
      </c>
      <c r="B382" s="5" t="s">
        <v>1021</v>
      </c>
      <c r="C382" s="5" t="s">
        <v>1606</v>
      </c>
      <c r="D382" s="5" t="s">
        <v>1022</v>
      </c>
      <c r="E382" s="6">
        <v>37869</v>
      </c>
      <c r="F382" s="7">
        <v>589909.41</v>
      </c>
      <c r="G382" s="6">
        <f t="shared" si="38"/>
        <v>38234</v>
      </c>
      <c r="H382" s="7">
        <v>441000</v>
      </c>
      <c r="I382" s="7">
        <f t="shared" si="37"/>
        <v>148909.41000000003</v>
      </c>
      <c r="J382" s="8" t="s">
        <v>1023</v>
      </c>
      <c r="K382" s="8" t="s">
        <v>1024</v>
      </c>
      <c r="L382" s="8" t="s">
        <v>1025</v>
      </c>
    </row>
    <row r="383" spans="1:12" ht="12.75">
      <c r="A383" s="5">
        <v>165</v>
      </c>
      <c r="B383" s="5" t="s">
        <v>1540</v>
      </c>
      <c r="C383" s="5" t="s">
        <v>1606</v>
      </c>
      <c r="D383" s="5" t="s">
        <v>1541</v>
      </c>
      <c r="E383" s="6">
        <v>37869</v>
      </c>
      <c r="F383" s="7">
        <v>440173.65</v>
      </c>
      <c r="G383" s="6">
        <f t="shared" si="38"/>
        <v>38234</v>
      </c>
      <c r="H383" s="7">
        <v>370000</v>
      </c>
      <c r="I383" s="7">
        <f t="shared" si="37"/>
        <v>70173.65000000002</v>
      </c>
      <c r="J383" s="8" t="s">
        <v>1542</v>
      </c>
      <c r="K383" s="8" t="s">
        <v>1543</v>
      </c>
      <c r="L383" s="8" t="s">
        <v>1544</v>
      </c>
    </row>
    <row r="384" spans="1:12" ht="12.75">
      <c r="A384" s="5">
        <v>182</v>
      </c>
      <c r="B384" s="5" t="s">
        <v>1723</v>
      </c>
      <c r="C384" s="5" t="s">
        <v>1606</v>
      </c>
      <c r="D384" s="5" t="s">
        <v>1184</v>
      </c>
      <c r="E384" s="6">
        <v>37911</v>
      </c>
      <c r="F384" s="7">
        <v>698160</v>
      </c>
      <c r="G384" s="6">
        <v>37883</v>
      </c>
      <c r="H384" s="7">
        <v>698160</v>
      </c>
      <c r="I384" s="7">
        <f t="shared" si="37"/>
        <v>0</v>
      </c>
      <c r="J384" s="8" t="s">
        <v>1555</v>
      </c>
      <c r="K384" s="8" t="s">
        <v>2078</v>
      </c>
      <c r="L384" s="8" t="s">
        <v>1728</v>
      </c>
    </row>
    <row r="385" spans="1:12" ht="12.75">
      <c r="A385" s="5">
        <v>194</v>
      </c>
      <c r="B385" s="5" t="s">
        <v>1558</v>
      </c>
      <c r="C385" s="5" t="s">
        <v>1606</v>
      </c>
      <c r="D385" s="5" t="s">
        <v>1559</v>
      </c>
      <c r="E385" s="6">
        <v>37853</v>
      </c>
      <c r="F385" s="7">
        <v>350000</v>
      </c>
      <c r="G385" s="6">
        <f aca="true" t="shared" si="39" ref="G385:G400">SUM(E385+365)</f>
        <v>38218</v>
      </c>
      <c r="H385" s="7">
        <v>300000</v>
      </c>
      <c r="I385" s="7">
        <f t="shared" si="37"/>
        <v>50000</v>
      </c>
      <c r="J385" s="8" t="s">
        <v>1560</v>
      </c>
      <c r="K385" s="8" t="s">
        <v>1561</v>
      </c>
      <c r="L385" s="8" t="s">
        <v>1397</v>
      </c>
    </row>
    <row r="386" spans="1:12" ht="12.75">
      <c r="A386" s="5">
        <v>238</v>
      </c>
      <c r="B386" s="5" t="s">
        <v>1293</v>
      </c>
      <c r="C386" s="5" t="s">
        <v>1606</v>
      </c>
      <c r="D386" s="5" t="s">
        <v>1294</v>
      </c>
      <c r="E386" s="6">
        <v>37883</v>
      </c>
      <c r="F386" s="7">
        <v>258434.9</v>
      </c>
      <c r="G386" s="6">
        <f t="shared" si="39"/>
        <v>38248</v>
      </c>
      <c r="H386" s="7">
        <v>258434.9</v>
      </c>
      <c r="I386" s="7">
        <f t="shared" si="37"/>
        <v>0</v>
      </c>
      <c r="J386" s="8" t="s">
        <v>1295</v>
      </c>
      <c r="K386" s="8" t="s">
        <v>1296</v>
      </c>
      <c r="L386" s="8" t="s">
        <v>1397</v>
      </c>
    </row>
    <row r="387" spans="1:12" ht="12.75">
      <c r="A387" s="5">
        <v>242</v>
      </c>
      <c r="B387" s="5" t="s">
        <v>1298</v>
      </c>
      <c r="C387" s="5" t="s">
        <v>1606</v>
      </c>
      <c r="D387" s="5" t="s">
        <v>1299</v>
      </c>
      <c r="E387" s="6">
        <v>37911</v>
      </c>
      <c r="F387" s="7">
        <v>496606</v>
      </c>
      <c r="G387" s="6">
        <f t="shared" si="39"/>
        <v>38276</v>
      </c>
      <c r="H387" s="7">
        <v>496000</v>
      </c>
      <c r="I387" s="28">
        <f t="shared" si="37"/>
        <v>606</v>
      </c>
      <c r="J387" s="5" t="s">
        <v>1300</v>
      </c>
      <c r="K387" s="5" t="s">
        <v>1301</v>
      </c>
      <c r="L387" s="8" t="s">
        <v>1302</v>
      </c>
    </row>
    <row r="388" spans="1:12" ht="12.75">
      <c r="A388" s="5">
        <v>251</v>
      </c>
      <c r="B388" s="5" t="s">
        <v>622</v>
      </c>
      <c r="C388" s="5" t="s">
        <v>1606</v>
      </c>
      <c r="D388" s="5" t="s">
        <v>623</v>
      </c>
      <c r="E388" s="6">
        <v>37890</v>
      </c>
      <c r="F388" s="7">
        <v>560000</v>
      </c>
      <c r="G388" s="6">
        <f t="shared" si="39"/>
        <v>38255</v>
      </c>
      <c r="H388" s="7">
        <v>122400</v>
      </c>
      <c r="I388" s="28">
        <f t="shared" si="37"/>
        <v>437600</v>
      </c>
      <c r="J388" s="5" t="s">
        <v>624</v>
      </c>
      <c r="K388" s="5" t="s">
        <v>1349</v>
      </c>
      <c r="L388" s="8" t="s">
        <v>875</v>
      </c>
    </row>
    <row r="389" spans="1:12" ht="12.75">
      <c r="A389" s="5">
        <v>270</v>
      </c>
      <c r="B389" s="5" t="s">
        <v>642</v>
      </c>
      <c r="C389" s="5" t="s">
        <v>1606</v>
      </c>
      <c r="D389" s="5" t="s">
        <v>2190</v>
      </c>
      <c r="E389" s="6">
        <v>37897</v>
      </c>
      <c r="F389" s="7">
        <v>335295</v>
      </c>
      <c r="G389" s="6">
        <f t="shared" si="39"/>
        <v>38262</v>
      </c>
      <c r="H389" s="7">
        <v>335295</v>
      </c>
      <c r="I389" s="28">
        <f t="shared" si="37"/>
        <v>0</v>
      </c>
      <c r="J389" s="5" t="s">
        <v>643</v>
      </c>
      <c r="K389" s="5" t="s">
        <v>644</v>
      </c>
      <c r="L389" s="8" t="s">
        <v>645</v>
      </c>
    </row>
    <row r="390" spans="1:12" ht="12.75">
      <c r="A390" s="5">
        <v>277</v>
      </c>
      <c r="B390" s="5" t="s">
        <v>293</v>
      </c>
      <c r="C390" s="5" t="s">
        <v>1606</v>
      </c>
      <c r="D390" s="5" t="s">
        <v>2190</v>
      </c>
      <c r="E390" s="6">
        <v>37911</v>
      </c>
      <c r="F390" s="7">
        <v>440660</v>
      </c>
      <c r="G390" s="6">
        <f t="shared" si="39"/>
        <v>38276</v>
      </c>
      <c r="H390" s="7">
        <v>369494.54</v>
      </c>
      <c r="I390" s="28">
        <f t="shared" si="37"/>
        <v>71165.46000000002</v>
      </c>
      <c r="J390" s="5" t="s">
        <v>646</v>
      </c>
      <c r="K390" s="5" t="s">
        <v>683</v>
      </c>
      <c r="L390" s="8" t="s">
        <v>647</v>
      </c>
    </row>
    <row r="391" spans="1:12" ht="12.75">
      <c r="A391" s="5">
        <v>288</v>
      </c>
      <c r="B391" s="5" t="s">
        <v>650</v>
      </c>
      <c r="C391" s="5" t="s">
        <v>1606</v>
      </c>
      <c r="D391" s="5" t="s">
        <v>651</v>
      </c>
      <c r="E391" s="6">
        <v>37925</v>
      </c>
      <c r="F391" s="7">
        <v>950000</v>
      </c>
      <c r="G391" s="6">
        <f t="shared" si="39"/>
        <v>38290</v>
      </c>
      <c r="H391" s="7">
        <v>230000</v>
      </c>
      <c r="I391" s="28">
        <f t="shared" si="37"/>
        <v>720000</v>
      </c>
      <c r="J391" s="5" t="s">
        <v>652</v>
      </c>
      <c r="K391" s="5" t="s">
        <v>2023</v>
      </c>
      <c r="L391" s="8" t="s">
        <v>1397</v>
      </c>
    </row>
    <row r="392" spans="1:12" ht="12.75">
      <c r="A392" s="5">
        <v>294</v>
      </c>
      <c r="B392" s="5" t="s">
        <v>657</v>
      </c>
      <c r="C392" s="5" t="s">
        <v>1606</v>
      </c>
      <c r="D392" s="5" t="s">
        <v>649</v>
      </c>
      <c r="E392" s="6">
        <v>37925</v>
      </c>
      <c r="F392" s="7">
        <v>910000</v>
      </c>
      <c r="G392" s="6">
        <f t="shared" si="39"/>
        <v>38290</v>
      </c>
      <c r="H392" s="7">
        <v>153562.08</v>
      </c>
      <c r="I392" s="28">
        <f t="shared" si="37"/>
        <v>756437.92</v>
      </c>
      <c r="J392" s="5" t="s">
        <v>1357</v>
      </c>
      <c r="K392" s="5" t="s">
        <v>2023</v>
      </c>
      <c r="L392" s="8" t="s">
        <v>1358</v>
      </c>
    </row>
    <row r="393" spans="1:12" ht="12.75">
      <c r="A393" s="5">
        <v>316</v>
      </c>
      <c r="B393" s="5" t="s">
        <v>797</v>
      </c>
      <c r="C393" s="5" t="s">
        <v>1606</v>
      </c>
      <c r="D393" s="5" t="s">
        <v>721</v>
      </c>
      <c r="E393" s="6">
        <v>37939</v>
      </c>
      <c r="F393" s="7">
        <v>135818.55</v>
      </c>
      <c r="G393" s="6">
        <f t="shared" si="39"/>
        <v>38304</v>
      </c>
      <c r="H393" s="7">
        <v>131096</v>
      </c>
      <c r="I393" s="28">
        <f t="shared" si="37"/>
        <v>4722.549999999988</v>
      </c>
      <c r="J393" s="5" t="s">
        <v>722</v>
      </c>
      <c r="K393" s="5" t="s">
        <v>723</v>
      </c>
      <c r="L393" s="8" t="s">
        <v>1397</v>
      </c>
    </row>
    <row r="394" spans="1:12" ht="12.75">
      <c r="A394" s="5">
        <v>390</v>
      </c>
      <c r="B394" s="5" t="s">
        <v>858</v>
      </c>
      <c r="C394" s="5" t="s">
        <v>1606</v>
      </c>
      <c r="D394" s="5" t="s">
        <v>859</v>
      </c>
      <c r="E394" s="6">
        <v>37925</v>
      </c>
      <c r="F394" s="7">
        <v>689823.12</v>
      </c>
      <c r="G394" s="6">
        <f t="shared" si="39"/>
        <v>38290</v>
      </c>
      <c r="H394" s="7">
        <v>210000</v>
      </c>
      <c r="I394" s="28">
        <f t="shared" si="37"/>
        <v>479823.12</v>
      </c>
      <c r="J394" s="5" t="s">
        <v>40</v>
      </c>
      <c r="K394" s="5" t="s">
        <v>860</v>
      </c>
      <c r="L394" s="8" t="s">
        <v>861</v>
      </c>
    </row>
    <row r="395" spans="1:12" ht="12.75">
      <c r="A395" s="5">
        <v>391</v>
      </c>
      <c r="B395" s="5" t="s">
        <v>862</v>
      </c>
      <c r="C395" s="5" t="s">
        <v>1606</v>
      </c>
      <c r="D395" s="5" t="s">
        <v>863</v>
      </c>
      <c r="E395" s="6">
        <v>37925</v>
      </c>
      <c r="F395" s="7">
        <v>704794.4</v>
      </c>
      <c r="G395" s="6">
        <f t="shared" si="39"/>
        <v>38290</v>
      </c>
      <c r="H395" s="7">
        <v>360000</v>
      </c>
      <c r="I395" s="28">
        <f t="shared" si="37"/>
        <v>344794.4</v>
      </c>
      <c r="J395" s="5" t="s">
        <v>40</v>
      </c>
      <c r="K395" s="5" t="s">
        <v>860</v>
      </c>
      <c r="L395" s="8" t="s">
        <v>864</v>
      </c>
    </row>
    <row r="396" spans="1:12" ht="12.75">
      <c r="A396" s="5">
        <v>444</v>
      </c>
      <c r="B396" s="5" t="s">
        <v>1934</v>
      </c>
      <c r="C396" s="5" t="s">
        <v>1606</v>
      </c>
      <c r="D396" s="5" t="s">
        <v>1935</v>
      </c>
      <c r="E396" s="6">
        <v>37939</v>
      </c>
      <c r="F396" s="7">
        <v>1992848</v>
      </c>
      <c r="G396" s="6">
        <f t="shared" si="39"/>
        <v>38304</v>
      </c>
      <c r="H396" s="7">
        <v>1000000</v>
      </c>
      <c r="I396" s="28">
        <f t="shared" si="37"/>
        <v>992848</v>
      </c>
      <c r="J396" s="5" t="s">
        <v>1742</v>
      </c>
      <c r="K396" s="5" t="s">
        <v>638</v>
      </c>
      <c r="L396" s="8" t="s">
        <v>1936</v>
      </c>
    </row>
    <row r="397" spans="1:12" ht="12.75">
      <c r="A397" s="5">
        <v>445</v>
      </c>
      <c r="B397" s="5" t="s">
        <v>1937</v>
      </c>
      <c r="C397" s="5" t="s">
        <v>1606</v>
      </c>
      <c r="D397" s="5" t="s">
        <v>1938</v>
      </c>
      <c r="E397" s="6">
        <v>37925</v>
      </c>
      <c r="F397" s="7">
        <v>1000000</v>
      </c>
      <c r="G397" s="6">
        <f t="shared" si="39"/>
        <v>38290</v>
      </c>
      <c r="H397" s="7">
        <v>930939</v>
      </c>
      <c r="I397" s="28">
        <f t="shared" si="37"/>
        <v>69061</v>
      </c>
      <c r="J397" s="5" t="s">
        <v>1093</v>
      </c>
      <c r="K397" s="5" t="s">
        <v>1939</v>
      </c>
      <c r="L397" s="8" t="s">
        <v>1940</v>
      </c>
    </row>
    <row r="398" spans="1:12" ht="12.75">
      <c r="A398" s="5">
        <v>456</v>
      </c>
      <c r="B398" s="5" t="s">
        <v>1949</v>
      </c>
      <c r="C398" s="5" t="s">
        <v>1606</v>
      </c>
      <c r="D398" s="5" t="s">
        <v>2190</v>
      </c>
      <c r="E398" s="6">
        <v>37966</v>
      </c>
      <c r="F398" s="7">
        <v>248940</v>
      </c>
      <c r="G398" s="6">
        <f t="shared" si="39"/>
        <v>38331</v>
      </c>
      <c r="H398" s="7">
        <v>25000</v>
      </c>
      <c r="I398" s="28">
        <f t="shared" si="37"/>
        <v>223940</v>
      </c>
      <c r="J398" s="5" t="s">
        <v>646</v>
      </c>
      <c r="K398" s="5" t="s">
        <v>683</v>
      </c>
      <c r="L398" s="8" t="s">
        <v>1950</v>
      </c>
    </row>
    <row r="399" spans="1:12" ht="12.75">
      <c r="A399" s="5">
        <v>481</v>
      </c>
      <c r="B399" s="5" t="s">
        <v>2024</v>
      </c>
      <c r="C399" s="5" t="s">
        <v>1606</v>
      </c>
      <c r="D399" s="5" t="s">
        <v>2190</v>
      </c>
      <c r="E399" s="6">
        <v>37939</v>
      </c>
      <c r="F399" s="7">
        <v>334385.67</v>
      </c>
      <c r="G399" s="6">
        <f t="shared" si="39"/>
        <v>38304</v>
      </c>
      <c r="H399" s="7">
        <v>334385.67</v>
      </c>
      <c r="I399" s="28">
        <f t="shared" si="37"/>
        <v>0</v>
      </c>
      <c r="J399" s="5" t="s">
        <v>2061</v>
      </c>
      <c r="K399" s="5" t="s">
        <v>2025</v>
      </c>
      <c r="L399" s="8" t="s">
        <v>1397</v>
      </c>
    </row>
    <row r="400" spans="1:12" ht="12.75">
      <c r="A400" s="5">
        <v>485</v>
      </c>
      <c r="B400" s="5" t="s">
        <v>2026</v>
      </c>
      <c r="C400" s="5" t="s">
        <v>1606</v>
      </c>
      <c r="D400" s="5" t="s">
        <v>2027</v>
      </c>
      <c r="E400" s="6">
        <v>37966</v>
      </c>
      <c r="F400" s="7">
        <v>506126.39</v>
      </c>
      <c r="G400" s="6">
        <f t="shared" si="39"/>
        <v>38331</v>
      </c>
      <c r="H400" s="7">
        <v>438000</v>
      </c>
      <c r="I400" s="28">
        <f t="shared" si="37"/>
        <v>68126.39000000001</v>
      </c>
      <c r="J400" s="5" t="s">
        <v>2028</v>
      </c>
      <c r="K400" s="5" t="s">
        <v>2029</v>
      </c>
      <c r="L400" s="8" t="s">
        <v>2030</v>
      </c>
    </row>
    <row r="401" spans="1:12" ht="12.75">
      <c r="A401" s="5"/>
      <c r="B401" s="5"/>
      <c r="C401" s="5"/>
      <c r="D401" s="5"/>
      <c r="E401" s="6"/>
      <c r="F401" s="7"/>
      <c r="G401" s="6"/>
      <c r="H401" s="11">
        <f>SUM(H373:H400)</f>
        <v>11060185.13</v>
      </c>
      <c r="I401" s="28"/>
      <c r="J401" s="5"/>
      <c r="K401" s="5"/>
      <c r="L401" s="8"/>
    </row>
    <row r="402" spans="1:12" ht="12.75">
      <c r="A402" s="5">
        <v>1</v>
      </c>
      <c r="B402" s="5" t="s">
        <v>878</v>
      </c>
      <c r="C402" s="5" t="s">
        <v>323</v>
      </c>
      <c r="D402" s="5" t="s">
        <v>1597</v>
      </c>
      <c r="E402" s="6">
        <v>37728</v>
      </c>
      <c r="F402" s="7">
        <v>41500</v>
      </c>
      <c r="G402" s="6">
        <f aca="true" t="shared" si="40" ref="G402:G418">SUM(E402+365)</f>
        <v>38093</v>
      </c>
      <c r="H402" s="7">
        <v>41500</v>
      </c>
      <c r="I402" s="7">
        <f aca="true" t="shared" si="41" ref="I402:I418">SUM(F402-H402)</f>
        <v>0</v>
      </c>
      <c r="J402" s="5" t="s">
        <v>1598</v>
      </c>
      <c r="K402" s="5" t="s">
        <v>1599</v>
      </c>
      <c r="L402" s="8" t="s">
        <v>2095</v>
      </c>
    </row>
    <row r="403" spans="1:12" ht="12.75">
      <c r="A403" s="5">
        <v>5</v>
      </c>
      <c r="B403" s="5" t="s">
        <v>1747</v>
      </c>
      <c r="C403" s="5" t="s">
        <v>323</v>
      </c>
      <c r="D403" s="5" t="s">
        <v>1603</v>
      </c>
      <c r="E403" s="6">
        <v>37728</v>
      </c>
      <c r="F403" s="7">
        <v>150538</v>
      </c>
      <c r="G403" s="6">
        <f t="shared" si="40"/>
        <v>38093</v>
      </c>
      <c r="H403" s="7">
        <v>50000</v>
      </c>
      <c r="I403" s="7">
        <f t="shared" si="41"/>
        <v>100538</v>
      </c>
      <c r="J403" s="5" t="s">
        <v>1604</v>
      </c>
      <c r="K403" s="5" t="s">
        <v>719</v>
      </c>
      <c r="L403" s="8" t="s">
        <v>1605</v>
      </c>
    </row>
    <row r="404" spans="1:12" ht="12.75">
      <c r="A404" s="5">
        <v>8</v>
      </c>
      <c r="B404" s="5" t="s">
        <v>1607</v>
      </c>
      <c r="C404" s="5" t="s">
        <v>323</v>
      </c>
      <c r="D404" s="5" t="s">
        <v>1608</v>
      </c>
      <c r="E404" s="6">
        <v>37849</v>
      </c>
      <c r="F404" s="7">
        <v>1012619.78</v>
      </c>
      <c r="G404" s="6">
        <f t="shared" si="40"/>
        <v>38214</v>
      </c>
      <c r="H404" s="7">
        <v>1012619.78</v>
      </c>
      <c r="I404" s="7">
        <f t="shared" si="41"/>
        <v>0</v>
      </c>
      <c r="J404" s="5" t="s">
        <v>1609</v>
      </c>
      <c r="K404" s="5" t="s">
        <v>1610</v>
      </c>
      <c r="L404" s="8" t="s">
        <v>1611</v>
      </c>
    </row>
    <row r="405" spans="1:12" ht="12.75">
      <c r="A405" s="5">
        <v>11</v>
      </c>
      <c r="B405" s="5" t="s">
        <v>1621</v>
      </c>
      <c r="C405" s="5" t="s">
        <v>323</v>
      </c>
      <c r="D405" s="5" t="s">
        <v>1622</v>
      </c>
      <c r="E405" s="6">
        <v>37750</v>
      </c>
      <c r="F405" s="7">
        <v>120000</v>
      </c>
      <c r="G405" s="6">
        <f t="shared" si="40"/>
        <v>38115</v>
      </c>
      <c r="H405" s="7">
        <v>120000</v>
      </c>
      <c r="I405" s="7">
        <f t="shared" si="41"/>
        <v>0</v>
      </c>
      <c r="J405" s="5" t="s">
        <v>1623</v>
      </c>
      <c r="K405" s="5" t="s">
        <v>1624</v>
      </c>
      <c r="L405" s="8" t="s">
        <v>1605</v>
      </c>
    </row>
    <row r="406" spans="1:12" ht="12.75">
      <c r="A406" s="5">
        <v>29</v>
      </c>
      <c r="B406" s="5" t="s">
        <v>1988</v>
      </c>
      <c r="C406" s="5" t="s">
        <v>323</v>
      </c>
      <c r="D406" s="5" t="s">
        <v>1989</v>
      </c>
      <c r="E406" s="6">
        <v>37849</v>
      </c>
      <c r="F406" s="7">
        <v>330041</v>
      </c>
      <c r="G406" s="6">
        <f t="shared" si="40"/>
        <v>38214</v>
      </c>
      <c r="H406" s="7">
        <v>330041</v>
      </c>
      <c r="I406" s="7">
        <f t="shared" si="41"/>
        <v>0</v>
      </c>
      <c r="J406" s="5" t="s">
        <v>1990</v>
      </c>
      <c r="K406" s="5" t="s">
        <v>1986</v>
      </c>
      <c r="L406" s="8" t="s">
        <v>1987</v>
      </c>
    </row>
    <row r="407" spans="1:12" ht="12.75">
      <c r="A407" s="5">
        <v>68</v>
      </c>
      <c r="B407" s="5" t="s">
        <v>2021</v>
      </c>
      <c r="C407" s="5" t="s">
        <v>323</v>
      </c>
      <c r="D407" s="5" t="s">
        <v>665</v>
      </c>
      <c r="E407" s="6">
        <v>37849</v>
      </c>
      <c r="F407" s="7">
        <v>90800</v>
      </c>
      <c r="G407" s="6">
        <f t="shared" si="40"/>
        <v>38214</v>
      </c>
      <c r="H407" s="7">
        <v>90800</v>
      </c>
      <c r="I407" s="7">
        <f t="shared" si="41"/>
        <v>0</v>
      </c>
      <c r="J407" s="8" t="s">
        <v>666</v>
      </c>
      <c r="K407" s="8" t="s">
        <v>667</v>
      </c>
      <c r="L407" s="8" t="s">
        <v>668</v>
      </c>
    </row>
    <row r="408" spans="1:12" ht="12.75">
      <c r="A408" s="5">
        <v>85</v>
      </c>
      <c r="B408" s="5" t="s">
        <v>1880</v>
      </c>
      <c r="C408" s="5" t="s">
        <v>323</v>
      </c>
      <c r="D408" s="5" t="s">
        <v>1686</v>
      </c>
      <c r="E408" s="6">
        <v>37790</v>
      </c>
      <c r="F408" s="7">
        <v>115000</v>
      </c>
      <c r="G408" s="6">
        <f t="shared" si="40"/>
        <v>38155</v>
      </c>
      <c r="H408" s="7">
        <v>115000</v>
      </c>
      <c r="I408" s="7">
        <f t="shared" si="41"/>
        <v>0</v>
      </c>
      <c r="J408" s="8" t="s">
        <v>1687</v>
      </c>
      <c r="K408" s="8" t="s">
        <v>1881</v>
      </c>
      <c r="L408" s="8" t="s">
        <v>1688</v>
      </c>
    </row>
    <row r="409" spans="1:12" ht="12.75">
      <c r="A409" s="5">
        <v>103</v>
      </c>
      <c r="B409" s="5" t="s">
        <v>1255</v>
      </c>
      <c r="C409" s="5" t="s">
        <v>323</v>
      </c>
      <c r="D409" s="5" t="s">
        <v>1256</v>
      </c>
      <c r="E409" s="6">
        <v>37966</v>
      </c>
      <c r="F409" s="7">
        <v>73467</v>
      </c>
      <c r="G409" s="6">
        <f t="shared" si="40"/>
        <v>38331</v>
      </c>
      <c r="H409" s="7">
        <v>73467</v>
      </c>
      <c r="I409" s="7">
        <f t="shared" si="41"/>
        <v>0</v>
      </c>
      <c r="J409" s="8" t="s">
        <v>1604</v>
      </c>
      <c r="K409" s="8" t="s">
        <v>719</v>
      </c>
      <c r="L409" s="8" t="s">
        <v>1257</v>
      </c>
    </row>
    <row r="410" spans="1:12" ht="12.75">
      <c r="A410" s="5">
        <v>123</v>
      </c>
      <c r="B410" s="5" t="s">
        <v>1005</v>
      </c>
      <c r="C410" s="5" t="s">
        <v>323</v>
      </c>
      <c r="D410" s="5" t="s">
        <v>1006</v>
      </c>
      <c r="E410" s="6">
        <v>37869</v>
      </c>
      <c r="F410" s="7">
        <v>147710</v>
      </c>
      <c r="G410" s="6">
        <f t="shared" si="40"/>
        <v>38234</v>
      </c>
      <c r="H410" s="7">
        <v>73854</v>
      </c>
      <c r="I410" s="7">
        <f t="shared" si="41"/>
        <v>73856</v>
      </c>
      <c r="J410" s="8" t="s">
        <v>1007</v>
      </c>
      <c r="K410" s="8" t="s">
        <v>1008</v>
      </c>
      <c r="L410" s="8" t="s">
        <v>1009</v>
      </c>
    </row>
    <row r="411" spans="1:12" ht="12.75">
      <c r="A411" s="5">
        <v>176</v>
      </c>
      <c r="B411" s="5" t="s">
        <v>1552</v>
      </c>
      <c r="C411" s="5" t="s">
        <v>323</v>
      </c>
      <c r="D411" s="5" t="s">
        <v>1553</v>
      </c>
      <c r="E411" s="6">
        <v>37918</v>
      </c>
      <c r="F411" s="7">
        <v>817072.09</v>
      </c>
      <c r="G411" s="6">
        <f t="shared" si="40"/>
        <v>38283</v>
      </c>
      <c r="H411" s="7">
        <v>36000</v>
      </c>
      <c r="I411" s="7">
        <f t="shared" si="41"/>
        <v>781072.09</v>
      </c>
      <c r="J411" s="8" t="s">
        <v>1550</v>
      </c>
      <c r="K411" s="8" t="s">
        <v>1551</v>
      </c>
      <c r="L411" s="8" t="s">
        <v>1554</v>
      </c>
    </row>
    <row r="412" spans="1:12" ht="12.75">
      <c r="A412" s="5">
        <v>233</v>
      </c>
      <c r="B412" s="5" t="s">
        <v>1287</v>
      </c>
      <c r="C412" s="5" t="s">
        <v>323</v>
      </c>
      <c r="D412" s="5" t="s">
        <v>1288</v>
      </c>
      <c r="E412" s="6">
        <v>37911</v>
      </c>
      <c r="F412" s="7">
        <v>489150</v>
      </c>
      <c r="G412" s="6">
        <f t="shared" si="40"/>
        <v>38276</v>
      </c>
      <c r="H412" s="7">
        <v>489150</v>
      </c>
      <c r="I412" s="7">
        <f t="shared" si="41"/>
        <v>0</v>
      </c>
      <c r="J412" s="8" t="s">
        <v>56</v>
      </c>
      <c r="K412" s="8" t="s">
        <v>852</v>
      </c>
      <c r="L412" s="8" t="s">
        <v>853</v>
      </c>
    </row>
    <row r="413" spans="1:12" ht="12.75">
      <c r="A413" s="5">
        <v>245</v>
      </c>
      <c r="B413" s="5" t="s">
        <v>619</v>
      </c>
      <c r="C413" s="5" t="s">
        <v>323</v>
      </c>
      <c r="D413" s="5" t="s">
        <v>620</v>
      </c>
      <c r="E413" s="6">
        <v>37918</v>
      </c>
      <c r="F413" s="7">
        <v>1482800</v>
      </c>
      <c r="G413" s="6">
        <f t="shared" si="40"/>
        <v>38283</v>
      </c>
      <c r="H413" s="7">
        <v>1390656</v>
      </c>
      <c r="I413" s="28">
        <f t="shared" si="41"/>
        <v>92144</v>
      </c>
      <c r="J413" s="5" t="s">
        <v>696</v>
      </c>
      <c r="K413" s="5" t="s">
        <v>381</v>
      </c>
      <c r="L413" s="8" t="s">
        <v>621</v>
      </c>
    </row>
    <row r="414" spans="1:12" ht="12.75">
      <c r="A414" s="5">
        <v>254</v>
      </c>
      <c r="B414" s="5" t="s">
        <v>629</v>
      </c>
      <c r="C414" s="5" t="s">
        <v>323</v>
      </c>
      <c r="D414" s="5" t="s">
        <v>630</v>
      </c>
      <c r="E414" s="6">
        <v>37925</v>
      </c>
      <c r="F414" s="7">
        <v>956274.49</v>
      </c>
      <c r="G414" s="6">
        <f t="shared" si="40"/>
        <v>38290</v>
      </c>
      <c r="H414" s="7">
        <v>150000</v>
      </c>
      <c r="I414" s="28">
        <f t="shared" si="41"/>
        <v>806274.49</v>
      </c>
      <c r="J414" s="5" t="s">
        <v>631</v>
      </c>
      <c r="K414" s="5" t="s">
        <v>632</v>
      </c>
      <c r="L414" s="8" t="s">
        <v>633</v>
      </c>
    </row>
    <row r="415" spans="1:12" ht="12.75">
      <c r="A415" s="5">
        <v>262</v>
      </c>
      <c r="B415" s="5" t="s">
        <v>639</v>
      </c>
      <c r="C415" s="5" t="s">
        <v>323</v>
      </c>
      <c r="D415" s="5" t="s">
        <v>1351</v>
      </c>
      <c r="E415" s="6">
        <v>37897</v>
      </c>
      <c r="F415" s="7">
        <v>81207.42</v>
      </c>
      <c r="G415" s="6">
        <f t="shared" si="40"/>
        <v>38262</v>
      </c>
      <c r="H415" s="7">
        <v>81207.42</v>
      </c>
      <c r="I415" s="28">
        <f t="shared" si="41"/>
        <v>0</v>
      </c>
      <c r="J415" s="5" t="s">
        <v>56</v>
      </c>
      <c r="K415" s="5" t="s">
        <v>640</v>
      </c>
      <c r="L415" s="8" t="s">
        <v>641</v>
      </c>
    </row>
    <row r="416" spans="1:12" ht="12.75">
      <c r="A416" s="5">
        <v>307</v>
      </c>
      <c r="B416" s="5" t="s">
        <v>1361</v>
      </c>
      <c r="C416" s="5" t="s">
        <v>323</v>
      </c>
      <c r="D416" s="5" t="s">
        <v>1362</v>
      </c>
      <c r="E416" s="6">
        <v>37966</v>
      </c>
      <c r="F416" s="7">
        <v>677900</v>
      </c>
      <c r="G416" s="6">
        <f t="shared" si="40"/>
        <v>38331</v>
      </c>
      <c r="H416" s="7">
        <v>450000</v>
      </c>
      <c r="I416" s="28">
        <f t="shared" si="41"/>
        <v>227900</v>
      </c>
      <c r="J416" s="5" t="s">
        <v>1311</v>
      </c>
      <c r="K416" s="5" t="s">
        <v>1363</v>
      </c>
      <c r="L416" s="8" t="s">
        <v>1364</v>
      </c>
    </row>
    <row r="417" spans="1:12" ht="12.75">
      <c r="A417" s="5">
        <v>339</v>
      </c>
      <c r="B417" s="5" t="s">
        <v>729</v>
      </c>
      <c r="C417" s="5" t="s">
        <v>323</v>
      </c>
      <c r="D417" s="5" t="s">
        <v>1351</v>
      </c>
      <c r="E417" s="6">
        <v>37966</v>
      </c>
      <c r="F417" s="7">
        <v>537344.22</v>
      </c>
      <c r="G417" s="6">
        <f t="shared" si="40"/>
        <v>38331</v>
      </c>
      <c r="H417" s="7">
        <v>450000</v>
      </c>
      <c r="I417" s="28">
        <f t="shared" si="41"/>
        <v>87344.21999999997</v>
      </c>
      <c r="J417" s="5" t="s">
        <v>594</v>
      </c>
      <c r="K417" s="5" t="s">
        <v>730</v>
      </c>
      <c r="L417" s="8" t="s">
        <v>1364</v>
      </c>
    </row>
    <row r="418" spans="1:12" ht="12.75">
      <c r="A418" s="5">
        <v>475</v>
      </c>
      <c r="B418" s="5" t="s">
        <v>1952</v>
      </c>
      <c r="C418" s="5" t="s">
        <v>323</v>
      </c>
      <c r="D418" s="5" t="s">
        <v>1953</v>
      </c>
      <c r="E418" s="6">
        <v>37966</v>
      </c>
      <c r="F418" s="7">
        <v>131930</v>
      </c>
      <c r="G418" s="6">
        <f t="shared" si="40"/>
        <v>38331</v>
      </c>
      <c r="H418" s="7">
        <v>131930</v>
      </c>
      <c r="I418" s="28">
        <f t="shared" si="41"/>
        <v>0</v>
      </c>
      <c r="J418" s="5" t="s">
        <v>1951</v>
      </c>
      <c r="K418" s="5" t="s">
        <v>287</v>
      </c>
      <c r="L418" s="8" t="s">
        <v>1954</v>
      </c>
    </row>
    <row r="419" spans="1:12" ht="12.75">
      <c r="A419" s="5"/>
      <c r="B419" s="5"/>
      <c r="C419" s="5"/>
      <c r="D419" s="5"/>
      <c r="E419" s="6"/>
      <c r="F419" s="7"/>
      <c r="G419" s="6"/>
      <c r="H419" s="11">
        <f>SUM(H402:H418)</f>
        <v>5086225.2</v>
      </c>
      <c r="I419" s="28"/>
      <c r="J419" s="5"/>
      <c r="K419" s="5"/>
      <c r="L419" s="8"/>
    </row>
    <row r="420" spans="1:12" ht="12.75">
      <c r="A420" s="5">
        <v>113</v>
      </c>
      <c r="B420" s="5" t="s">
        <v>997</v>
      </c>
      <c r="C420" s="5" t="s">
        <v>315</v>
      </c>
      <c r="D420" s="5" t="s">
        <v>998</v>
      </c>
      <c r="E420" s="6">
        <v>37869</v>
      </c>
      <c r="F420" s="7">
        <v>990000.54</v>
      </c>
      <c r="G420" s="6">
        <f aca="true" t="shared" si="42" ref="G420:G426">SUM(E420+365)</f>
        <v>38234</v>
      </c>
      <c r="H420" s="7">
        <v>100000</v>
      </c>
      <c r="I420" s="7">
        <f aca="true" t="shared" si="43" ref="I420:I426">SUM(F420-H420)</f>
        <v>890000.54</v>
      </c>
      <c r="J420" s="8" t="s">
        <v>2191</v>
      </c>
      <c r="K420" s="8" t="s">
        <v>999</v>
      </c>
      <c r="L420" s="8" t="s">
        <v>1334</v>
      </c>
    </row>
    <row r="421" spans="1:12" ht="12.75">
      <c r="A421" s="5">
        <v>217</v>
      </c>
      <c r="B421" s="5" t="s">
        <v>1273</v>
      </c>
      <c r="C421" s="5" t="s">
        <v>315</v>
      </c>
      <c r="D421" s="5" t="s">
        <v>1274</v>
      </c>
      <c r="E421" s="6">
        <v>37883</v>
      </c>
      <c r="F421" s="7">
        <v>1527825.32</v>
      </c>
      <c r="G421" s="6">
        <f t="shared" si="42"/>
        <v>38248</v>
      </c>
      <c r="H421" s="7">
        <v>1527825</v>
      </c>
      <c r="I421" s="7">
        <f t="shared" si="43"/>
        <v>0.3200000000651926</v>
      </c>
      <c r="J421" s="8" t="s">
        <v>1275</v>
      </c>
      <c r="K421" s="8" t="s">
        <v>1276</v>
      </c>
      <c r="L421" s="8" t="s">
        <v>1277</v>
      </c>
    </row>
    <row r="422" spans="1:12" ht="12.75">
      <c r="A422" s="5">
        <v>232</v>
      </c>
      <c r="B422" s="5" t="s">
        <v>1282</v>
      </c>
      <c r="C422" s="5" t="s">
        <v>315</v>
      </c>
      <c r="D422" s="5" t="s">
        <v>1283</v>
      </c>
      <c r="E422" s="6">
        <v>37911</v>
      </c>
      <c r="F422" s="7">
        <v>553383.2</v>
      </c>
      <c r="G422" s="6">
        <f t="shared" si="42"/>
        <v>38276</v>
      </c>
      <c r="H422" s="7">
        <v>553383.2</v>
      </c>
      <c r="I422" s="7">
        <f t="shared" si="43"/>
        <v>0</v>
      </c>
      <c r="J422" s="8" t="s">
        <v>1284</v>
      </c>
      <c r="K422" s="8" t="s">
        <v>1285</v>
      </c>
      <c r="L422" s="8" t="s">
        <v>1286</v>
      </c>
    </row>
    <row r="423" spans="1:12" ht="12.75">
      <c r="A423" s="5">
        <v>308</v>
      </c>
      <c r="B423" s="5" t="s">
        <v>1365</v>
      </c>
      <c r="C423" s="5" t="s">
        <v>315</v>
      </c>
      <c r="D423" s="5" t="s">
        <v>1331</v>
      </c>
      <c r="E423" s="6">
        <v>37966</v>
      </c>
      <c r="F423" s="7">
        <v>609965.62</v>
      </c>
      <c r="G423" s="6">
        <f t="shared" si="42"/>
        <v>38331</v>
      </c>
      <c r="H423" s="7">
        <v>609965.62</v>
      </c>
      <c r="I423" s="28">
        <f t="shared" si="43"/>
        <v>0</v>
      </c>
      <c r="J423" s="5" t="s">
        <v>1633</v>
      </c>
      <c r="K423" s="5" t="s">
        <v>1366</v>
      </c>
      <c r="L423" s="8" t="s">
        <v>1367</v>
      </c>
    </row>
    <row r="424" spans="1:12" ht="12.75">
      <c r="A424" s="5">
        <v>309</v>
      </c>
      <c r="B424" s="5" t="s">
        <v>1368</v>
      </c>
      <c r="C424" s="5" t="s">
        <v>315</v>
      </c>
      <c r="D424" s="5" t="s">
        <v>1331</v>
      </c>
      <c r="E424" s="6">
        <v>37925</v>
      </c>
      <c r="F424" s="7">
        <v>599457.6</v>
      </c>
      <c r="G424" s="6">
        <f t="shared" si="42"/>
        <v>38290</v>
      </c>
      <c r="H424" s="7">
        <v>599457.6</v>
      </c>
      <c r="I424" s="28">
        <f t="shared" si="43"/>
        <v>0</v>
      </c>
      <c r="J424" s="5" t="s">
        <v>789</v>
      </c>
      <c r="K424" s="5" t="s">
        <v>790</v>
      </c>
      <c r="L424" s="8" t="s">
        <v>791</v>
      </c>
    </row>
    <row r="425" spans="1:12" ht="12.75">
      <c r="A425" s="5">
        <v>387</v>
      </c>
      <c r="B425" s="5" t="s">
        <v>854</v>
      </c>
      <c r="C425" s="5" t="s">
        <v>315</v>
      </c>
      <c r="D425" s="5" t="s">
        <v>855</v>
      </c>
      <c r="E425" s="6">
        <v>37918</v>
      </c>
      <c r="F425" s="7">
        <v>999400</v>
      </c>
      <c r="G425" s="6">
        <f t="shared" si="42"/>
        <v>38283</v>
      </c>
      <c r="H425" s="7">
        <v>999400</v>
      </c>
      <c r="I425" s="28">
        <f t="shared" si="43"/>
        <v>0</v>
      </c>
      <c r="J425" s="5" t="s">
        <v>856</v>
      </c>
      <c r="K425" s="5" t="s">
        <v>718</v>
      </c>
      <c r="L425" s="8" t="s">
        <v>857</v>
      </c>
    </row>
    <row r="426" spans="1:12" ht="12.75">
      <c r="A426" s="5">
        <v>498</v>
      </c>
      <c r="B426" s="5" t="s">
        <v>2031</v>
      </c>
      <c r="C426" s="5" t="s">
        <v>315</v>
      </c>
      <c r="D426" s="5" t="s">
        <v>103</v>
      </c>
      <c r="E426" s="6">
        <v>37966</v>
      </c>
      <c r="F426" s="7">
        <v>1767284.08</v>
      </c>
      <c r="G426" s="6">
        <f t="shared" si="42"/>
        <v>38331</v>
      </c>
      <c r="H426" s="7">
        <v>244000</v>
      </c>
      <c r="I426" s="28">
        <f t="shared" si="43"/>
        <v>1523284.08</v>
      </c>
      <c r="J426" s="5" t="s">
        <v>868</v>
      </c>
      <c r="K426" s="5" t="s">
        <v>869</v>
      </c>
      <c r="L426" s="8" t="s">
        <v>104</v>
      </c>
    </row>
    <row r="427" spans="1:12" ht="12.75">
      <c r="A427" s="5"/>
      <c r="B427" s="5"/>
      <c r="C427" s="5"/>
      <c r="D427" s="5"/>
      <c r="E427" s="6"/>
      <c r="F427" s="7"/>
      <c r="G427" s="6"/>
      <c r="H427" s="11">
        <f>SUM(H420:H426)</f>
        <v>4634031.42</v>
      </c>
      <c r="I427" s="28"/>
      <c r="J427" s="5"/>
      <c r="K427" s="5"/>
      <c r="L427" s="8"/>
    </row>
    <row r="428" spans="1:12" ht="12.75">
      <c r="A428" s="5">
        <v>34</v>
      </c>
      <c r="B428" s="5" t="s">
        <v>1996</v>
      </c>
      <c r="C428" s="5" t="s">
        <v>271</v>
      </c>
      <c r="D428" s="5" t="s">
        <v>1997</v>
      </c>
      <c r="E428" s="6">
        <v>37849</v>
      </c>
      <c r="F428" s="7">
        <v>50000</v>
      </c>
      <c r="G428" s="6">
        <f aca="true" t="shared" si="44" ref="G428:G436">SUM(E428+365)</f>
        <v>38214</v>
      </c>
      <c r="H428" s="7">
        <v>50000</v>
      </c>
      <c r="I428" s="7">
        <f aca="true" t="shared" si="45" ref="I428:I436">SUM(F428-H428)</f>
        <v>0</v>
      </c>
      <c r="J428" s="5" t="s">
        <v>1998</v>
      </c>
      <c r="K428" s="5" t="s">
        <v>1999</v>
      </c>
      <c r="L428" s="8" t="s">
        <v>2000</v>
      </c>
    </row>
    <row r="429" spans="1:12" ht="12.75">
      <c r="A429" s="5">
        <v>35</v>
      </c>
      <c r="B429" s="5" t="s">
        <v>2001</v>
      </c>
      <c r="C429" s="5" t="s">
        <v>271</v>
      </c>
      <c r="D429" s="5" t="s">
        <v>2002</v>
      </c>
      <c r="E429" s="6">
        <v>37849</v>
      </c>
      <c r="F429" s="7">
        <v>28300</v>
      </c>
      <c r="G429" s="6">
        <f t="shared" si="44"/>
        <v>38214</v>
      </c>
      <c r="H429" s="7">
        <v>28300</v>
      </c>
      <c r="I429" s="7">
        <f t="shared" si="45"/>
        <v>0</v>
      </c>
      <c r="J429" s="5" t="s">
        <v>2003</v>
      </c>
      <c r="K429" s="5" t="s">
        <v>2004</v>
      </c>
      <c r="L429" s="8" t="s">
        <v>1720</v>
      </c>
    </row>
    <row r="430" spans="1:12" ht="12.75">
      <c r="A430" s="5">
        <v>51</v>
      </c>
      <c r="B430" s="5" t="s">
        <v>527</v>
      </c>
      <c r="C430" s="5" t="s">
        <v>271</v>
      </c>
      <c r="D430" s="5" t="s">
        <v>528</v>
      </c>
      <c r="E430" s="6">
        <v>37869</v>
      </c>
      <c r="F430" s="7">
        <v>259770</v>
      </c>
      <c r="G430" s="6">
        <f t="shared" si="44"/>
        <v>38234</v>
      </c>
      <c r="H430" s="7">
        <v>259770</v>
      </c>
      <c r="I430" s="7">
        <f t="shared" si="45"/>
        <v>0</v>
      </c>
      <c r="J430" s="5" t="s">
        <v>529</v>
      </c>
      <c r="K430" s="8" t="s">
        <v>530</v>
      </c>
      <c r="L430" s="8" t="s">
        <v>531</v>
      </c>
    </row>
    <row r="431" spans="1:12" ht="12.75">
      <c r="A431" s="5">
        <v>69</v>
      </c>
      <c r="B431" s="5" t="s">
        <v>669</v>
      </c>
      <c r="C431" s="5" t="s">
        <v>271</v>
      </c>
      <c r="D431" s="5" t="s">
        <v>670</v>
      </c>
      <c r="E431" s="6">
        <v>37849</v>
      </c>
      <c r="F431" s="7">
        <v>680000</v>
      </c>
      <c r="G431" s="6">
        <f t="shared" si="44"/>
        <v>38214</v>
      </c>
      <c r="H431" s="7">
        <v>390000</v>
      </c>
      <c r="I431" s="7">
        <f t="shared" si="45"/>
        <v>290000</v>
      </c>
      <c r="J431" s="8" t="s">
        <v>671</v>
      </c>
      <c r="K431" s="8" t="s">
        <v>672</v>
      </c>
      <c r="L431" s="8" t="s">
        <v>673</v>
      </c>
    </row>
    <row r="432" spans="1:12" ht="12.75">
      <c r="A432" s="5">
        <v>72</v>
      </c>
      <c r="B432" s="5" t="s">
        <v>674</v>
      </c>
      <c r="C432" s="5" t="s">
        <v>271</v>
      </c>
      <c r="D432" s="5" t="s">
        <v>470</v>
      </c>
      <c r="E432" s="6">
        <v>37790</v>
      </c>
      <c r="F432" s="7">
        <v>574095.84</v>
      </c>
      <c r="G432" s="6">
        <f t="shared" si="44"/>
        <v>38155</v>
      </c>
      <c r="H432" s="7">
        <v>508000</v>
      </c>
      <c r="I432" s="7">
        <f t="shared" si="45"/>
        <v>66095.83999999997</v>
      </c>
      <c r="J432" s="8" t="s">
        <v>1697</v>
      </c>
      <c r="K432" s="8" t="s">
        <v>170</v>
      </c>
      <c r="L432" s="8" t="s">
        <v>471</v>
      </c>
    </row>
    <row r="433" spans="1:12" ht="12.75">
      <c r="A433" s="5">
        <v>127</v>
      </c>
      <c r="B433" s="5" t="s">
        <v>1010</v>
      </c>
      <c r="C433" s="5" t="s">
        <v>271</v>
      </c>
      <c r="D433" s="5" t="s">
        <v>1011</v>
      </c>
      <c r="E433" s="6">
        <v>37869</v>
      </c>
      <c r="F433" s="7">
        <v>874230</v>
      </c>
      <c r="G433" s="6">
        <f t="shared" si="44"/>
        <v>38234</v>
      </c>
      <c r="H433" s="7">
        <v>650000</v>
      </c>
      <c r="I433" s="7">
        <f t="shared" si="45"/>
        <v>224230</v>
      </c>
      <c r="J433" s="8" t="s">
        <v>843</v>
      </c>
      <c r="K433" s="8" t="s">
        <v>844</v>
      </c>
      <c r="L433" s="8" t="s">
        <v>1266</v>
      </c>
    </row>
    <row r="434" spans="1:12" ht="12.75">
      <c r="A434" s="5">
        <v>153</v>
      </c>
      <c r="B434" s="5" t="s">
        <v>1589</v>
      </c>
      <c r="C434" s="5" t="s">
        <v>271</v>
      </c>
      <c r="D434" s="5" t="s">
        <v>1590</v>
      </c>
      <c r="E434" s="6">
        <v>37849</v>
      </c>
      <c r="F434" s="7">
        <v>35000</v>
      </c>
      <c r="G434" s="6">
        <f t="shared" si="44"/>
        <v>38214</v>
      </c>
      <c r="H434" s="7">
        <v>35000</v>
      </c>
      <c r="I434" s="7">
        <f t="shared" si="45"/>
        <v>0</v>
      </c>
      <c r="J434" s="8" t="s">
        <v>1591</v>
      </c>
      <c r="K434" s="8" t="s">
        <v>1592</v>
      </c>
      <c r="L434" s="8" t="s">
        <v>1720</v>
      </c>
    </row>
    <row r="435" spans="1:12" ht="12.75">
      <c r="A435" s="5">
        <v>199</v>
      </c>
      <c r="B435" s="5" t="s">
        <v>1563</v>
      </c>
      <c r="C435" s="5" t="s">
        <v>271</v>
      </c>
      <c r="D435" s="5" t="s">
        <v>1564</v>
      </c>
      <c r="E435" s="6">
        <v>37853</v>
      </c>
      <c r="F435" s="7">
        <v>205900</v>
      </c>
      <c r="G435" s="6">
        <f t="shared" si="44"/>
        <v>38218</v>
      </c>
      <c r="H435" s="7">
        <v>205900</v>
      </c>
      <c r="I435" s="7">
        <f t="shared" si="45"/>
        <v>0</v>
      </c>
      <c r="J435" s="8" t="s">
        <v>1565</v>
      </c>
      <c r="K435" s="8" t="s">
        <v>170</v>
      </c>
      <c r="L435" s="8" t="s">
        <v>1111</v>
      </c>
    </row>
    <row r="436" spans="1:12" ht="12.75">
      <c r="A436" s="5">
        <v>216</v>
      </c>
      <c r="B436" s="5" t="s">
        <v>1268</v>
      </c>
      <c r="C436" s="5" t="s">
        <v>271</v>
      </c>
      <c r="D436" s="5" t="s">
        <v>1269</v>
      </c>
      <c r="E436" s="6">
        <v>37869</v>
      </c>
      <c r="F436" s="7">
        <v>152080</v>
      </c>
      <c r="G436" s="6">
        <f t="shared" si="44"/>
        <v>38234</v>
      </c>
      <c r="H436" s="7">
        <v>152080</v>
      </c>
      <c r="I436" s="7">
        <f t="shared" si="45"/>
        <v>0</v>
      </c>
      <c r="J436" s="8" t="s">
        <v>1270</v>
      </c>
      <c r="K436" s="8" t="s">
        <v>1271</v>
      </c>
      <c r="L436" s="8" t="s">
        <v>1272</v>
      </c>
    </row>
    <row r="437" spans="1:12" ht="12.75">
      <c r="A437" s="5"/>
      <c r="B437" s="5"/>
      <c r="C437" s="5"/>
      <c r="D437" s="5"/>
      <c r="E437" s="6"/>
      <c r="F437" s="7"/>
      <c r="G437" s="6"/>
      <c r="H437" s="11">
        <f>SUM(H428:H436)</f>
        <v>2279050</v>
      </c>
      <c r="I437" s="7"/>
      <c r="J437" s="8"/>
      <c r="K437" s="8"/>
      <c r="L437" s="8"/>
    </row>
    <row r="438" spans="1:12" ht="12.75">
      <c r="A438" s="5">
        <v>12</v>
      </c>
      <c r="B438" s="5" t="s">
        <v>1625</v>
      </c>
      <c r="C438" s="5" t="s">
        <v>316</v>
      </c>
      <c r="D438" s="5" t="s">
        <v>269</v>
      </c>
      <c r="E438" s="6">
        <v>37762</v>
      </c>
      <c r="F438" s="7">
        <v>292486</v>
      </c>
      <c r="G438" s="6">
        <f aca="true" t="shared" si="46" ref="G438:G445">SUM(E438+365)</f>
        <v>38127</v>
      </c>
      <c r="H438" s="7">
        <v>292486</v>
      </c>
      <c r="I438" s="7">
        <f aca="true" t="shared" si="47" ref="I438:I445">SUM(F438-H438)</f>
        <v>0</v>
      </c>
      <c r="J438" s="5" t="s">
        <v>1626</v>
      </c>
      <c r="K438" s="5" t="s">
        <v>1627</v>
      </c>
      <c r="L438" s="8" t="s">
        <v>1628</v>
      </c>
    </row>
    <row r="439" spans="1:12" ht="12.75">
      <c r="A439" s="5">
        <v>23</v>
      </c>
      <c r="B439" s="5" t="s">
        <v>2172</v>
      </c>
      <c r="C439" s="5" t="s">
        <v>316</v>
      </c>
      <c r="D439" s="5" t="s">
        <v>2173</v>
      </c>
      <c r="E439" s="6">
        <v>37762</v>
      </c>
      <c r="F439" s="7">
        <v>230000</v>
      </c>
      <c r="G439" s="6">
        <f t="shared" si="46"/>
        <v>38127</v>
      </c>
      <c r="H439" s="7">
        <v>230000</v>
      </c>
      <c r="I439" s="7">
        <f t="shared" si="47"/>
        <v>0</v>
      </c>
      <c r="J439" s="5" t="s">
        <v>56</v>
      </c>
      <c r="K439" s="5" t="s">
        <v>2174</v>
      </c>
      <c r="L439" s="8" t="s">
        <v>2175</v>
      </c>
    </row>
    <row r="440" spans="1:12" ht="12.75">
      <c r="A440" s="5">
        <v>38</v>
      </c>
      <c r="B440" s="5" t="s">
        <v>2009</v>
      </c>
      <c r="C440" s="5" t="s">
        <v>316</v>
      </c>
      <c r="D440" s="5" t="s">
        <v>269</v>
      </c>
      <c r="E440" s="6">
        <v>37849</v>
      </c>
      <c r="F440" s="7">
        <v>326671.58</v>
      </c>
      <c r="G440" s="6">
        <f t="shared" si="46"/>
        <v>38214</v>
      </c>
      <c r="H440" s="7">
        <v>326000</v>
      </c>
      <c r="I440" s="7">
        <f t="shared" si="47"/>
        <v>671.5800000000163</v>
      </c>
      <c r="J440" s="8" t="s">
        <v>2010</v>
      </c>
      <c r="K440" s="8" t="s">
        <v>2011</v>
      </c>
      <c r="L440" s="8" t="s">
        <v>2012</v>
      </c>
    </row>
    <row r="441" spans="1:12" ht="12.75">
      <c r="A441" s="5">
        <v>111</v>
      </c>
      <c r="B441" s="5" t="s">
        <v>1526</v>
      </c>
      <c r="C441" s="5" t="s">
        <v>316</v>
      </c>
      <c r="D441" s="5" t="s">
        <v>1527</v>
      </c>
      <c r="E441" s="6">
        <v>37849</v>
      </c>
      <c r="F441" s="7">
        <v>82771.5</v>
      </c>
      <c r="G441" s="6">
        <f t="shared" si="46"/>
        <v>38214</v>
      </c>
      <c r="H441" s="7">
        <v>58000</v>
      </c>
      <c r="I441" s="7">
        <f t="shared" si="47"/>
        <v>24771.5</v>
      </c>
      <c r="J441" s="8" t="s">
        <v>1528</v>
      </c>
      <c r="K441" s="8" t="s">
        <v>1529</v>
      </c>
      <c r="L441" s="8" t="s">
        <v>1530</v>
      </c>
    </row>
    <row r="442" spans="1:12" ht="12.75">
      <c r="A442" s="5">
        <v>142</v>
      </c>
      <c r="B442" s="5" t="s">
        <v>1017</v>
      </c>
      <c r="C442" s="5" t="s">
        <v>316</v>
      </c>
      <c r="D442" s="5" t="s">
        <v>1018</v>
      </c>
      <c r="E442" s="6">
        <v>37849</v>
      </c>
      <c r="F442" s="7">
        <v>495874</v>
      </c>
      <c r="G442" s="6">
        <f t="shared" si="46"/>
        <v>38214</v>
      </c>
      <c r="H442" s="7">
        <v>275000</v>
      </c>
      <c r="I442" s="7">
        <f t="shared" si="47"/>
        <v>220874</v>
      </c>
      <c r="J442" s="8" t="s">
        <v>1019</v>
      </c>
      <c r="K442" s="8" t="s">
        <v>1369</v>
      </c>
      <c r="L442" s="8" t="s">
        <v>1020</v>
      </c>
    </row>
    <row r="443" spans="1:12" ht="12.75">
      <c r="A443" s="5">
        <v>146</v>
      </c>
      <c r="B443" s="5" t="s">
        <v>1026</v>
      </c>
      <c r="C443" s="5" t="s">
        <v>316</v>
      </c>
      <c r="D443" s="5" t="s">
        <v>1027</v>
      </c>
      <c r="E443" s="6">
        <v>37966</v>
      </c>
      <c r="F443" s="7">
        <v>300950</v>
      </c>
      <c r="G443" s="6">
        <f t="shared" si="46"/>
        <v>38331</v>
      </c>
      <c r="H443" s="7">
        <v>300950</v>
      </c>
      <c r="I443" s="7">
        <f t="shared" si="47"/>
        <v>0</v>
      </c>
      <c r="J443" s="8" t="s">
        <v>298</v>
      </c>
      <c r="K443" s="8" t="s">
        <v>1028</v>
      </c>
      <c r="L443" s="8" t="s">
        <v>1029</v>
      </c>
    </row>
    <row r="444" spans="1:12" ht="12.75">
      <c r="A444" s="5">
        <v>157</v>
      </c>
      <c r="B444" s="5" t="s">
        <v>1593</v>
      </c>
      <c r="C444" s="5" t="s">
        <v>316</v>
      </c>
      <c r="D444" s="5" t="s">
        <v>1594</v>
      </c>
      <c r="E444" s="6">
        <v>37883</v>
      </c>
      <c r="F444" s="7">
        <v>189600</v>
      </c>
      <c r="G444" s="6">
        <f t="shared" si="46"/>
        <v>38248</v>
      </c>
      <c r="H444" s="7">
        <v>180000</v>
      </c>
      <c r="I444" s="7">
        <f t="shared" si="47"/>
        <v>9600</v>
      </c>
      <c r="J444" s="8" t="s">
        <v>1348</v>
      </c>
      <c r="K444" s="8" t="s">
        <v>1012</v>
      </c>
      <c r="L444" s="8" t="s">
        <v>1595</v>
      </c>
    </row>
    <row r="445" spans="1:12" ht="12.75">
      <c r="A445" s="5">
        <v>237</v>
      </c>
      <c r="B445" s="5" t="s">
        <v>1289</v>
      </c>
      <c r="C445" s="5" t="s">
        <v>316</v>
      </c>
      <c r="D445" s="5" t="s">
        <v>1290</v>
      </c>
      <c r="E445" s="6">
        <v>37939</v>
      </c>
      <c r="F445" s="7">
        <v>989083.64</v>
      </c>
      <c r="G445" s="6">
        <f t="shared" si="46"/>
        <v>38304</v>
      </c>
      <c r="H445" s="7">
        <v>700000</v>
      </c>
      <c r="I445" s="7">
        <f t="shared" si="47"/>
        <v>289083.64</v>
      </c>
      <c r="J445" s="8" t="s">
        <v>1291</v>
      </c>
      <c r="K445" s="8" t="s">
        <v>1292</v>
      </c>
      <c r="L445" s="8" t="s">
        <v>1397</v>
      </c>
    </row>
    <row r="446" spans="1:12" ht="12.75">
      <c r="A446" s="5"/>
      <c r="B446" s="5"/>
      <c r="C446" s="5"/>
      <c r="D446" s="5"/>
      <c r="E446" s="6"/>
      <c r="F446" s="7"/>
      <c r="G446" s="6"/>
      <c r="H446" s="11">
        <f>SUM(H438:H445)</f>
        <v>2362436</v>
      </c>
      <c r="I446" s="7"/>
      <c r="J446" s="8"/>
      <c r="K446" s="8"/>
      <c r="L446" s="8"/>
    </row>
    <row r="447" spans="1:12" ht="12.75">
      <c r="A447" s="5">
        <v>4</v>
      </c>
      <c r="B447" s="5" t="s">
        <v>1600</v>
      </c>
      <c r="C447" s="5" t="s">
        <v>313</v>
      </c>
      <c r="D447" s="5" t="s">
        <v>1601</v>
      </c>
      <c r="E447" s="6">
        <v>37776</v>
      </c>
      <c r="F447" s="7">
        <v>1994587.02</v>
      </c>
      <c r="G447" s="6">
        <f aca="true" t="shared" si="48" ref="G447:G463">SUM(E447+365)</f>
        <v>38141</v>
      </c>
      <c r="H447" s="7">
        <v>1944587.02</v>
      </c>
      <c r="I447" s="7">
        <f aca="true" t="shared" si="49" ref="I447:I463">SUM(F447-H447)</f>
        <v>50000</v>
      </c>
      <c r="J447" s="5" t="s">
        <v>1602</v>
      </c>
      <c r="K447" s="5" t="s">
        <v>1722</v>
      </c>
      <c r="L447" s="8" t="s">
        <v>1728</v>
      </c>
    </row>
    <row r="448" spans="1:12" ht="12.75">
      <c r="A448" s="5">
        <v>20</v>
      </c>
      <c r="B448" s="5" t="s">
        <v>2165</v>
      </c>
      <c r="C448" s="5" t="s">
        <v>313</v>
      </c>
      <c r="D448" s="5" t="s">
        <v>2166</v>
      </c>
      <c r="E448" s="6">
        <v>37776</v>
      </c>
      <c r="F448" s="7">
        <v>663690</v>
      </c>
      <c r="G448" s="6">
        <f t="shared" si="48"/>
        <v>38141</v>
      </c>
      <c r="H448" s="7">
        <v>500000</v>
      </c>
      <c r="I448" s="7">
        <f t="shared" si="49"/>
        <v>163690</v>
      </c>
      <c r="J448" s="5" t="s">
        <v>2167</v>
      </c>
      <c r="K448" s="5" t="s">
        <v>1066</v>
      </c>
      <c r="L448" s="8" t="s">
        <v>2168</v>
      </c>
    </row>
    <row r="449" spans="1:12" ht="12.75">
      <c r="A449" s="5">
        <v>22</v>
      </c>
      <c r="B449" s="5" t="s">
        <v>2169</v>
      </c>
      <c r="C449" s="5" t="s">
        <v>313</v>
      </c>
      <c r="D449" s="5" t="s">
        <v>2170</v>
      </c>
      <c r="E449" s="6">
        <v>37748</v>
      </c>
      <c r="F449" s="7">
        <v>919910</v>
      </c>
      <c r="G449" s="6">
        <f t="shared" si="48"/>
        <v>38113</v>
      </c>
      <c r="H449" s="7">
        <v>919910</v>
      </c>
      <c r="I449" s="7">
        <f t="shared" si="49"/>
        <v>0</v>
      </c>
      <c r="J449" s="5" t="s">
        <v>2167</v>
      </c>
      <c r="K449" s="5" t="s">
        <v>1066</v>
      </c>
      <c r="L449" s="8" t="s">
        <v>2171</v>
      </c>
    </row>
    <row r="450" spans="1:12" ht="12.75">
      <c r="A450" s="5">
        <v>48</v>
      </c>
      <c r="B450" s="5" t="s">
        <v>522</v>
      </c>
      <c r="C450" s="5" t="s">
        <v>313</v>
      </c>
      <c r="D450" s="5" t="s">
        <v>523</v>
      </c>
      <c r="E450" s="6">
        <v>37790</v>
      </c>
      <c r="F450" s="7">
        <v>974347.7</v>
      </c>
      <c r="G450" s="6">
        <f t="shared" si="48"/>
        <v>38155</v>
      </c>
      <c r="H450" s="7">
        <v>974347.7</v>
      </c>
      <c r="I450" s="7">
        <f t="shared" si="49"/>
        <v>0</v>
      </c>
      <c r="J450" s="8" t="s">
        <v>524</v>
      </c>
      <c r="K450" s="8" t="s">
        <v>525</v>
      </c>
      <c r="L450" s="8" t="s">
        <v>526</v>
      </c>
    </row>
    <row r="451" spans="1:12" ht="12.75">
      <c r="A451" s="5">
        <v>77</v>
      </c>
      <c r="B451" s="5" t="s">
        <v>476</v>
      </c>
      <c r="C451" s="5" t="s">
        <v>313</v>
      </c>
      <c r="D451" s="5" t="s">
        <v>477</v>
      </c>
      <c r="E451" s="6">
        <v>37776</v>
      </c>
      <c r="F451" s="7">
        <v>912284.3</v>
      </c>
      <c r="G451" s="6">
        <f t="shared" si="48"/>
        <v>38141</v>
      </c>
      <c r="H451" s="7">
        <v>850000</v>
      </c>
      <c r="I451" s="7">
        <f t="shared" si="49"/>
        <v>62284.30000000005</v>
      </c>
      <c r="J451" s="8" t="s">
        <v>1749</v>
      </c>
      <c r="K451" s="8" t="s">
        <v>478</v>
      </c>
      <c r="L451" s="8" t="s">
        <v>479</v>
      </c>
    </row>
    <row r="452" spans="1:12" ht="12.75">
      <c r="A452" s="5">
        <v>81</v>
      </c>
      <c r="B452" s="5" t="s">
        <v>1681</v>
      </c>
      <c r="C452" s="5" t="s">
        <v>313</v>
      </c>
      <c r="D452" s="5" t="s">
        <v>1682</v>
      </c>
      <c r="E452" s="6">
        <v>37849</v>
      </c>
      <c r="F452" s="7">
        <v>431262.74</v>
      </c>
      <c r="G452" s="6">
        <f t="shared" si="48"/>
        <v>38214</v>
      </c>
      <c r="H452" s="7">
        <v>431262.74</v>
      </c>
      <c r="I452" s="7">
        <f t="shared" si="49"/>
        <v>0</v>
      </c>
      <c r="J452" s="8" t="s">
        <v>1683</v>
      </c>
      <c r="K452" s="8" t="s">
        <v>1684</v>
      </c>
      <c r="L452" s="8" t="s">
        <v>1685</v>
      </c>
    </row>
    <row r="453" spans="1:12" ht="12.75">
      <c r="A453" s="5">
        <v>121</v>
      </c>
      <c r="B453" s="5" t="s">
        <v>1000</v>
      </c>
      <c r="C453" s="5" t="s">
        <v>313</v>
      </c>
      <c r="D453" s="5" t="s">
        <v>1001</v>
      </c>
      <c r="E453" s="6">
        <v>37849</v>
      </c>
      <c r="F453" s="7">
        <v>80320</v>
      </c>
      <c r="G453" s="6">
        <f t="shared" si="48"/>
        <v>38214</v>
      </c>
      <c r="H453" s="7">
        <v>38296.76</v>
      </c>
      <c r="I453" s="7">
        <f t="shared" si="49"/>
        <v>42023.24</v>
      </c>
      <c r="J453" s="8" t="s">
        <v>1002</v>
      </c>
      <c r="K453" s="8" t="s">
        <v>1003</v>
      </c>
      <c r="L453" s="8" t="s">
        <v>1004</v>
      </c>
    </row>
    <row r="454" spans="1:12" ht="12.75">
      <c r="A454" s="5">
        <v>136</v>
      </c>
      <c r="B454" s="5" t="s">
        <v>1013</v>
      </c>
      <c r="C454" s="5" t="s">
        <v>313</v>
      </c>
      <c r="D454" s="5" t="s">
        <v>1014</v>
      </c>
      <c r="E454" s="6">
        <v>37883</v>
      </c>
      <c r="F454" s="7">
        <v>236558.52</v>
      </c>
      <c r="G454" s="6">
        <f t="shared" si="48"/>
        <v>38248</v>
      </c>
      <c r="H454" s="7">
        <v>130000</v>
      </c>
      <c r="I454" s="7">
        <f t="shared" si="49"/>
        <v>106558.51999999999</v>
      </c>
      <c r="J454" s="8" t="s">
        <v>1015</v>
      </c>
      <c r="K454" s="8" t="s">
        <v>1016</v>
      </c>
      <c r="L454" s="8" t="s">
        <v>1397</v>
      </c>
    </row>
    <row r="455" spans="1:12" ht="12.75">
      <c r="A455" s="5">
        <v>164</v>
      </c>
      <c r="B455" s="5" t="s">
        <v>1537</v>
      </c>
      <c r="C455" s="5" t="s">
        <v>313</v>
      </c>
      <c r="D455" s="5" t="s">
        <v>1538</v>
      </c>
      <c r="E455" s="6">
        <v>37849</v>
      </c>
      <c r="F455" s="7">
        <v>126200</v>
      </c>
      <c r="G455" s="6">
        <f t="shared" si="48"/>
        <v>38214</v>
      </c>
      <c r="H455" s="7">
        <v>126200</v>
      </c>
      <c r="I455" s="7">
        <f t="shared" si="49"/>
        <v>0</v>
      </c>
      <c r="J455" s="8" t="s">
        <v>1742</v>
      </c>
      <c r="K455" s="8" t="s">
        <v>474</v>
      </c>
      <c r="L455" s="8" t="s">
        <v>1539</v>
      </c>
    </row>
    <row r="456" spans="1:12" ht="12.75">
      <c r="A456" s="5">
        <v>170</v>
      </c>
      <c r="B456" s="5" t="s">
        <v>1546</v>
      </c>
      <c r="C456" s="5" t="s">
        <v>313</v>
      </c>
      <c r="D456" s="5" t="s">
        <v>1547</v>
      </c>
      <c r="E456" s="6">
        <v>37869</v>
      </c>
      <c r="F456" s="7">
        <v>60585</v>
      </c>
      <c r="G456" s="6">
        <f t="shared" si="48"/>
        <v>38234</v>
      </c>
      <c r="H456" s="7">
        <v>22200</v>
      </c>
      <c r="I456" s="7">
        <f t="shared" si="49"/>
        <v>38385</v>
      </c>
      <c r="J456" s="8" t="s">
        <v>1548</v>
      </c>
      <c r="K456" s="8" t="s">
        <v>2013</v>
      </c>
      <c r="L456" s="8" t="s">
        <v>1549</v>
      </c>
    </row>
    <row r="457" spans="1:12" ht="12.75">
      <c r="A457" s="5">
        <v>219</v>
      </c>
      <c r="B457" s="5" t="s">
        <v>1278</v>
      </c>
      <c r="C457" s="5" t="s">
        <v>313</v>
      </c>
      <c r="D457" s="5" t="s">
        <v>1279</v>
      </c>
      <c r="E457" s="6">
        <v>37897</v>
      </c>
      <c r="F457" s="7">
        <v>106240</v>
      </c>
      <c r="G457" s="6">
        <f t="shared" si="48"/>
        <v>38262</v>
      </c>
      <c r="H457" s="7">
        <v>106240</v>
      </c>
      <c r="I457" s="7">
        <f t="shared" si="49"/>
        <v>0</v>
      </c>
      <c r="J457" s="8" t="s">
        <v>1280</v>
      </c>
      <c r="K457" s="8" t="s">
        <v>1281</v>
      </c>
      <c r="L457" s="8" t="s">
        <v>1266</v>
      </c>
    </row>
    <row r="458" spans="1:12" ht="12.75">
      <c r="A458" s="5">
        <v>244</v>
      </c>
      <c r="B458" s="5" t="s">
        <v>1303</v>
      </c>
      <c r="C458" s="5" t="s">
        <v>313</v>
      </c>
      <c r="D458" s="5" t="s">
        <v>1304</v>
      </c>
      <c r="E458" s="6">
        <v>37911</v>
      </c>
      <c r="F458" s="7">
        <v>93100</v>
      </c>
      <c r="G458" s="6">
        <f t="shared" si="48"/>
        <v>38276</v>
      </c>
      <c r="H458" s="7">
        <v>93100</v>
      </c>
      <c r="I458" s="28">
        <f t="shared" si="49"/>
        <v>0</v>
      </c>
      <c r="J458" s="5" t="s">
        <v>372</v>
      </c>
      <c r="K458" s="5" t="s">
        <v>373</v>
      </c>
      <c r="L458" s="8" t="s">
        <v>1305</v>
      </c>
    </row>
    <row r="459" spans="1:12" ht="12.75">
      <c r="A459" s="5">
        <v>252</v>
      </c>
      <c r="B459" s="5" t="s">
        <v>625</v>
      </c>
      <c r="C459" s="5" t="s">
        <v>313</v>
      </c>
      <c r="D459" s="5" t="s">
        <v>626</v>
      </c>
      <c r="E459" s="6">
        <v>37939</v>
      </c>
      <c r="F459" s="7">
        <v>95300</v>
      </c>
      <c r="G459" s="6">
        <f t="shared" si="48"/>
        <v>38304</v>
      </c>
      <c r="H459" s="7">
        <v>95300</v>
      </c>
      <c r="I459" s="28">
        <f t="shared" si="49"/>
        <v>0</v>
      </c>
      <c r="J459" s="5" t="s">
        <v>627</v>
      </c>
      <c r="K459" s="5" t="s">
        <v>1349</v>
      </c>
      <c r="L459" s="8" t="s">
        <v>628</v>
      </c>
    </row>
    <row r="460" spans="1:12" ht="12.75">
      <c r="A460" s="5">
        <v>301</v>
      </c>
      <c r="B460" s="5" t="s">
        <v>2169</v>
      </c>
      <c r="C460" s="5" t="s">
        <v>313</v>
      </c>
      <c r="D460" s="5" t="s">
        <v>2169</v>
      </c>
      <c r="E460" s="6">
        <v>37966</v>
      </c>
      <c r="F460" s="7">
        <v>973050</v>
      </c>
      <c r="G460" s="6">
        <f t="shared" si="48"/>
        <v>38331</v>
      </c>
      <c r="H460" s="7">
        <v>973050</v>
      </c>
      <c r="I460" s="28">
        <f t="shared" si="49"/>
        <v>0</v>
      </c>
      <c r="J460" s="5" t="s">
        <v>1359</v>
      </c>
      <c r="K460" s="5" t="s">
        <v>1066</v>
      </c>
      <c r="L460" s="8" t="s">
        <v>1360</v>
      </c>
    </row>
    <row r="461" spans="1:12" ht="12.75">
      <c r="A461" s="5">
        <v>313</v>
      </c>
      <c r="B461" s="5" t="s">
        <v>792</v>
      </c>
      <c r="C461" s="5" t="s">
        <v>313</v>
      </c>
      <c r="D461" s="5" t="s">
        <v>793</v>
      </c>
      <c r="E461" s="6">
        <v>37966</v>
      </c>
      <c r="F461" s="7">
        <v>774450</v>
      </c>
      <c r="G461" s="6">
        <f t="shared" si="48"/>
        <v>38331</v>
      </c>
      <c r="H461" s="7">
        <v>387500</v>
      </c>
      <c r="I461" s="28">
        <f t="shared" si="49"/>
        <v>386950</v>
      </c>
      <c r="J461" s="5" t="s">
        <v>794</v>
      </c>
      <c r="K461" s="5" t="s">
        <v>795</v>
      </c>
      <c r="L461" s="8" t="s">
        <v>796</v>
      </c>
    </row>
    <row r="462" spans="1:12" ht="12.75">
      <c r="A462" s="5">
        <v>317</v>
      </c>
      <c r="B462" s="5" t="s">
        <v>724</v>
      </c>
      <c r="C462" s="5" t="s">
        <v>313</v>
      </c>
      <c r="D462" s="5" t="s">
        <v>725</v>
      </c>
      <c r="E462" s="6">
        <v>37966</v>
      </c>
      <c r="F462" s="7">
        <v>973530</v>
      </c>
      <c r="G462" s="6">
        <f t="shared" si="48"/>
        <v>38331</v>
      </c>
      <c r="H462" s="7">
        <v>780000</v>
      </c>
      <c r="I462" s="28">
        <f t="shared" si="49"/>
        <v>193530</v>
      </c>
      <c r="J462" s="5" t="s">
        <v>1694</v>
      </c>
      <c r="K462" s="5" t="s">
        <v>726</v>
      </c>
      <c r="L462" s="8" t="s">
        <v>2092</v>
      </c>
    </row>
    <row r="463" spans="1:12" ht="12.75">
      <c r="A463" s="5">
        <v>455</v>
      </c>
      <c r="B463" s="5" t="s">
        <v>1945</v>
      </c>
      <c r="C463" s="5" t="s">
        <v>313</v>
      </c>
      <c r="D463" s="5" t="s">
        <v>1946</v>
      </c>
      <c r="E463" s="6">
        <v>37966</v>
      </c>
      <c r="F463" s="7">
        <v>577635</v>
      </c>
      <c r="G463" s="6">
        <f t="shared" si="48"/>
        <v>38331</v>
      </c>
      <c r="H463" s="7">
        <v>335000</v>
      </c>
      <c r="I463" s="28">
        <f t="shared" si="49"/>
        <v>242635</v>
      </c>
      <c r="J463" s="5" t="s">
        <v>1947</v>
      </c>
      <c r="K463" s="5" t="s">
        <v>1948</v>
      </c>
      <c r="L463" s="8" t="s">
        <v>2095</v>
      </c>
    </row>
    <row r="464" spans="1:12" ht="12.75">
      <c r="A464" s="5"/>
      <c r="B464" s="5"/>
      <c r="C464" s="5"/>
      <c r="D464" s="5"/>
      <c r="E464" s="6"/>
      <c r="F464" s="7"/>
      <c r="G464" s="6"/>
      <c r="H464" s="11">
        <f>SUM(H447:H463)</f>
        <v>8706994.219999999</v>
      </c>
      <c r="I464" s="28"/>
      <c r="J464" s="5"/>
      <c r="K464" s="5"/>
      <c r="L464" s="8"/>
    </row>
    <row r="465" spans="1:12" ht="12.75">
      <c r="A465" s="5">
        <v>201</v>
      </c>
      <c r="B465" s="5" t="s">
        <v>1566</v>
      </c>
      <c r="C465" s="5" t="s">
        <v>618</v>
      </c>
      <c r="D465" s="5" t="s">
        <v>1566</v>
      </c>
      <c r="E465" s="6">
        <v>37897</v>
      </c>
      <c r="F465" s="7">
        <v>319732</v>
      </c>
      <c r="G465" s="6">
        <f>SUM(E465+365)</f>
        <v>38262</v>
      </c>
      <c r="H465" s="7">
        <v>319732</v>
      </c>
      <c r="I465" s="7">
        <f>SUM(F465-H465)</f>
        <v>0</v>
      </c>
      <c r="J465" s="8" t="s">
        <v>1567</v>
      </c>
      <c r="K465" s="8" t="s">
        <v>1739</v>
      </c>
      <c r="L465" s="8" t="s">
        <v>1568</v>
      </c>
    </row>
    <row r="466" spans="1:12" ht="12.75">
      <c r="A466" s="5">
        <v>260</v>
      </c>
      <c r="B466" s="5" t="s">
        <v>1260</v>
      </c>
      <c r="C466" s="5" t="s">
        <v>618</v>
      </c>
      <c r="D466" s="5" t="s">
        <v>635</v>
      </c>
      <c r="E466" s="6">
        <v>37966</v>
      </c>
      <c r="F466" s="7">
        <v>1000000</v>
      </c>
      <c r="G466" s="6">
        <f>SUM(E466+365)</f>
        <v>38331</v>
      </c>
      <c r="H466" s="7">
        <v>1000000</v>
      </c>
      <c r="I466" s="28">
        <f>SUM(F466-H466)</f>
        <v>0</v>
      </c>
      <c r="J466" s="5" t="s">
        <v>1260</v>
      </c>
      <c r="K466" s="5" t="s">
        <v>636</v>
      </c>
      <c r="L466" s="8" t="s">
        <v>637</v>
      </c>
    </row>
    <row r="467" spans="1:12" ht="12.75">
      <c r="A467" s="5">
        <v>291</v>
      </c>
      <c r="B467" s="5" t="s">
        <v>653</v>
      </c>
      <c r="C467" s="5" t="s">
        <v>618</v>
      </c>
      <c r="D467" s="5" t="s">
        <v>654</v>
      </c>
      <c r="E467" s="6">
        <v>37967</v>
      </c>
      <c r="F467" s="7">
        <v>997976.36</v>
      </c>
      <c r="G467" s="6">
        <f>SUM(E467+365)</f>
        <v>38332</v>
      </c>
      <c r="H467" s="7">
        <v>997976.36</v>
      </c>
      <c r="I467" s="28">
        <f>SUM(F467-H467)</f>
        <v>0</v>
      </c>
      <c r="J467" s="5" t="s">
        <v>2079</v>
      </c>
      <c r="K467" s="5" t="s">
        <v>634</v>
      </c>
      <c r="L467" s="8" t="s">
        <v>655</v>
      </c>
    </row>
    <row r="468" spans="1:12" ht="12.75">
      <c r="A468" s="5">
        <v>450</v>
      </c>
      <c r="B468" s="5" t="s">
        <v>1942</v>
      </c>
      <c r="C468" s="5" t="s">
        <v>618</v>
      </c>
      <c r="D468" s="5" t="s">
        <v>1943</v>
      </c>
      <c r="E468" s="6">
        <v>37966</v>
      </c>
      <c r="F468" s="7">
        <v>289764</v>
      </c>
      <c r="G468" s="6">
        <f>SUM(E468+365)</f>
        <v>38331</v>
      </c>
      <c r="H468" s="7">
        <v>289764</v>
      </c>
      <c r="I468" s="28">
        <f>SUM(F468-H468)</f>
        <v>0</v>
      </c>
      <c r="J468" s="5" t="s">
        <v>1944</v>
      </c>
      <c r="K468" s="5" t="s">
        <v>2183</v>
      </c>
      <c r="L468" s="8" t="s">
        <v>1201</v>
      </c>
    </row>
    <row r="469" spans="1:12" ht="12.75">
      <c r="A469" s="5"/>
      <c r="B469" s="5"/>
      <c r="C469" s="5"/>
      <c r="D469" s="5"/>
      <c r="E469" s="6"/>
      <c r="F469" s="7"/>
      <c r="G469" s="6"/>
      <c r="H469" s="11">
        <f>SUM(H465:H468)</f>
        <v>2607472.36</v>
      </c>
      <c r="I469" s="28"/>
      <c r="J469" s="5"/>
      <c r="K469" s="5"/>
      <c r="L469" s="8" t="s">
        <v>648</v>
      </c>
    </row>
    <row r="470" spans="1:11" ht="18">
      <c r="A470" s="1" t="s">
        <v>534</v>
      </c>
      <c r="B470" s="2"/>
      <c r="C470" s="2"/>
      <c r="D470" s="2"/>
      <c r="E470" s="3"/>
      <c r="F470" s="27"/>
      <c r="G470" s="3"/>
      <c r="H470" s="70"/>
      <c r="I470" s="27"/>
      <c r="K470"/>
    </row>
    <row r="471" spans="1:12" ht="12.75">
      <c r="A471" s="2" t="s">
        <v>300</v>
      </c>
      <c r="B471" s="2" t="s">
        <v>301</v>
      </c>
      <c r="C471" s="2" t="s">
        <v>302</v>
      </c>
      <c r="D471" s="2" t="s">
        <v>303</v>
      </c>
      <c r="E471" s="3" t="s">
        <v>304</v>
      </c>
      <c r="F471" s="27" t="s">
        <v>305</v>
      </c>
      <c r="G471" s="3" t="s">
        <v>306</v>
      </c>
      <c r="H471" s="4" t="s">
        <v>307</v>
      </c>
      <c r="I471" s="27" t="s">
        <v>308</v>
      </c>
      <c r="J471" t="s">
        <v>309</v>
      </c>
      <c r="K471" t="s">
        <v>310</v>
      </c>
      <c r="L471" t="s">
        <v>311</v>
      </c>
    </row>
    <row r="472" spans="1:12" ht="12.75">
      <c r="A472" s="5">
        <v>11</v>
      </c>
      <c r="B472" s="5" t="s">
        <v>2176</v>
      </c>
      <c r="C472" s="5" t="s">
        <v>1606</v>
      </c>
      <c r="D472" s="5" t="s">
        <v>1184</v>
      </c>
      <c r="E472" s="6">
        <v>37375</v>
      </c>
      <c r="F472" s="28">
        <v>755717.2</v>
      </c>
      <c r="G472" s="6">
        <f aca="true" t="shared" si="50" ref="G472:G480">SUM(E472+365)</f>
        <v>37740</v>
      </c>
      <c r="H472" s="7">
        <v>330000</v>
      </c>
      <c r="I472" s="28">
        <f aca="true" t="shared" si="51" ref="I472:I493">SUM(F472-H472)</f>
        <v>425717.19999999995</v>
      </c>
      <c r="J472" s="8" t="s">
        <v>1535</v>
      </c>
      <c r="K472" s="8" t="s">
        <v>552</v>
      </c>
      <c r="L472" s="8" t="s">
        <v>1227</v>
      </c>
    </row>
    <row r="473" spans="1:12" ht="12.75">
      <c r="A473" s="5">
        <v>12</v>
      </c>
      <c r="B473" s="5" t="s">
        <v>1228</v>
      </c>
      <c r="C473" s="5" t="s">
        <v>1606</v>
      </c>
      <c r="D473" s="5" t="s">
        <v>1229</v>
      </c>
      <c r="E473" s="6">
        <v>37414</v>
      </c>
      <c r="F473" s="28">
        <v>274110</v>
      </c>
      <c r="G473" s="6">
        <f t="shared" si="50"/>
        <v>37779</v>
      </c>
      <c r="H473" s="7">
        <v>274110</v>
      </c>
      <c r="I473" s="28">
        <f t="shared" si="51"/>
        <v>0</v>
      </c>
      <c r="J473" s="8" t="s">
        <v>1230</v>
      </c>
      <c r="K473" s="8" t="s">
        <v>1231</v>
      </c>
      <c r="L473" s="8" t="s">
        <v>1982</v>
      </c>
    </row>
    <row r="474" spans="1:12" ht="12.75">
      <c r="A474" s="5">
        <v>15</v>
      </c>
      <c r="B474" s="5" t="s">
        <v>1239</v>
      </c>
      <c r="C474" s="5" t="s">
        <v>1606</v>
      </c>
      <c r="D474" s="5" t="s">
        <v>1240</v>
      </c>
      <c r="E474" s="6">
        <v>37433</v>
      </c>
      <c r="F474" s="28">
        <v>439800</v>
      </c>
      <c r="G474" s="6">
        <f t="shared" si="50"/>
        <v>37798</v>
      </c>
      <c r="H474" s="7">
        <v>439800</v>
      </c>
      <c r="I474" s="28">
        <f t="shared" si="51"/>
        <v>0</v>
      </c>
      <c r="J474" s="8" t="s">
        <v>1241</v>
      </c>
      <c r="K474" s="8" t="s">
        <v>1242</v>
      </c>
      <c r="L474" s="8" t="s">
        <v>1243</v>
      </c>
    </row>
    <row r="475" spans="1:12" ht="12.75">
      <c r="A475" s="5">
        <v>16</v>
      </c>
      <c r="B475" s="5" t="s">
        <v>65</v>
      </c>
      <c r="C475" s="5" t="s">
        <v>1606</v>
      </c>
      <c r="D475" s="5" t="s">
        <v>1557</v>
      </c>
      <c r="E475" s="6">
        <v>37398</v>
      </c>
      <c r="F475" s="28">
        <v>422072.8</v>
      </c>
      <c r="G475" s="6">
        <f t="shared" si="50"/>
        <v>37763</v>
      </c>
      <c r="H475" s="7">
        <v>100000</v>
      </c>
      <c r="I475" s="28">
        <f t="shared" si="51"/>
        <v>322072.8</v>
      </c>
      <c r="J475" s="8" t="s">
        <v>1244</v>
      </c>
      <c r="K475" s="8" t="s">
        <v>1245</v>
      </c>
      <c r="L475" s="8" t="s">
        <v>1246</v>
      </c>
    </row>
    <row r="476" spans="1:12" ht="12.75">
      <c r="A476" s="5">
        <v>19</v>
      </c>
      <c r="B476" s="5" t="s">
        <v>1247</v>
      </c>
      <c r="C476" s="5" t="s">
        <v>1606</v>
      </c>
      <c r="D476" s="5" t="s">
        <v>1248</v>
      </c>
      <c r="E476" s="6">
        <v>37375</v>
      </c>
      <c r="F476" s="28">
        <v>931903.2</v>
      </c>
      <c r="G476" s="6">
        <f t="shared" si="50"/>
        <v>37740</v>
      </c>
      <c r="H476" s="7">
        <v>900000</v>
      </c>
      <c r="I476" s="28">
        <f t="shared" si="51"/>
        <v>31903.199999999953</v>
      </c>
      <c r="J476" s="8" t="s">
        <v>1249</v>
      </c>
      <c r="K476" s="8" t="s">
        <v>1250</v>
      </c>
      <c r="L476" s="8" t="s">
        <v>1251</v>
      </c>
    </row>
    <row r="477" spans="1:12" ht="12.75">
      <c r="A477" s="5">
        <v>35</v>
      </c>
      <c r="B477" s="5" t="s">
        <v>982</v>
      </c>
      <c r="C477" s="5" t="s">
        <v>1606</v>
      </c>
      <c r="D477" s="5" t="s">
        <v>1184</v>
      </c>
      <c r="E477" s="6">
        <v>37398</v>
      </c>
      <c r="F477" s="28">
        <v>311375.2</v>
      </c>
      <c r="G477" s="6">
        <f t="shared" si="50"/>
        <v>37763</v>
      </c>
      <c r="H477" s="7">
        <v>289000</v>
      </c>
      <c r="I477" s="28">
        <f t="shared" si="51"/>
        <v>22375.20000000001</v>
      </c>
      <c r="J477" s="8" t="s">
        <v>980</v>
      </c>
      <c r="K477" s="8" t="s">
        <v>981</v>
      </c>
      <c r="L477" s="8" t="s">
        <v>1982</v>
      </c>
    </row>
    <row r="478" spans="1:12" ht="12.75">
      <c r="A478" s="5">
        <v>55</v>
      </c>
      <c r="B478" s="5" t="s">
        <v>1895</v>
      </c>
      <c r="C478" s="5" t="s">
        <v>1606</v>
      </c>
      <c r="D478" s="5" t="s">
        <v>1896</v>
      </c>
      <c r="E478" s="6">
        <v>37421</v>
      </c>
      <c r="F478" s="28">
        <v>493069.08</v>
      </c>
      <c r="G478" s="6">
        <f t="shared" si="50"/>
        <v>37786</v>
      </c>
      <c r="H478" s="7">
        <v>493069.08</v>
      </c>
      <c r="I478" s="28">
        <f t="shared" si="51"/>
        <v>0</v>
      </c>
      <c r="J478" s="8" t="s">
        <v>1897</v>
      </c>
      <c r="K478" s="8" t="s">
        <v>1898</v>
      </c>
      <c r="L478" s="8" t="s">
        <v>1899</v>
      </c>
    </row>
    <row r="479" spans="1:12" ht="12.75">
      <c r="A479" s="5">
        <v>62</v>
      </c>
      <c r="B479" s="5" t="s">
        <v>1903</v>
      </c>
      <c r="C479" s="5" t="s">
        <v>1606</v>
      </c>
      <c r="D479" s="5" t="s">
        <v>1904</v>
      </c>
      <c r="E479" s="6">
        <v>37489</v>
      </c>
      <c r="F479" s="28">
        <v>258191.23</v>
      </c>
      <c r="G479" s="6">
        <f t="shared" si="50"/>
        <v>37854</v>
      </c>
      <c r="H479" s="7">
        <v>18600</v>
      </c>
      <c r="I479" s="28">
        <f t="shared" si="51"/>
        <v>239591.23</v>
      </c>
      <c r="J479" s="8" t="s">
        <v>1905</v>
      </c>
      <c r="K479" s="8" t="s">
        <v>1906</v>
      </c>
      <c r="L479" s="8" t="s">
        <v>1907</v>
      </c>
    </row>
    <row r="480" spans="1:12" ht="12.75">
      <c r="A480" s="5">
        <v>101</v>
      </c>
      <c r="B480" s="5" t="s">
        <v>399</v>
      </c>
      <c r="C480" s="5" t="s">
        <v>1606</v>
      </c>
      <c r="D480" s="5" t="s">
        <v>400</v>
      </c>
      <c r="E480" s="6">
        <v>37503</v>
      </c>
      <c r="F480" s="28">
        <v>630000</v>
      </c>
      <c r="G480" s="6">
        <f t="shared" si="50"/>
        <v>37868</v>
      </c>
      <c r="H480" s="7">
        <v>160000</v>
      </c>
      <c r="I480" s="28">
        <f t="shared" si="51"/>
        <v>470000</v>
      </c>
      <c r="J480" s="8" t="s">
        <v>268</v>
      </c>
      <c r="K480" s="8" t="s">
        <v>693</v>
      </c>
      <c r="L480" s="8" t="s">
        <v>401</v>
      </c>
    </row>
    <row r="481" spans="1:12" ht="12.75">
      <c r="A481" s="5">
        <v>108</v>
      </c>
      <c r="B481" s="5" t="s">
        <v>605</v>
      </c>
      <c r="C481" s="5" t="s">
        <v>1606</v>
      </c>
      <c r="D481" s="5" t="s">
        <v>409</v>
      </c>
      <c r="E481" s="6">
        <v>37482</v>
      </c>
      <c r="F481" s="28">
        <v>251822.61</v>
      </c>
      <c r="G481" s="6">
        <v>38153</v>
      </c>
      <c r="H481" s="7">
        <v>108000</v>
      </c>
      <c r="I481" s="28">
        <f t="shared" si="51"/>
        <v>143822.61</v>
      </c>
      <c r="J481" s="8" t="s">
        <v>410</v>
      </c>
      <c r="K481" s="8" t="s">
        <v>411</v>
      </c>
      <c r="L481" s="8" t="s">
        <v>412</v>
      </c>
    </row>
    <row r="482" spans="1:12" ht="12.75">
      <c r="A482" s="5">
        <v>120</v>
      </c>
      <c r="B482" s="5" t="s">
        <v>416</v>
      </c>
      <c r="C482" s="5" t="s">
        <v>1606</v>
      </c>
      <c r="D482" s="5" t="s">
        <v>417</v>
      </c>
      <c r="E482" s="6">
        <v>37476</v>
      </c>
      <c r="F482" s="28">
        <v>548000</v>
      </c>
      <c r="G482" s="6">
        <f aca="true" t="shared" si="52" ref="G482:G493">SUM(E482+365)</f>
        <v>37841</v>
      </c>
      <c r="H482" s="7">
        <v>200000</v>
      </c>
      <c r="I482" s="28">
        <f t="shared" si="51"/>
        <v>348000</v>
      </c>
      <c r="J482" s="8" t="s">
        <v>418</v>
      </c>
      <c r="K482" s="8" t="s">
        <v>419</v>
      </c>
      <c r="L482" s="8" t="s">
        <v>1982</v>
      </c>
    </row>
    <row r="483" spans="1:12" ht="12.75">
      <c r="A483" s="5">
        <v>152</v>
      </c>
      <c r="B483" s="5" t="s">
        <v>1574</v>
      </c>
      <c r="C483" s="5" t="s">
        <v>1606</v>
      </c>
      <c r="D483" s="5" t="s">
        <v>1575</v>
      </c>
      <c r="E483" s="6">
        <v>37573</v>
      </c>
      <c r="F483" s="28">
        <v>266317</v>
      </c>
      <c r="G483" s="6">
        <f t="shared" si="52"/>
        <v>37938</v>
      </c>
      <c r="H483" s="7">
        <v>266317</v>
      </c>
      <c r="I483" s="28">
        <f t="shared" si="51"/>
        <v>0</v>
      </c>
      <c r="J483" s="8" t="s">
        <v>1721</v>
      </c>
      <c r="K483" s="8" t="s">
        <v>1576</v>
      </c>
      <c r="L483" s="8" t="s">
        <v>1577</v>
      </c>
    </row>
    <row r="484" spans="1:12" ht="12.75">
      <c r="A484" s="5">
        <v>165</v>
      </c>
      <c r="B484" s="5" t="s">
        <v>1581</v>
      </c>
      <c r="C484" s="5" t="s">
        <v>1606</v>
      </c>
      <c r="D484" s="5" t="s">
        <v>1580</v>
      </c>
      <c r="E484" s="6">
        <v>37587</v>
      </c>
      <c r="F484" s="28">
        <v>185492.2</v>
      </c>
      <c r="G484" s="6">
        <f t="shared" si="52"/>
        <v>37952</v>
      </c>
      <c r="H484" s="7">
        <v>150000</v>
      </c>
      <c r="I484" s="28">
        <f t="shared" si="51"/>
        <v>35492.20000000001</v>
      </c>
      <c r="J484" s="8" t="s">
        <v>1338</v>
      </c>
      <c r="K484" s="8" t="s">
        <v>1252</v>
      </c>
      <c r="L484" s="8" t="s">
        <v>1982</v>
      </c>
    </row>
    <row r="485" spans="1:12" ht="12.75">
      <c r="A485" s="5">
        <v>168</v>
      </c>
      <c r="B485" s="5" t="s">
        <v>1582</v>
      </c>
      <c r="C485" s="5" t="s">
        <v>1606</v>
      </c>
      <c r="D485" s="5" t="s">
        <v>93</v>
      </c>
      <c r="E485" s="6">
        <v>37524</v>
      </c>
      <c r="F485" s="28">
        <v>266498.8</v>
      </c>
      <c r="G485" s="6">
        <f t="shared" si="52"/>
        <v>37889</v>
      </c>
      <c r="H485" s="7">
        <v>266498.8</v>
      </c>
      <c r="I485" s="28">
        <f t="shared" si="51"/>
        <v>0</v>
      </c>
      <c r="J485" s="8" t="s">
        <v>1583</v>
      </c>
      <c r="K485" s="8" t="s">
        <v>1584</v>
      </c>
      <c r="L485" s="8" t="s">
        <v>1982</v>
      </c>
    </row>
    <row r="486" spans="1:12" ht="12.75">
      <c r="A486" s="5">
        <v>177</v>
      </c>
      <c r="B486" s="5" t="s">
        <v>732</v>
      </c>
      <c r="C486" s="5" t="s">
        <v>1606</v>
      </c>
      <c r="D486" s="5" t="s">
        <v>733</v>
      </c>
      <c r="E486" s="6">
        <v>37548</v>
      </c>
      <c r="F486" s="28">
        <v>120080</v>
      </c>
      <c r="G486" s="6">
        <f t="shared" si="52"/>
        <v>37913</v>
      </c>
      <c r="H486" s="7">
        <v>120000</v>
      </c>
      <c r="I486" s="28">
        <f t="shared" si="51"/>
        <v>80</v>
      </c>
      <c r="J486" s="8" t="s">
        <v>734</v>
      </c>
      <c r="K486" s="8" t="s">
        <v>735</v>
      </c>
      <c r="L486" s="8" t="s">
        <v>1982</v>
      </c>
    </row>
    <row r="487" spans="1:12" ht="12.75">
      <c r="A487" s="5">
        <v>187</v>
      </c>
      <c r="B487" s="5" t="s">
        <v>748</v>
      </c>
      <c r="C487" s="5" t="s">
        <v>1606</v>
      </c>
      <c r="D487" s="5" t="s">
        <v>749</v>
      </c>
      <c r="E487" s="6">
        <v>37587</v>
      </c>
      <c r="F487" s="28">
        <v>390478.2</v>
      </c>
      <c r="G487" s="6">
        <f t="shared" si="52"/>
        <v>37952</v>
      </c>
      <c r="H487" s="7">
        <v>136000</v>
      </c>
      <c r="I487" s="28">
        <f t="shared" si="51"/>
        <v>254478.2</v>
      </c>
      <c r="J487" s="8" t="s">
        <v>1338</v>
      </c>
      <c r="K487" s="8" t="s">
        <v>1252</v>
      </c>
      <c r="L487" s="8" t="s">
        <v>1982</v>
      </c>
    </row>
    <row r="488" spans="1:12" ht="12.75">
      <c r="A488" s="5">
        <v>198</v>
      </c>
      <c r="B488" s="5" t="s">
        <v>759</v>
      </c>
      <c r="C488" s="5" t="s">
        <v>1606</v>
      </c>
      <c r="D488" s="5" t="s">
        <v>760</v>
      </c>
      <c r="E488" s="6">
        <v>37587</v>
      </c>
      <c r="F488" s="28">
        <v>92987.9</v>
      </c>
      <c r="G488" s="6">
        <f t="shared" si="52"/>
        <v>37952</v>
      </c>
      <c r="H488" s="7">
        <v>92987.9</v>
      </c>
      <c r="I488" s="28">
        <f t="shared" si="51"/>
        <v>0</v>
      </c>
      <c r="J488" s="8" t="s">
        <v>983</v>
      </c>
      <c r="K488" s="8" t="s">
        <v>532</v>
      </c>
      <c r="L488" s="8" t="s">
        <v>761</v>
      </c>
    </row>
    <row r="489" spans="1:12" ht="12.75">
      <c r="A489" s="5">
        <v>237</v>
      </c>
      <c r="B489" s="5" t="s">
        <v>787</v>
      </c>
      <c r="C489" s="5" t="s">
        <v>1606</v>
      </c>
      <c r="D489" s="5" t="s">
        <v>788</v>
      </c>
      <c r="E489" s="6">
        <v>37594</v>
      </c>
      <c r="F489" s="28">
        <v>238712</v>
      </c>
      <c r="G489" s="6">
        <f t="shared" si="52"/>
        <v>37959</v>
      </c>
      <c r="H489" s="7">
        <v>238260</v>
      </c>
      <c r="I489" s="28">
        <f t="shared" si="51"/>
        <v>452</v>
      </c>
      <c r="J489" s="5" t="s">
        <v>870</v>
      </c>
      <c r="K489" s="5"/>
      <c r="L489" s="8" t="s">
        <v>2042</v>
      </c>
    </row>
    <row r="490" spans="1:12" ht="12.75">
      <c r="A490" s="5">
        <v>317</v>
      </c>
      <c r="B490" s="5" t="s">
        <v>1135</v>
      </c>
      <c r="C490" s="5" t="s">
        <v>1606</v>
      </c>
      <c r="D490" s="5" t="s">
        <v>1136</v>
      </c>
      <c r="E490" s="6">
        <v>37573</v>
      </c>
      <c r="F490" s="28">
        <v>120427.5</v>
      </c>
      <c r="G490" s="6">
        <f t="shared" si="52"/>
        <v>37938</v>
      </c>
      <c r="H490" s="7">
        <v>120000</v>
      </c>
      <c r="I490" s="28">
        <f t="shared" si="51"/>
        <v>427.5</v>
      </c>
      <c r="J490" s="5" t="s">
        <v>1354</v>
      </c>
      <c r="K490" s="5" t="s">
        <v>1107</v>
      </c>
      <c r="L490" s="8" t="s">
        <v>1137</v>
      </c>
    </row>
    <row r="491" spans="1:12" ht="12.75">
      <c r="A491" s="5">
        <v>341</v>
      </c>
      <c r="B491" s="5" t="s">
        <v>1977</v>
      </c>
      <c r="C491" s="5" t="s">
        <v>1606</v>
      </c>
      <c r="D491" s="5" t="s">
        <v>1978</v>
      </c>
      <c r="E491" s="6">
        <v>37566</v>
      </c>
      <c r="F491" s="28">
        <v>160800</v>
      </c>
      <c r="G491" s="6">
        <f t="shared" si="52"/>
        <v>37931</v>
      </c>
      <c r="H491" s="7">
        <v>86400</v>
      </c>
      <c r="I491" s="28">
        <f t="shared" si="51"/>
        <v>74400</v>
      </c>
      <c r="J491" s="5" t="s">
        <v>1979</v>
      </c>
      <c r="K491" s="5" t="s">
        <v>299</v>
      </c>
      <c r="L491" s="8" t="s">
        <v>875</v>
      </c>
    </row>
    <row r="492" spans="1:12" ht="12.75">
      <c r="A492" s="5">
        <v>360</v>
      </c>
      <c r="B492" s="5" t="s">
        <v>940</v>
      </c>
      <c r="C492" s="5" t="s">
        <v>1606</v>
      </c>
      <c r="D492" s="5" t="s">
        <v>941</v>
      </c>
      <c r="E492" s="6">
        <v>37608</v>
      </c>
      <c r="F492" s="28">
        <v>136230</v>
      </c>
      <c r="G492" s="6">
        <f t="shared" si="52"/>
        <v>37973</v>
      </c>
      <c r="H492" s="7">
        <v>136230</v>
      </c>
      <c r="I492" s="28">
        <f t="shared" si="51"/>
        <v>0</v>
      </c>
      <c r="J492" s="5" t="s">
        <v>40</v>
      </c>
      <c r="K492" s="5" t="s">
        <v>860</v>
      </c>
      <c r="L492" s="8" t="s">
        <v>942</v>
      </c>
    </row>
    <row r="493" spans="1:12" ht="12.75">
      <c r="A493" s="5">
        <v>364</v>
      </c>
      <c r="B493" s="5" t="s">
        <v>945</v>
      </c>
      <c r="C493" s="5" t="s">
        <v>1606</v>
      </c>
      <c r="D493" s="5" t="s">
        <v>946</v>
      </c>
      <c r="E493" s="6">
        <v>37601</v>
      </c>
      <c r="F493" s="28">
        <v>695912</v>
      </c>
      <c r="G493" s="6">
        <f t="shared" si="52"/>
        <v>37966</v>
      </c>
      <c r="H493" s="7">
        <v>372000</v>
      </c>
      <c r="I493" s="28">
        <f t="shared" si="51"/>
        <v>323912</v>
      </c>
      <c r="J493" s="5" t="s">
        <v>40</v>
      </c>
      <c r="K493" s="5" t="s">
        <v>860</v>
      </c>
      <c r="L493" s="8" t="s">
        <v>944</v>
      </c>
    </row>
    <row r="494" spans="1:12" ht="12.75">
      <c r="A494" s="5"/>
      <c r="B494" s="5"/>
      <c r="C494" s="5"/>
      <c r="D494" s="5"/>
      <c r="E494" s="6"/>
      <c r="F494" s="28"/>
      <c r="G494" s="6"/>
      <c r="H494" s="11">
        <f>SUM(H472:H493)</f>
        <v>5297272.78</v>
      </c>
      <c r="I494" s="28"/>
      <c r="J494" s="5"/>
      <c r="K494" s="5"/>
      <c r="L494" s="8"/>
    </row>
    <row r="495" spans="1:12" ht="12.75">
      <c r="A495" s="5">
        <v>8</v>
      </c>
      <c r="B495" s="5" t="s">
        <v>545</v>
      </c>
      <c r="C495" s="5" t="s">
        <v>323</v>
      </c>
      <c r="D495" s="5" t="s">
        <v>546</v>
      </c>
      <c r="E495" s="6">
        <v>37398</v>
      </c>
      <c r="F495" s="28">
        <v>408930.1</v>
      </c>
      <c r="G495" s="6">
        <f aca="true" t="shared" si="53" ref="G495:G512">SUM(E495+365)</f>
        <v>37763</v>
      </c>
      <c r="H495" s="7">
        <v>260000</v>
      </c>
      <c r="I495" s="28">
        <f aca="true" t="shared" si="54" ref="I495:I512">SUM(F495-H495)</f>
        <v>148930.09999999998</v>
      </c>
      <c r="J495" s="8" t="s">
        <v>594</v>
      </c>
      <c r="K495" s="8" t="s">
        <v>547</v>
      </c>
      <c r="L495" s="8" t="s">
        <v>548</v>
      </c>
    </row>
    <row r="496" spans="1:12" ht="12.75">
      <c r="A496" s="5">
        <v>9</v>
      </c>
      <c r="B496" s="5" t="s">
        <v>549</v>
      </c>
      <c r="C496" s="5" t="s">
        <v>323</v>
      </c>
      <c r="D496" s="5" t="s">
        <v>550</v>
      </c>
      <c r="E496" s="6">
        <v>37375</v>
      </c>
      <c r="F496" s="28">
        <v>191429</v>
      </c>
      <c r="G496" s="6">
        <f t="shared" si="53"/>
        <v>37740</v>
      </c>
      <c r="H496" s="7">
        <v>100000</v>
      </c>
      <c r="I496" s="28">
        <f t="shared" si="54"/>
        <v>91429</v>
      </c>
      <c r="J496" s="8" t="s">
        <v>594</v>
      </c>
      <c r="K496" s="8" t="s">
        <v>547</v>
      </c>
      <c r="L496" s="8" t="s">
        <v>551</v>
      </c>
    </row>
    <row r="497" spans="1:12" ht="12.75">
      <c r="A497" s="5">
        <v>37</v>
      </c>
      <c r="B497" s="5" t="s">
        <v>984</v>
      </c>
      <c r="C497" s="5" t="s">
        <v>323</v>
      </c>
      <c r="D497" s="5" t="s">
        <v>985</v>
      </c>
      <c r="E497" s="6">
        <v>37414</v>
      </c>
      <c r="F497" s="28">
        <v>300000</v>
      </c>
      <c r="G497" s="6">
        <f t="shared" si="53"/>
        <v>37779</v>
      </c>
      <c r="H497" s="7">
        <v>50000</v>
      </c>
      <c r="I497" s="28">
        <f t="shared" si="54"/>
        <v>250000</v>
      </c>
      <c r="J497" s="8" t="s">
        <v>986</v>
      </c>
      <c r="K497" s="8" t="s">
        <v>987</v>
      </c>
      <c r="L497" s="8" t="s">
        <v>1982</v>
      </c>
    </row>
    <row r="498" spans="1:12" ht="12.75">
      <c r="A498" s="5">
        <v>80</v>
      </c>
      <c r="B498" s="5" t="s">
        <v>1923</v>
      </c>
      <c r="C498" s="5" t="s">
        <v>323</v>
      </c>
      <c r="D498" s="5" t="s">
        <v>1924</v>
      </c>
      <c r="E498" s="6">
        <v>37482</v>
      </c>
      <c r="F498" s="28">
        <v>150741</v>
      </c>
      <c r="G498" s="6">
        <f t="shared" si="53"/>
        <v>37847</v>
      </c>
      <c r="H498" s="7">
        <v>17000</v>
      </c>
      <c r="I498" s="28">
        <f t="shared" si="54"/>
        <v>133741</v>
      </c>
      <c r="J498" s="8" t="s">
        <v>1925</v>
      </c>
      <c r="K498" s="8" t="s">
        <v>1926</v>
      </c>
      <c r="L498" s="8" t="s">
        <v>1927</v>
      </c>
    </row>
    <row r="499" spans="1:12" ht="12.75">
      <c r="A499" s="5">
        <v>99</v>
      </c>
      <c r="B499" s="5" t="s">
        <v>393</v>
      </c>
      <c r="C499" s="5" t="s">
        <v>323</v>
      </c>
      <c r="D499" s="5" t="s">
        <v>394</v>
      </c>
      <c r="E499" s="6">
        <v>37489</v>
      </c>
      <c r="F499" s="28">
        <v>89820</v>
      </c>
      <c r="G499" s="6">
        <f t="shared" si="53"/>
        <v>37854</v>
      </c>
      <c r="H499" s="7">
        <v>89820</v>
      </c>
      <c r="I499" s="28">
        <f t="shared" si="54"/>
        <v>0</v>
      </c>
      <c r="J499" s="8" t="s">
        <v>393</v>
      </c>
      <c r="K499" s="8" t="s">
        <v>395</v>
      </c>
      <c r="L499" s="8" t="s">
        <v>396</v>
      </c>
    </row>
    <row r="500" spans="1:12" ht="12.75">
      <c r="A500" s="5">
        <v>130</v>
      </c>
      <c r="B500" s="5" t="s">
        <v>1642</v>
      </c>
      <c r="C500" s="5" t="s">
        <v>323</v>
      </c>
      <c r="D500" s="5" t="s">
        <v>1643</v>
      </c>
      <c r="E500" s="6">
        <v>37489</v>
      </c>
      <c r="F500" s="28">
        <v>54953</v>
      </c>
      <c r="G500" s="6">
        <f t="shared" si="53"/>
        <v>37854</v>
      </c>
      <c r="H500" s="7">
        <v>54953</v>
      </c>
      <c r="I500" s="28">
        <f t="shared" si="54"/>
        <v>0</v>
      </c>
      <c r="J500" s="8" t="s">
        <v>1644</v>
      </c>
      <c r="K500" s="8" t="s">
        <v>1645</v>
      </c>
      <c r="L500" s="8" t="s">
        <v>1605</v>
      </c>
    </row>
    <row r="501" spans="1:12" ht="12.75">
      <c r="A501" s="5">
        <v>179</v>
      </c>
      <c r="B501" s="5" t="s">
        <v>740</v>
      </c>
      <c r="C501" s="5" t="s">
        <v>323</v>
      </c>
      <c r="D501" s="5" t="s">
        <v>741</v>
      </c>
      <c r="E501" s="6">
        <v>37587</v>
      </c>
      <c r="F501" s="28">
        <v>505097.04</v>
      </c>
      <c r="G501" s="6">
        <f t="shared" si="53"/>
        <v>37952</v>
      </c>
      <c r="H501" s="7">
        <v>440000</v>
      </c>
      <c r="I501" s="28">
        <f t="shared" si="54"/>
        <v>65097.03999999998</v>
      </c>
      <c r="J501" s="8" t="s">
        <v>631</v>
      </c>
      <c r="K501" s="8" t="s">
        <v>1556</v>
      </c>
      <c r="L501" s="8" t="s">
        <v>742</v>
      </c>
    </row>
    <row r="502" spans="1:12" ht="12.75">
      <c r="A502" s="5">
        <v>197</v>
      </c>
      <c r="B502" s="5" t="s">
        <v>754</v>
      </c>
      <c r="C502" s="5" t="s">
        <v>323</v>
      </c>
      <c r="D502" s="5" t="s">
        <v>755</v>
      </c>
      <c r="E502" s="6">
        <v>37538</v>
      </c>
      <c r="F502" s="28">
        <v>321505</v>
      </c>
      <c r="G502" s="6">
        <f t="shared" si="53"/>
        <v>37903</v>
      </c>
      <c r="H502" s="7">
        <v>150000</v>
      </c>
      <c r="I502" s="28">
        <f t="shared" si="54"/>
        <v>171505</v>
      </c>
      <c r="J502" s="8" t="s">
        <v>756</v>
      </c>
      <c r="K502" s="8" t="s">
        <v>757</v>
      </c>
      <c r="L502" s="8" t="s">
        <v>758</v>
      </c>
    </row>
    <row r="503" spans="1:12" ht="12.75">
      <c r="A503" s="5">
        <v>224</v>
      </c>
      <c r="B503" s="5" t="s">
        <v>785</v>
      </c>
      <c r="C503" s="5" t="s">
        <v>323</v>
      </c>
      <c r="D503" s="5" t="s">
        <v>786</v>
      </c>
      <c r="E503" s="6">
        <v>37566</v>
      </c>
      <c r="F503" s="28">
        <v>181880</v>
      </c>
      <c r="G503" s="6">
        <f t="shared" si="53"/>
        <v>37931</v>
      </c>
      <c r="H503" s="7">
        <v>181880</v>
      </c>
      <c r="I503" s="28">
        <f t="shared" si="54"/>
        <v>0</v>
      </c>
      <c r="J503" s="5" t="s">
        <v>2003</v>
      </c>
      <c r="K503" s="5" t="s">
        <v>2004</v>
      </c>
      <c r="L503" s="8" t="s">
        <v>739</v>
      </c>
    </row>
    <row r="504" spans="1:12" ht="12.75">
      <c r="A504" s="5">
        <v>254</v>
      </c>
      <c r="B504" s="5" t="s">
        <v>2043</v>
      </c>
      <c r="C504" s="5" t="s">
        <v>323</v>
      </c>
      <c r="D504" s="5" t="s">
        <v>2044</v>
      </c>
      <c r="E504" s="6">
        <v>37566</v>
      </c>
      <c r="F504" s="28">
        <v>486531</v>
      </c>
      <c r="G504" s="6">
        <f t="shared" si="53"/>
        <v>37931</v>
      </c>
      <c r="H504" s="7">
        <v>486531</v>
      </c>
      <c r="I504" s="28">
        <f t="shared" si="54"/>
        <v>0</v>
      </c>
      <c r="J504" s="5" t="s">
        <v>56</v>
      </c>
      <c r="K504" s="5" t="s">
        <v>2045</v>
      </c>
      <c r="L504" s="8" t="s">
        <v>2046</v>
      </c>
    </row>
    <row r="505" spans="1:12" ht="12.75">
      <c r="A505" s="5">
        <v>311</v>
      </c>
      <c r="B505" s="5" t="s">
        <v>1130</v>
      </c>
      <c r="C505" s="5" t="s">
        <v>323</v>
      </c>
      <c r="D505" s="5" t="s">
        <v>2085</v>
      </c>
      <c r="E505" s="6">
        <v>37601</v>
      </c>
      <c r="F505" s="28">
        <v>576387.8</v>
      </c>
      <c r="G505" s="6">
        <f t="shared" si="53"/>
        <v>37966</v>
      </c>
      <c r="H505" s="7">
        <v>321500</v>
      </c>
      <c r="I505" s="28">
        <f t="shared" si="54"/>
        <v>254887.80000000005</v>
      </c>
      <c r="J505" s="5" t="s">
        <v>594</v>
      </c>
      <c r="K505" s="5" t="s">
        <v>2086</v>
      </c>
      <c r="L505" s="8" t="s">
        <v>1131</v>
      </c>
    </row>
    <row r="506" spans="1:12" ht="12.75">
      <c r="A506" s="5">
        <v>316</v>
      </c>
      <c r="B506" s="5" t="s">
        <v>1132</v>
      </c>
      <c r="C506" s="5" t="s">
        <v>323</v>
      </c>
      <c r="D506" s="5" t="s">
        <v>1133</v>
      </c>
      <c r="E506" s="6">
        <v>37594</v>
      </c>
      <c r="F506" s="28">
        <v>187530.4</v>
      </c>
      <c r="G506" s="6">
        <f t="shared" si="53"/>
        <v>37959</v>
      </c>
      <c r="H506" s="7">
        <v>90000</v>
      </c>
      <c r="I506" s="28">
        <f t="shared" si="54"/>
        <v>97530.4</v>
      </c>
      <c r="J506" s="5" t="s">
        <v>1354</v>
      </c>
      <c r="K506" s="5" t="s">
        <v>1107</v>
      </c>
      <c r="L506" s="8" t="s">
        <v>1134</v>
      </c>
    </row>
    <row r="507" spans="1:12" ht="12.75">
      <c r="A507" s="5">
        <v>318</v>
      </c>
      <c r="B507" s="5" t="s">
        <v>1138</v>
      </c>
      <c r="C507" s="5" t="s">
        <v>323</v>
      </c>
      <c r="D507" s="5" t="s">
        <v>1139</v>
      </c>
      <c r="E507" s="6">
        <v>37608</v>
      </c>
      <c r="F507" s="28">
        <v>240718.12</v>
      </c>
      <c r="G507" s="6">
        <f t="shared" si="53"/>
        <v>37973</v>
      </c>
      <c r="H507" s="7">
        <v>213005.06</v>
      </c>
      <c r="I507" s="28">
        <f t="shared" si="54"/>
        <v>27713.059999999998</v>
      </c>
      <c r="J507" s="5" t="s">
        <v>1140</v>
      </c>
      <c r="K507" s="5"/>
      <c r="L507" s="8" t="s">
        <v>1879</v>
      </c>
    </row>
    <row r="508" spans="1:12" ht="12.75">
      <c r="A508" s="5">
        <v>354</v>
      </c>
      <c r="B508" s="5" t="s">
        <v>934</v>
      </c>
      <c r="C508" s="5" t="s">
        <v>323</v>
      </c>
      <c r="D508" s="5" t="s">
        <v>935</v>
      </c>
      <c r="E508" s="6">
        <v>37601</v>
      </c>
      <c r="F508" s="28">
        <v>720384</v>
      </c>
      <c r="G508" s="6">
        <f t="shared" si="53"/>
        <v>37966</v>
      </c>
      <c r="H508" s="7">
        <v>65000</v>
      </c>
      <c r="I508" s="28">
        <f t="shared" si="54"/>
        <v>655384</v>
      </c>
      <c r="J508" s="5" t="s">
        <v>1536</v>
      </c>
      <c r="K508" s="5" t="s">
        <v>933</v>
      </c>
      <c r="L508" s="8" t="s">
        <v>936</v>
      </c>
    </row>
    <row r="509" spans="1:12" ht="12.75">
      <c r="A509" s="5">
        <v>356</v>
      </c>
      <c r="B509" s="5" t="s">
        <v>937</v>
      </c>
      <c r="C509" s="5" t="s">
        <v>323</v>
      </c>
      <c r="D509" s="5" t="s">
        <v>938</v>
      </c>
      <c r="E509" s="6">
        <v>37587</v>
      </c>
      <c r="F509" s="28">
        <v>693793.4</v>
      </c>
      <c r="G509" s="6">
        <f t="shared" si="53"/>
        <v>37952</v>
      </c>
      <c r="H509" s="7">
        <v>455000</v>
      </c>
      <c r="I509" s="28">
        <f t="shared" si="54"/>
        <v>238793.40000000002</v>
      </c>
      <c r="J509" s="5" t="s">
        <v>939</v>
      </c>
      <c r="K509" s="5"/>
      <c r="L509" s="8" t="s">
        <v>655</v>
      </c>
    </row>
    <row r="510" spans="1:12" ht="12.75">
      <c r="A510" s="5">
        <v>368</v>
      </c>
      <c r="B510" s="5" t="s">
        <v>947</v>
      </c>
      <c r="C510" s="5" t="s">
        <v>323</v>
      </c>
      <c r="D510" s="5" t="s">
        <v>948</v>
      </c>
      <c r="E510" s="6">
        <v>37608</v>
      </c>
      <c r="F510" s="28">
        <v>970110</v>
      </c>
      <c r="G510" s="6">
        <f t="shared" si="53"/>
        <v>37973</v>
      </c>
      <c r="H510" s="7">
        <v>137000</v>
      </c>
      <c r="I510" s="28">
        <f t="shared" si="54"/>
        <v>833110</v>
      </c>
      <c r="J510" s="5" t="s">
        <v>949</v>
      </c>
      <c r="K510" s="5" t="s">
        <v>950</v>
      </c>
      <c r="L510" s="8" t="s">
        <v>951</v>
      </c>
    </row>
    <row r="511" spans="1:12" ht="12.75">
      <c r="A511" s="5">
        <v>393</v>
      </c>
      <c r="B511" s="5" t="s">
        <v>201</v>
      </c>
      <c r="C511" s="5" t="s">
        <v>323</v>
      </c>
      <c r="D511" s="5" t="s">
        <v>202</v>
      </c>
      <c r="E511" s="6">
        <v>37587</v>
      </c>
      <c r="F511" s="28">
        <v>460009.5</v>
      </c>
      <c r="G511" s="6">
        <f t="shared" si="53"/>
        <v>37952</v>
      </c>
      <c r="H511" s="7">
        <v>391009</v>
      </c>
      <c r="I511" s="28">
        <f t="shared" si="54"/>
        <v>69000.5</v>
      </c>
      <c r="J511" s="5" t="s">
        <v>1941</v>
      </c>
      <c r="K511" s="5" t="s">
        <v>203</v>
      </c>
      <c r="L511" s="8" t="s">
        <v>1131</v>
      </c>
    </row>
    <row r="512" spans="1:12" ht="12.75">
      <c r="A512" s="5">
        <v>397</v>
      </c>
      <c r="B512" s="5" t="s">
        <v>204</v>
      </c>
      <c r="C512" s="5" t="s">
        <v>323</v>
      </c>
      <c r="D512" s="5" t="s">
        <v>205</v>
      </c>
      <c r="E512" s="6">
        <v>37587</v>
      </c>
      <c r="F512" s="28">
        <v>966716</v>
      </c>
      <c r="G512" s="6">
        <f t="shared" si="53"/>
        <v>37952</v>
      </c>
      <c r="H512" s="7">
        <v>966716</v>
      </c>
      <c r="I512" s="28">
        <f t="shared" si="54"/>
        <v>0</v>
      </c>
      <c r="J512" s="5" t="s">
        <v>631</v>
      </c>
      <c r="K512" s="5"/>
      <c r="L512" s="8" t="s">
        <v>206</v>
      </c>
    </row>
    <row r="513" spans="1:12" ht="12.75">
      <c r="A513" s="5"/>
      <c r="B513" s="5"/>
      <c r="C513" s="5"/>
      <c r="D513" s="5"/>
      <c r="E513" s="6"/>
      <c r="F513" s="28"/>
      <c r="G513" s="6"/>
      <c r="H513" s="11">
        <f>SUM(H495:H512)</f>
        <v>4469414.0600000005</v>
      </c>
      <c r="I513" s="28"/>
      <c r="J513" s="5"/>
      <c r="K513" s="5"/>
      <c r="L513" s="8"/>
    </row>
    <row r="514" spans="1:12" ht="12.75">
      <c r="A514" s="5">
        <v>13</v>
      </c>
      <c r="B514" s="5" t="s">
        <v>1232</v>
      </c>
      <c r="C514" s="5" t="s">
        <v>315</v>
      </c>
      <c r="D514" s="5" t="s">
        <v>115</v>
      </c>
      <c r="E514" s="6">
        <v>37375</v>
      </c>
      <c r="F514" s="28">
        <v>69000</v>
      </c>
      <c r="G514" s="6">
        <f aca="true" t="shared" si="55" ref="G514:G520">SUM(E514+365)</f>
        <v>37740</v>
      </c>
      <c r="H514" s="7">
        <v>69000</v>
      </c>
      <c r="I514" s="28">
        <f aca="true" t="shared" si="56" ref="I514:I523">SUM(F514-H514)</f>
        <v>0</v>
      </c>
      <c r="J514" s="8" t="s">
        <v>613</v>
      </c>
      <c r="K514" s="8" t="s">
        <v>1233</v>
      </c>
      <c r="L514" s="8" t="s">
        <v>1234</v>
      </c>
    </row>
    <row r="515" spans="1:12" ht="12.75">
      <c r="A515" s="5">
        <v>74</v>
      </c>
      <c r="B515" s="5" t="s">
        <v>1914</v>
      </c>
      <c r="C515" s="5" t="s">
        <v>315</v>
      </c>
      <c r="D515" s="5" t="s">
        <v>1915</v>
      </c>
      <c r="E515" s="6">
        <v>37544</v>
      </c>
      <c r="F515" s="28">
        <v>550000</v>
      </c>
      <c r="G515" s="6">
        <f t="shared" si="55"/>
        <v>37909</v>
      </c>
      <c r="H515" s="7">
        <v>100000</v>
      </c>
      <c r="I515" s="28">
        <f t="shared" si="56"/>
        <v>450000</v>
      </c>
      <c r="J515" s="8" t="s">
        <v>1916</v>
      </c>
      <c r="K515" s="8" t="s">
        <v>999</v>
      </c>
      <c r="L515" s="8" t="s">
        <v>1917</v>
      </c>
    </row>
    <row r="516" spans="1:12" ht="12.75">
      <c r="A516" s="5">
        <v>90</v>
      </c>
      <c r="B516" s="5" t="s">
        <v>1929</v>
      </c>
      <c r="C516" s="5" t="s">
        <v>315</v>
      </c>
      <c r="D516" s="5" t="s">
        <v>1930</v>
      </c>
      <c r="E516" s="6">
        <v>37476</v>
      </c>
      <c r="F516" s="28">
        <v>628359</v>
      </c>
      <c r="G516" s="6">
        <f t="shared" si="55"/>
        <v>37841</v>
      </c>
      <c r="H516" s="7">
        <v>613359</v>
      </c>
      <c r="I516" s="28">
        <f t="shared" si="56"/>
        <v>15000</v>
      </c>
      <c r="J516" s="8" t="s">
        <v>1931</v>
      </c>
      <c r="K516" s="8" t="s">
        <v>1932</v>
      </c>
      <c r="L516" s="8" t="s">
        <v>1933</v>
      </c>
    </row>
    <row r="517" spans="1:12" ht="12.75">
      <c r="A517" s="5">
        <v>95</v>
      </c>
      <c r="B517" s="5" t="s">
        <v>1596</v>
      </c>
      <c r="C517" s="5" t="s">
        <v>315</v>
      </c>
      <c r="D517" s="5" t="s">
        <v>386</v>
      </c>
      <c r="E517" s="6">
        <v>37538</v>
      </c>
      <c r="F517" s="28">
        <v>331162.5</v>
      </c>
      <c r="G517" s="6">
        <f t="shared" si="55"/>
        <v>37903</v>
      </c>
      <c r="H517" s="7">
        <v>331162.5</v>
      </c>
      <c r="I517" s="28">
        <f t="shared" si="56"/>
        <v>0</v>
      </c>
      <c r="J517" s="8" t="s">
        <v>1390</v>
      </c>
      <c r="K517" s="8" t="s">
        <v>387</v>
      </c>
      <c r="L517" s="8" t="s">
        <v>388</v>
      </c>
    </row>
    <row r="518" spans="1:12" ht="12.75">
      <c r="A518" s="5">
        <v>98</v>
      </c>
      <c r="B518" s="5" t="s">
        <v>390</v>
      </c>
      <c r="C518" s="5" t="s">
        <v>315</v>
      </c>
      <c r="D518" s="5" t="s">
        <v>391</v>
      </c>
      <c r="E518" s="6">
        <v>37489</v>
      </c>
      <c r="F518" s="28">
        <v>370531.7</v>
      </c>
      <c r="G518" s="6">
        <f t="shared" si="55"/>
        <v>37854</v>
      </c>
      <c r="H518" s="7">
        <v>300000</v>
      </c>
      <c r="I518" s="28">
        <f t="shared" si="56"/>
        <v>70531.70000000001</v>
      </c>
      <c r="J518" s="8" t="s">
        <v>389</v>
      </c>
      <c r="K518" s="8" t="s">
        <v>1928</v>
      </c>
      <c r="L518" s="8" t="s">
        <v>392</v>
      </c>
    </row>
    <row r="519" spans="1:12" ht="12.75">
      <c r="A519" s="5">
        <v>123</v>
      </c>
      <c r="B519" s="5" t="s">
        <v>420</v>
      </c>
      <c r="C519" s="5" t="s">
        <v>315</v>
      </c>
      <c r="D519" s="5" t="s">
        <v>421</v>
      </c>
      <c r="E519" s="6">
        <v>37573</v>
      </c>
      <c r="F519" s="28">
        <v>924984</v>
      </c>
      <c r="G519" s="6">
        <f t="shared" si="55"/>
        <v>37938</v>
      </c>
      <c r="H519" s="7">
        <v>924897</v>
      </c>
      <c r="I519" s="28">
        <f t="shared" si="56"/>
        <v>87</v>
      </c>
      <c r="J519" s="8" t="s">
        <v>422</v>
      </c>
      <c r="K519" s="8" t="s">
        <v>423</v>
      </c>
      <c r="L519" s="8" t="s">
        <v>424</v>
      </c>
    </row>
    <row r="520" spans="1:12" ht="12.75">
      <c r="A520" s="5">
        <v>143</v>
      </c>
      <c r="B520" s="5" t="s">
        <v>1570</v>
      </c>
      <c r="C520" s="5" t="s">
        <v>315</v>
      </c>
      <c r="D520" s="5" t="s">
        <v>1571</v>
      </c>
      <c r="E520" s="6">
        <v>37545</v>
      </c>
      <c r="F520" s="28">
        <v>232026.2</v>
      </c>
      <c r="G520" s="6">
        <f t="shared" si="55"/>
        <v>37910</v>
      </c>
      <c r="H520" s="7">
        <v>232026</v>
      </c>
      <c r="I520" s="28">
        <f t="shared" si="56"/>
        <v>0.20000000001164153</v>
      </c>
      <c r="J520" s="8" t="s">
        <v>1731</v>
      </c>
      <c r="K520" s="8" t="s">
        <v>1572</v>
      </c>
      <c r="L520" s="8" t="s">
        <v>1733</v>
      </c>
    </row>
    <row r="521" spans="1:12" ht="12.75">
      <c r="A521" s="5">
        <v>180</v>
      </c>
      <c r="B521" s="5" t="s">
        <v>743</v>
      </c>
      <c r="C521" s="5" t="s">
        <v>315</v>
      </c>
      <c r="D521" s="5" t="s">
        <v>744</v>
      </c>
      <c r="E521" s="6">
        <v>37566</v>
      </c>
      <c r="F521" s="28">
        <v>960511</v>
      </c>
      <c r="G521" s="6">
        <f>SUM(E521+545)</f>
        <v>38111</v>
      </c>
      <c r="H521" s="7">
        <v>300000</v>
      </c>
      <c r="I521" s="28">
        <f t="shared" si="56"/>
        <v>660511</v>
      </c>
      <c r="J521" s="8" t="s">
        <v>1253</v>
      </c>
      <c r="K521" s="8" t="s">
        <v>1254</v>
      </c>
      <c r="L521" s="8" t="s">
        <v>1917</v>
      </c>
    </row>
    <row r="522" spans="1:12" ht="12.75">
      <c r="A522" s="5">
        <v>270</v>
      </c>
      <c r="B522" s="5" t="s">
        <v>1126</v>
      </c>
      <c r="C522" s="5" t="s">
        <v>315</v>
      </c>
      <c r="D522" s="5" t="s">
        <v>1105</v>
      </c>
      <c r="E522" s="6">
        <v>37608</v>
      </c>
      <c r="F522" s="28">
        <v>896802.37</v>
      </c>
      <c r="G522" s="6">
        <f>SUM(E522+365)</f>
        <v>37973</v>
      </c>
      <c r="H522" s="7">
        <v>896000</v>
      </c>
      <c r="I522" s="28">
        <f t="shared" si="56"/>
        <v>802.3699999999953</v>
      </c>
      <c r="J522" s="5" t="s">
        <v>1127</v>
      </c>
      <c r="K522" s="5" t="s">
        <v>1128</v>
      </c>
      <c r="L522" s="8" t="s">
        <v>1129</v>
      </c>
    </row>
    <row r="523" spans="1:12" ht="12.75">
      <c r="A523" s="5">
        <v>339</v>
      </c>
      <c r="B523" s="5" t="s">
        <v>1973</v>
      </c>
      <c r="C523" s="5" t="s">
        <v>315</v>
      </c>
      <c r="D523" s="5" t="s">
        <v>1974</v>
      </c>
      <c r="E523" s="6">
        <v>37606</v>
      </c>
      <c r="F523" s="28">
        <v>672402</v>
      </c>
      <c r="G523" s="6">
        <f>SUM(E523+365)</f>
        <v>37971</v>
      </c>
      <c r="H523" s="7">
        <v>200000</v>
      </c>
      <c r="I523" s="28">
        <f t="shared" si="56"/>
        <v>472402</v>
      </c>
      <c r="J523" s="5" t="s">
        <v>2022</v>
      </c>
      <c r="K523" s="5" t="s">
        <v>1975</v>
      </c>
      <c r="L523" s="8" t="s">
        <v>1976</v>
      </c>
    </row>
    <row r="524" spans="1:12" ht="12.75">
      <c r="A524" s="5"/>
      <c r="B524" s="5"/>
      <c r="C524" s="5"/>
      <c r="D524" s="5"/>
      <c r="E524" s="6"/>
      <c r="F524" s="28"/>
      <c r="G524" s="6"/>
      <c r="H524" s="11">
        <f>SUM(H514:H523)</f>
        <v>3966444.5</v>
      </c>
      <c r="I524" s="28"/>
      <c r="J524" s="5"/>
      <c r="K524" s="5"/>
      <c r="L524" s="8"/>
    </row>
    <row r="525" spans="1:12" ht="12.75">
      <c r="A525" s="5">
        <v>64</v>
      </c>
      <c r="B525" s="5" t="s">
        <v>1908</v>
      </c>
      <c r="C525" s="5" t="s">
        <v>271</v>
      </c>
      <c r="D525" s="5" t="s">
        <v>1909</v>
      </c>
      <c r="E525" s="6">
        <v>37429</v>
      </c>
      <c r="F525" s="28">
        <v>574095.84</v>
      </c>
      <c r="G525" s="6">
        <f aca="true" t="shared" si="57" ref="G525:G531">SUM(E525+365)</f>
        <v>37794</v>
      </c>
      <c r="H525" s="7">
        <v>574095.84</v>
      </c>
      <c r="I525" s="28">
        <f aca="true" t="shared" si="58" ref="I525:I531">SUM(F525-H525)</f>
        <v>0</v>
      </c>
      <c r="J525" s="8" t="s">
        <v>1697</v>
      </c>
      <c r="K525" s="8" t="s">
        <v>1910</v>
      </c>
      <c r="L525" s="8" t="s">
        <v>171</v>
      </c>
    </row>
    <row r="526" spans="1:12" ht="12.75">
      <c r="A526" s="5">
        <v>68</v>
      </c>
      <c r="B526" s="5" t="s">
        <v>1911</v>
      </c>
      <c r="C526" s="5" t="s">
        <v>271</v>
      </c>
      <c r="D526" s="5" t="s">
        <v>1240</v>
      </c>
      <c r="E526" s="6">
        <v>37476</v>
      </c>
      <c r="F526" s="28">
        <v>605463.87</v>
      </c>
      <c r="G526" s="6">
        <f t="shared" si="57"/>
        <v>37841</v>
      </c>
      <c r="H526" s="7">
        <v>605463.39</v>
      </c>
      <c r="I526" s="28">
        <f t="shared" si="58"/>
        <v>0.47999999998137355</v>
      </c>
      <c r="J526" s="8" t="s">
        <v>843</v>
      </c>
      <c r="K526" s="8" t="s">
        <v>844</v>
      </c>
      <c r="L526" s="8" t="s">
        <v>1266</v>
      </c>
    </row>
    <row r="527" spans="1:12" ht="12.75">
      <c r="A527" s="5">
        <v>73</v>
      </c>
      <c r="B527" s="5" t="s">
        <v>1912</v>
      </c>
      <c r="C527" s="5" t="s">
        <v>271</v>
      </c>
      <c r="D527" s="5" t="s">
        <v>1913</v>
      </c>
      <c r="E527" s="6">
        <v>37440</v>
      </c>
      <c r="F527" s="28">
        <v>265029</v>
      </c>
      <c r="G527" s="6">
        <f t="shared" si="57"/>
        <v>37805</v>
      </c>
      <c r="H527" s="7">
        <v>265029</v>
      </c>
      <c r="I527" s="28">
        <f t="shared" si="58"/>
        <v>0</v>
      </c>
      <c r="J527" s="8" t="s">
        <v>1697</v>
      </c>
      <c r="K527" s="8" t="s">
        <v>170</v>
      </c>
      <c r="L527" s="8" t="s">
        <v>1111</v>
      </c>
    </row>
    <row r="528" spans="1:12" ht="12.75">
      <c r="A528" s="5">
        <v>106</v>
      </c>
      <c r="B528" s="5" t="s">
        <v>405</v>
      </c>
      <c r="C528" s="5" t="s">
        <v>271</v>
      </c>
      <c r="D528" s="5" t="s">
        <v>406</v>
      </c>
      <c r="E528" s="6">
        <v>37447</v>
      </c>
      <c r="F528" s="28">
        <v>227000</v>
      </c>
      <c r="G528" s="6">
        <f t="shared" si="57"/>
        <v>37812</v>
      </c>
      <c r="H528" s="7">
        <v>60000</v>
      </c>
      <c r="I528" s="28">
        <f t="shared" si="58"/>
        <v>167000</v>
      </c>
      <c r="J528" s="8" t="s">
        <v>407</v>
      </c>
      <c r="K528" s="8" t="s">
        <v>408</v>
      </c>
      <c r="L528" s="8" t="s">
        <v>1266</v>
      </c>
    </row>
    <row r="529" spans="1:12" ht="12.75">
      <c r="A529" s="5">
        <v>111</v>
      </c>
      <c r="B529" s="5" t="s">
        <v>413</v>
      </c>
      <c r="C529" s="5" t="s">
        <v>271</v>
      </c>
      <c r="D529" s="5" t="s">
        <v>414</v>
      </c>
      <c r="E529" s="6">
        <v>37489</v>
      </c>
      <c r="F529" s="28">
        <v>94920</v>
      </c>
      <c r="G529" s="6">
        <f t="shared" si="57"/>
        <v>37854</v>
      </c>
      <c r="H529" s="7">
        <v>82340</v>
      </c>
      <c r="I529" s="28">
        <f t="shared" si="58"/>
        <v>12580</v>
      </c>
      <c r="J529" s="8" t="s">
        <v>415</v>
      </c>
      <c r="K529" s="8" t="s">
        <v>1271</v>
      </c>
      <c r="L529" s="8" t="s">
        <v>1272</v>
      </c>
    </row>
    <row r="530" spans="1:12" ht="12.75">
      <c r="A530" s="5">
        <v>129</v>
      </c>
      <c r="B530" s="5" t="s">
        <v>428</v>
      </c>
      <c r="C530" s="5" t="s">
        <v>271</v>
      </c>
      <c r="D530" s="5" t="s">
        <v>1668</v>
      </c>
      <c r="E530" s="6">
        <v>37573</v>
      </c>
      <c r="F530" s="28">
        <v>1000000</v>
      </c>
      <c r="G530" s="6">
        <f t="shared" si="57"/>
        <v>37938</v>
      </c>
      <c r="H530" s="7">
        <v>300000</v>
      </c>
      <c r="I530" s="28">
        <f t="shared" si="58"/>
        <v>700000</v>
      </c>
      <c r="J530" s="8" t="s">
        <v>429</v>
      </c>
      <c r="K530" s="8" t="s">
        <v>1640</v>
      </c>
      <c r="L530" s="8" t="s">
        <v>1641</v>
      </c>
    </row>
    <row r="531" spans="1:12" ht="12.75">
      <c r="A531" s="5">
        <v>178</v>
      </c>
      <c r="B531" s="5" t="s">
        <v>736</v>
      </c>
      <c r="C531" s="5" t="s">
        <v>271</v>
      </c>
      <c r="D531" s="5" t="s">
        <v>737</v>
      </c>
      <c r="E531" s="6">
        <v>37587</v>
      </c>
      <c r="F531" s="28">
        <v>34918</v>
      </c>
      <c r="G531" s="6">
        <f t="shared" si="57"/>
        <v>37952</v>
      </c>
      <c r="H531" s="7">
        <v>34918</v>
      </c>
      <c r="I531" s="28">
        <f t="shared" si="58"/>
        <v>0</v>
      </c>
      <c r="J531" s="8" t="s">
        <v>398</v>
      </c>
      <c r="K531" s="8" t="s">
        <v>738</v>
      </c>
      <c r="L531" s="8" t="s">
        <v>739</v>
      </c>
    </row>
    <row r="532" spans="1:12" ht="12.75">
      <c r="A532" s="5"/>
      <c r="B532" s="5"/>
      <c r="C532" s="5"/>
      <c r="D532" s="5"/>
      <c r="E532" s="6"/>
      <c r="F532" s="28"/>
      <c r="G532" s="6"/>
      <c r="H532" s="11">
        <f>SUM(H525:H531)</f>
        <v>1921846.23</v>
      </c>
      <c r="I532" s="28"/>
      <c r="J532" s="8"/>
      <c r="K532" s="8"/>
      <c r="L532" s="8"/>
    </row>
    <row r="533" spans="1:12" ht="12.75">
      <c r="A533" s="5">
        <v>4</v>
      </c>
      <c r="B533" s="5" t="s">
        <v>537</v>
      </c>
      <c r="C533" s="5" t="s">
        <v>316</v>
      </c>
      <c r="D533" s="5" t="s">
        <v>538</v>
      </c>
      <c r="E533" s="6">
        <v>37375</v>
      </c>
      <c r="F533" s="28">
        <v>303300</v>
      </c>
      <c r="G533" s="6">
        <f aca="true" t="shared" si="59" ref="G533:G542">SUM(E533+365)</f>
        <v>37740</v>
      </c>
      <c r="H533" s="7">
        <v>185000</v>
      </c>
      <c r="I533" s="28">
        <f aca="true" t="shared" si="60" ref="I533:I542">SUM(F533-H533)</f>
        <v>118300</v>
      </c>
      <c r="J533" s="8" t="s">
        <v>539</v>
      </c>
      <c r="K533" s="8" t="s">
        <v>540</v>
      </c>
      <c r="L533" s="8" t="s">
        <v>541</v>
      </c>
    </row>
    <row r="534" spans="1:12" ht="12.75">
      <c r="A534" s="5">
        <v>14</v>
      </c>
      <c r="B534" s="5" t="s">
        <v>1235</v>
      </c>
      <c r="C534" s="5" t="s">
        <v>316</v>
      </c>
      <c r="D534" s="5" t="s">
        <v>1236</v>
      </c>
      <c r="E534" s="6">
        <v>37440</v>
      </c>
      <c r="F534" s="28">
        <v>183525</v>
      </c>
      <c r="G534" s="6">
        <f t="shared" si="59"/>
        <v>37805</v>
      </c>
      <c r="H534" s="7">
        <v>183525</v>
      </c>
      <c r="I534" s="28">
        <f t="shared" si="60"/>
        <v>0</v>
      </c>
      <c r="J534" s="8" t="s">
        <v>1237</v>
      </c>
      <c r="K534" s="8" t="s">
        <v>1748</v>
      </c>
      <c r="L534" s="8" t="s">
        <v>1238</v>
      </c>
    </row>
    <row r="535" spans="1:12" ht="12.75">
      <c r="A535" s="5">
        <v>28</v>
      </c>
      <c r="B535" s="5" t="s">
        <v>970</v>
      </c>
      <c r="C535" s="5" t="s">
        <v>316</v>
      </c>
      <c r="D535" s="5" t="s">
        <v>971</v>
      </c>
      <c r="E535" s="6">
        <v>37414</v>
      </c>
      <c r="F535" s="28">
        <v>246170</v>
      </c>
      <c r="G535" s="6">
        <f t="shared" si="59"/>
        <v>37779</v>
      </c>
      <c r="H535" s="7">
        <v>246170</v>
      </c>
      <c r="I535" s="28">
        <f t="shared" si="60"/>
        <v>0</v>
      </c>
      <c r="J535" s="8" t="s">
        <v>1215</v>
      </c>
      <c r="K535" s="8" t="s">
        <v>972</v>
      </c>
      <c r="L535" s="8" t="s">
        <v>973</v>
      </c>
    </row>
    <row r="536" spans="1:12" ht="12.75">
      <c r="A536" s="5">
        <v>102</v>
      </c>
      <c r="B536" s="5" t="s">
        <v>402</v>
      </c>
      <c r="C536" s="5" t="s">
        <v>316</v>
      </c>
      <c r="D536" s="5" t="s">
        <v>894</v>
      </c>
      <c r="E536" s="6">
        <v>37496</v>
      </c>
      <c r="F536" s="28">
        <v>178500</v>
      </c>
      <c r="G536" s="6">
        <f t="shared" si="59"/>
        <v>37861</v>
      </c>
      <c r="H536" s="7">
        <v>178500</v>
      </c>
      <c r="I536" s="28">
        <f t="shared" si="60"/>
        <v>0</v>
      </c>
      <c r="J536" s="8" t="s">
        <v>403</v>
      </c>
      <c r="K536" s="8" t="s">
        <v>404</v>
      </c>
      <c r="L536" s="8" t="s">
        <v>1149</v>
      </c>
    </row>
    <row r="537" spans="1:12" ht="12.75">
      <c r="A537" s="5">
        <v>134</v>
      </c>
      <c r="B537" s="5" t="s">
        <v>1648</v>
      </c>
      <c r="C537" s="5" t="s">
        <v>316</v>
      </c>
      <c r="D537" s="5" t="s">
        <v>1649</v>
      </c>
      <c r="E537" s="6">
        <v>37538</v>
      </c>
      <c r="F537" s="28">
        <v>296725</v>
      </c>
      <c r="G537" s="6">
        <f t="shared" si="59"/>
        <v>37903</v>
      </c>
      <c r="H537" s="7">
        <v>296725</v>
      </c>
      <c r="I537" s="28">
        <f t="shared" si="60"/>
        <v>0</v>
      </c>
      <c r="J537" s="8" t="s">
        <v>57</v>
      </c>
      <c r="K537" s="8" t="s">
        <v>1650</v>
      </c>
      <c r="L537" s="8" t="s">
        <v>1651</v>
      </c>
    </row>
    <row r="538" spans="1:12" ht="12.75">
      <c r="A538" s="5">
        <v>135</v>
      </c>
      <c r="B538" s="5" t="s">
        <v>1652</v>
      </c>
      <c r="C538" s="5" t="s">
        <v>316</v>
      </c>
      <c r="D538" s="5" t="s">
        <v>1653</v>
      </c>
      <c r="E538" s="6">
        <v>37496</v>
      </c>
      <c r="F538" s="28">
        <v>238525</v>
      </c>
      <c r="G538" s="6">
        <f t="shared" si="59"/>
        <v>37861</v>
      </c>
      <c r="H538" s="7">
        <v>126000</v>
      </c>
      <c r="I538" s="28">
        <f t="shared" si="60"/>
        <v>112525</v>
      </c>
      <c r="J538" s="8" t="s">
        <v>1267</v>
      </c>
      <c r="K538" s="8" t="s">
        <v>849</v>
      </c>
      <c r="L538" s="8" t="s">
        <v>1654</v>
      </c>
    </row>
    <row r="539" spans="1:12" ht="12.75">
      <c r="A539" s="5">
        <v>141</v>
      </c>
      <c r="B539" s="5" t="s">
        <v>1660</v>
      </c>
      <c r="C539" s="5" t="s">
        <v>316</v>
      </c>
      <c r="D539" s="5" t="s">
        <v>456</v>
      </c>
      <c r="E539" s="6">
        <v>37496</v>
      </c>
      <c r="F539" s="28">
        <v>356530</v>
      </c>
      <c r="G539" s="6">
        <f t="shared" si="59"/>
        <v>37861</v>
      </c>
      <c r="H539" s="7">
        <v>356530</v>
      </c>
      <c r="I539" s="28">
        <f t="shared" si="60"/>
        <v>0</v>
      </c>
      <c r="J539" s="8" t="s">
        <v>457</v>
      </c>
      <c r="K539" s="8" t="s">
        <v>458</v>
      </c>
      <c r="L539" s="8" t="s">
        <v>1569</v>
      </c>
    </row>
    <row r="540" spans="1:12" ht="12.75">
      <c r="A540" s="5">
        <v>159</v>
      </c>
      <c r="B540" s="5" t="s">
        <v>1578</v>
      </c>
      <c r="C540" s="5" t="s">
        <v>316</v>
      </c>
      <c r="D540" s="5" t="s">
        <v>269</v>
      </c>
      <c r="E540" s="6">
        <v>37538</v>
      </c>
      <c r="F540" s="28">
        <v>209668.96</v>
      </c>
      <c r="G540" s="6">
        <f t="shared" si="59"/>
        <v>37903</v>
      </c>
      <c r="H540" s="7">
        <v>140000</v>
      </c>
      <c r="I540" s="28">
        <f t="shared" si="60"/>
        <v>69668.95999999999</v>
      </c>
      <c r="J540" s="8" t="s">
        <v>403</v>
      </c>
      <c r="K540" s="8" t="s">
        <v>1750</v>
      </c>
      <c r="L540" s="8" t="s">
        <v>1579</v>
      </c>
    </row>
    <row r="541" spans="1:12" ht="12.75">
      <c r="A541" s="5">
        <v>209</v>
      </c>
      <c r="B541" s="5" t="s">
        <v>767</v>
      </c>
      <c r="C541" s="5" t="s">
        <v>316</v>
      </c>
      <c r="D541" s="5" t="s">
        <v>768</v>
      </c>
      <c r="E541" s="6">
        <v>37594</v>
      </c>
      <c r="F541" s="28">
        <v>288000</v>
      </c>
      <c r="G541" s="6">
        <f t="shared" si="59"/>
        <v>37959</v>
      </c>
      <c r="H541" s="7">
        <v>245000</v>
      </c>
      <c r="I541" s="28">
        <f t="shared" si="60"/>
        <v>43000</v>
      </c>
      <c r="J541" s="5" t="s">
        <v>1267</v>
      </c>
      <c r="K541" s="5" t="s">
        <v>769</v>
      </c>
      <c r="L541" s="8" t="s">
        <v>770</v>
      </c>
    </row>
    <row r="542" spans="1:12" ht="12.75">
      <c r="A542" s="5">
        <v>223</v>
      </c>
      <c r="B542" s="5" t="s">
        <v>781</v>
      </c>
      <c r="C542" s="5" t="s">
        <v>316</v>
      </c>
      <c r="D542" s="5" t="s">
        <v>781</v>
      </c>
      <c r="E542" s="6">
        <v>37594</v>
      </c>
      <c r="F542" s="28">
        <v>1346562.2</v>
      </c>
      <c r="G542" s="6">
        <f t="shared" si="59"/>
        <v>37959</v>
      </c>
      <c r="H542" s="7">
        <v>1120000</v>
      </c>
      <c r="I542" s="28">
        <f t="shared" si="60"/>
        <v>226562.19999999995</v>
      </c>
      <c r="J542" s="5" t="s">
        <v>782</v>
      </c>
      <c r="K542" s="5" t="s">
        <v>783</v>
      </c>
      <c r="L542" s="8" t="s">
        <v>784</v>
      </c>
    </row>
    <row r="543" spans="1:12" ht="12.75">
      <c r="A543" s="5"/>
      <c r="B543" s="5"/>
      <c r="C543" s="5"/>
      <c r="D543" s="5"/>
      <c r="E543" s="6"/>
      <c r="F543" s="28"/>
      <c r="G543" s="6"/>
      <c r="H543" s="11">
        <f>SUM(H533:H542)</f>
        <v>3077450</v>
      </c>
      <c r="I543" s="28"/>
      <c r="J543" s="5"/>
      <c r="K543" s="5"/>
      <c r="L543" s="8"/>
    </row>
    <row r="544" spans="1:12" ht="12.75">
      <c r="A544" s="5">
        <v>1</v>
      </c>
      <c r="B544" s="5" t="s">
        <v>535</v>
      </c>
      <c r="C544" s="5" t="s">
        <v>313</v>
      </c>
      <c r="D544" s="5" t="s">
        <v>536</v>
      </c>
      <c r="E544" s="6">
        <v>37375</v>
      </c>
      <c r="F544" s="28">
        <v>186990</v>
      </c>
      <c r="G544" s="6">
        <f>SUM(E544+365)</f>
        <v>37740</v>
      </c>
      <c r="H544" s="7">
        <v>146790</v>
      </c>
      <c r="I544" s="28">
        <f aca="true" t="shared" si="61" ref="I544:I562">SUM(F544-H544)</f>
        <v>40200</v>
      </c>
      <c r="J544" s="8" t="s">
        <v>1731</v>
      </c>
      <c r="K544" s="8" t="s">
        <v>1684</v>
      </c>
      <c r="L544" s="8" t="s">
        <v>1733</v>
      </c>
    </row>
    <row r="545" spans="1:12" ht="12.75">
      <c r="A545" s="5">
        <v>7</v>
      </c>
      <c r="B545" s="5" t="s">
        <v>542</v>
      </c>
      <c r="C545" s="5" t="s">
        <v>313</v>
      </c>
      <c r="D545" s="5" t="s">
        <v>543</v>
      </c>
      <c r="E545" s="6">
        <v>37368</v>
      </c>
      <c r="F545" s="28">
        <v>999924.86</v>
      </c>
      <c r="G545" s="6">
        <f>SUM(E545+365)</f>
        <v>37733</v>
      </c>
      <c r="H545" s="7">
        <v>750000</v>
      </c>
      <c r="I545" s="28">
        <f t="shared" si="61"/>
        <v>249924.86</v>
      </c>
      <c r="J545" s="8" t="s">
        <v>2185</v>
      </c>
      <c r="K545" s="8" t="s">
        <v>1744</v>
      </c>
      <c r="L545" s="8" t="s">
        <v>544</v>
      </c>
    </row>
    <row r="546" spans="1:12" ht="12.75">
      <c r="A546" s="5">
        <v>31</v>
      </c>
      <c r="B546" s="5" t="s">
        <v>975</v>
      </c>
      <c r="C546" s="5" t="s">
        <v>313</v>
      </c>
      <c r="D546" s="5" t="s">
        <v>976</v>
      </c>
      <c r="E546" s="6">
        <v>37440</v>
      </c>
      <c r="F546" s="28">
        <v>844096.58</v>
      </c>
      <c r="G546" s="6">
        <f>SUM(E546+365)</f>
        <v>37805</v>
      </c>
      <c r="H546" s="7">
        <v>844096.58</v>
      </c>
      <c r="I546" s="28">
        <f t="shared" si="61"/>
        <v>0</v>
      </c>
      <c r="J546" s="8" t="s">
        <v>977</v>
      </c>
      <c r="K546" s="8" t="s">
        <v>978</v>
      </c>
      <c r="L546" s="8" t="s">
        <v>979</v>
      </c>
    </row>
    <row r="547" spans="1:12" ht="12.75">
      <c r="A547" s="5">
        <v>39</v>
      </c>
      <c r="B547" s="5" t="s">
        <v>988</v>
      </c>
      <c r="C547" s="5" t="s">
        <v>313</v>
      </c>
      <c r="D547" s="5" t="s">
        <v>989</v>
      </c>
      <c r="E547" s="6">
        <v>37447</v>
      </c>
      <c r="F547" s="28">
        <v>243863</v>
      </c>
      <c r="G547" s="6">
        <f>SUM(E547+365)</f>
        <v>37812</v>
      </c>
      <c r="H547" s="7">
        <v>78201.92</v>
      </c>
      <c r="I547" s="28">
        <f t="shared" si="61"/>
        <v>165661.08000000002</v>
      </c>
      <c r="J547" s="8" t="s">
        <v>990</v>
      </c>
      <c r="K547" s="8" t="s">
        <v>991</v>
      </c>
      <c r="L547" s="35" t="s">
        <v>992</v>
      </c>
    </row>
    <row r="548" spans="1:12" ht="12.75">
      <c r="A548" s="5">
        <v>41</v>
      </c>
      <c r="B548" s="5" t="s">
        <v>993</v>
      </c>
      <c r="C548" s="5" t="s">
        <v>313</v>
      </c>
      <c r="D548" s="5" t="s">
        <v>994</v>
      </c>
      <c r="E548" s="6">
        <v>37433</v>
      </c>
      <c r="F548" s="28">
        <v>555145.2</v>
      </c>
      <c r="G548" s="6">
        <v>37975</v>
      </c>
      <c r="H548" s="7">
        <v>400000</v>
      </c>
      <c r="I548" s="28">
        <f t="shared" si="61"/>
        <v>155145.19999999995</v>
      </c>
      <c r="J548" s="8" t="s">
        <v>995</v>
      </c>
      <c r="K548" s="8" t="s">
        <v>1297</v>
      </c>
      <c r="L548" s="8" t="s">
        <v>996</v>
      </c>
    </row>
    <row r="549" spans="1:12" ht="12.75">
      <c r="A549" s="5">
        <v>47</v>
      </c>
      <c r="B549" s="5" t="s">
        <v>1889</v>
      </c>
      <c r="C549" s="5" t="s">
        <v>313</v>
      </c>
      <c r="D549" s="5" t="s">
        <v>1890</v>
      </c>
      <c r="E549" s="6">
        <v>37421</v>
      </c>
      <c r="F549" s="28">
        <v>675289.01</v>
      </c>
      <c r="G549" s="6">
        <f aca="true" t="shared" si="62" ref="G549:G558">SUM(E549+365)</f>
        <v>37786</v>
      </c>
      <c r="H549" s="7">
        <v>675289.01</v>
      </c>
      <c r="I549" s="28">
        <f t="shared" si="61"/>
        <v>0</v>
      </c>
      <c r="J549" s="8" t="s">
        <v>1891</v>
      </c>
      <c r="K549" s="8" t="s">
        <v>1892</v>
      </c>
      <c r="L549" s="8" t="s">
        <v>1893</v>
      </c>
    </row>
    <row r="550" spans="1:12" ht="12.75">
      <c r="A550" s="5">
        <v>58</v>
      </c>
      <c r="B550" s="5" t="s">
        <v>1106</v>
      </c>
      <c r="C550" s="5" t="s">
        <v>313</v>
      </c>
      <c r="D550" s="5" t="s">
        <v>1900</v>
      </c>
      <c r="E550" s="6">
        <v>37587</v>
      </c>
      <c r="F550" s="28">
        <v>876290.78</v>
      </c>
      <c r="G550" s="6">
        <f t="shared" si="62"/>
        <v>37952</v>
      </c>
      <c r="H550" s="7">
        <v>268000</v>
      </c>
      <c r="I550" s="28">
        <f t="shared" si="61"/>
        <v>608290.78</v>
      </c>
      <c r="J550" s="8" t="s">
        <v>1740</v>
      </c>
      <c r="K550" s="8" t="s">
        <v>1741</v>
      </c>
      <c r="L550" s="8" t="s">
        <v>1901</v>
      </c>
    </row>
    <row r="551" spans="1:12" ht="12.75">
      <c r="A551" s="5">
        <v>75</v>
      </c>
      <c r="B551" s="5" t="s">
        <v>1918</v>
      </c>
      <c r="C551" s="5" t="s">
        <v>313</v>
      </c>
      <c r="D551" s="5" t="s">
        <v>1919</v>
      </c>
      <c r="E551" s="6">
        <v>37447</v>
      </c>
      <c r="F551" s="28">
        <v>948430</v>
      </c>
      <c r="G551" s="6">
        <f t="shared" si="62"/>
        <v>37812</v>
      </c>
      <c r="H551" s="7">
        <v>850430</v>
      </c>
      <c r="I551" s="28">
        <f t="shared" si="61"/>
        <v>98000</v>
      </c>
      <c r="J551" s="8" t="s">
        <v>1920</v>
      </c>
      <c r="K551" s="8" t="s">
        <v>1921</v>
      </c>
      <c r="L551" s="8" t="s">
        <v>1922</v>
      </c>
    </row>
    <row r="552" spans="1:12" ht="12.75">
      <c r="A552" s="5">
        <v>128</v>
      </c>
      <c r="B552" s="5" t="s">
        <v>425</v>
      </c>
      <c r="C552" s="5" t="s">
        <v>313</v>
      </c>
      <c r="D552" s="5" t="s">
        <v>426</v>
      </c>
      <c r="E552" s="6">
        <v>37496</v>
      </c>
      <c r="F552" s="28">
        <v>272964.56</v>
      </c>
      <c r="G552" s="6">
        <f t="shared" si="62"/>
        <v>37861</v>
      </c>
      <c r="H552" s="7">
        <v>272964.56</v>
      </c>
      <c r="I552" s="28">
        <f t="shared" si="61"/>
        <v>0</v>
      </c>
      <c r="J552" s="8" t="s">
        <v>1897</v>
      </c>
      <c r="K552" s="8" t="s">
        <v>1898</v>
      </c>
      <c r="L552" s="8" t="s">
        <v>427</v>
      </c>
    </row>
    <row r="553" spans="1:12" ht="12.75">
      <c r="A553" s="5">
        <v>131</v>
      </c>
      <c r="B553" s="5" t="s">
        <v>1646</v>
      </c>
      <c r="C553" s="5" t="s">
        <v>313</v>
      </c>
      <c r="D553" s="5" t="s">
        <v>1647</v>
      </c>
      <c r="E553" s="6">
        <v>37476</v>
      </c>
      <c r="F553" s="28">
        <v>388073.2</v>
      </c>
      <c r="G553" s="6">
        <f t="shared" si="62"/>
        <v>37841</v>
      </c>
      <c r="H553" s="7">
        <v>388073</v>
      </c>
      <c r="I553" s="28">
        <f t="shared" si="61"/>
        <v>0.20000000001164153</v>
      </c>
      <c r="J553" s="8" t="s">
        <v>1731</v>
      </c>
      <c r="K553" s="8" t="s">
        <v>1684</v>
      </c>
      <c r="L553" s="8" t="s">
        <v>1733</v>
      </c>
    </row>
    <row r="554" spans="1:12" ht="12.75">
      <c r="A554" s="5">
        <v>136</v>
      </c>
      <c r="B554" s="5" t="s">
        <v>1655</v>
      </c>
      <c r="C554" s="5" t="s">
        <v>313</v>
      </c>
      <c r="D554" s="5" t="s">
        <v>1656</v>
      </c>
      <c r="E554" s="6">
        <v>37489</v>
      </c>
      <c r="F554" s="28">
        <v>226203</v>
      </c>
      <c r="G554" s="6">
        <f t="shared" si="62"/>
        <v>37854</v>
      </c>
      <c r="H554" s="7">
        <v>112774.5</v>
      </c>
      <c r="I554" s="28">
        <f t="shared" si="61"/>
        <v>113428.5</v>
      </c>
      <c r="J554" s="5" t="s">
        <v>1657</v>
      </c>
      <c r="K554" s="8" t="s">
        <v>1658</v>
      </c>
      <c r="L554" s="8" t="s">
        <v>1659</v>
      </c>
    </row>
    <row r="555" spans="1:12" ht="12.75">
      <c r="A555" s="5">
        <v>182</v>
      </c>
      <c r="B555" s="5" t="s">
        <v>745</v>
      </c>
      <c r="C555" s="5" t="s">
        <v>313</v>
      </c>
      <c r="D555" s="5" t="s">
        <v>746</v>
      </c>
      <c r="E555" s="6">
        <v>37566</v>
      </c>
      <c r="F555" s="28">
        <v>72000</v>
      </c>
      <c r="G555" s="6">
        <f t="shared" si="62"/>
        <v>37931</v>
      </c>
      <c r="H555" s="7">
        <v>72000</v>
      </c>
      <c r="I555" s="28">
        <f t="shared" si="61"/>
        <v>0</v>
      </c>
      <c r="J555" s="8" t="s">
        <v>1745</v>
      </c>
      <c r="K555" s="8" t="s">
        <v>1746</v>
      </c>
      <c r="L555" s="8" t="s">
        <v>747</v>
      </c>
    </row>
    <row r="556" spans="1:12" ht="12.75">
      <c r="A556" s="5">
        <v>212</v>
      </c>
      <c r="B556" s="5" t="s">
        <v>771</v>
      </c>
      <c r="C556" s="5" t="s">
        <v>313</v>
      </c>
      <c r="D556" s="5" t="s">
        <v>772</v>
      </c>
      <c r="E556" s="6">
        <v>37559</v>
      </c>
      <c r="F556" s="28">
        <v>140000</v>
      </c>
      <c r="G556" s="6">
        <f t="shared" si="62"/>
        <v>37924</v>
      </c>
      <c r="H556" s="7">
        <v>140000</v>
      </c>
      <c r="I556" s="28">
        <f t="shared" si="61"/>
        <v>0</v>
      </c>
      <c r="J556" s="5" t="s">
        <v>773</v>
      </c>
      <c r="K556" s="5" t="s">
        <v>774</v>
      </c>
      <c r="L556" s="8" t="s">
        <v>775</v>
      </c>
    </row>
    <row r="557" spans="1:12" ht="12.75">
      <c r="A557" s="5">
        <v>216</v>
      </c>
      <c r="B557" s="5" t="s">
        <v>776</v>
      </c>
      <c r="C557" s="5" t="s">
        <v>313</v>
      </c>
      <c r="D557" s="5" t="s">
        <v>777</v>
      </c>
      <c r="E557" s="6">
        <v>37566</v>
      </c>
      <c r="F557" s="28">
        <v>90248</v>
      </c>
      <c r="G557" s="6">
        <f t="shared" si="62"/>
        <v>37931</v>
      </c>
      <c r="H557" s="7">
        <v>90248</v>
      </c>
      <c r="I557" s="28">
        <f t="shared" si="61"/>
        <v>0</v>
      </c>
      <c r="J557" s="5" t="s">
        <v>778</v>
      </c>
      <c r="K557" s="5" t="s">
        <v>779</v>
      </c>
      <c r="L557" s="8" t="s">
        <v>2095</v>
      </c>
    </row>
    <row r="558" spans="1:12" ht="12.75">
      <c r="A558" s="5">
        <v>256</v>
      </c>
      <c r="B558" s="5" t="s">
        <v>2047</v>
      </c>
      <c r="C558" s="5" t="s">
        <v>313</v>
      </c>
      <c r="D558" s="5" t="s">
        <v>2048</v>
      </c>
      <c r="E558" s="6">
        <v>37601</v>
      </c>
      <c r="F558" s="28">
        <v>216267.32</v>
      </c>
      <c r="G558" s="6">
        <f t="shared" si="62"/>
        <v>37966</v>
      </c>
      <c r="H558" s="7">
        <v>216267.32</v>
      </c>
      <c r="I558" s="28">
        <f t="shared" si="61"/>
        <v>0</v>
      </c>
      <c r="J558" s="5" t="s">
        <v>871</v>
      </c>
      <c r="K558" s="5" t="s">
        <v>2049</v>
      </c>
      <c r="L558" s="8"/>
    </row>
    <row r="559" spans="1:12" ht="12.75">
      <c r="A559" s="5">
        <v>264</v>
      </c>
      <c r="B559" s="5" t="s">
        <v>2050</v>
      </c>
      <c r="C559" s="5" t="s">
        <v>313</v>
      </c>
      <c r="D559" s="5" t="s">
        <v>1375</v>
      </c>
      <c r="E559" s="6">
        <v>37587</v>
      </c>
      <c r="F559" s="28">
        <v>407096</v>
      </c>
      <c r="G559" s="6">
        <v>37984</v>
      </c>
      <c r="H559" s="7">
        <v>30000</v>
      </c>
      <c r="I559" s="28">
        <f t="shared" si="61"/>
        <v>377096</v>
      </c>
      <c r="J559" s="5" t="s">
        <v>372</v>
      </c>
      <c r="K559" s="5" t="s">
        <v>373</v>
      </c>
      <c r="L559" s="8"/>
    </row>
    <row r="560" spans="1:12" ht="12.75">
      <c r="A560" s="5">
        <v>328</v>
      </c>
      <c r="B560" s="5" t="s">
        <v>1970</v>
      </c>
      <c r="C560" s="5" t="s">
        <v>313</v>
      </c>
      <c r="D560" s="5" t="s">
        <v>1971</v>
      </c>
      <c r="E560" s="6">
        <v>37601</v>
      </c>
      <c r="F560" s="28">
        <v>972754</v>
      </c>
      <c r="G560" s="6">
        <f>SUM(E560+365)</f>
        <v>37966</v>
      </c>
      <c r="H560" s="7">
        <v>757000</v>
      </c>
      <c r="I560" s="28">
        <f t="shared" si="61"/>
        <v>215754</v>
      </c>
      <c r="J560" s="5" t="s">
        <v>1694</v>
      </c>
      <c r="K560" s="5"/>
      <c r="L560" s="8" t="s">
        <v>1972</v>
      </c>
    </row>
    <row r="561" spans="1:12" ht="12.75">
      <c r="A561" s="5">
        <v>342</v>
      </c>
      <c r="B561" s="5" t="s">
        <v>1980</v>
      </c>
      <c r="C561" s="5" t="s">
        <v>313</v>
      </c>
      <c r="D561" s="5" t="s">
        <v>926</v>
      </c>
      <c r="E561" s="6">
        <v>37566</v>
      </c>
      <c r="F561" s="28">
        <v>220800</v>
      </c>
      <c r="G561" s="6">
        <f>SUM(E561+365)</f>
        <v>37931</v>
      </c>
      <c r="H561" s="7">
        <v>217920</v>
      </c>
      <c r="I561" s="28">
        <f t="shared" si="61"/>
        <v>2880</v>
      </c>
      <c r="J561" s="5" t="s">
        <v>927</v>
      </c>
      <c r="K561" s="5"/>
      <c r="L561" s="8" t="s">
        <v>928</v>
      </c>
    </row>
    <row r="562" spans="1:12" ht="12.75">
      <c r="A562" s="5">
        <v>361</v>
      </c>
      <c r="B562" s="5" t="s">
        <v>943</v>
      </c>
      <c r="C562" s="5" t="s">
        <v>313</v>
      </c>
      <c r="D562" s="5" t="s">
        <v>941</v>
      </c>
      <c r="E562" s="6">
        <v>37601</v>
      </c>
      <c r="F562" s="28">
        <v>680150</v>
      </c>
      <c r="G562" s="6">
        <f>SUM(E562+365)</f>
        <v>37966</v>
      </c>
      <c r="H562" s="7">
        <v>224000</v>
      </c>
      <c r="I562" s="28">
        <f t="shared" si="61"/>
        <v>456150</v>
      </c>
      <c r="J562" s="5" t="s">
        <v>40</v>
      </c>
      <c r="K562" s="5" t="s">
        <v>860</v>
      </c>
      <c r="L562" s="8" t="s">
        <v>944</v>
      </c>
    </row>
    <row r="563" spans="1:12" ht="12.75">
      <c r="A563" s="5"/>
      <c r="B563" s="5"/>
      <c r="C563" s="5"/>
      <c r="D563" s="5"/>
      <c r="E563" s="6"/>
      <c r="F563" s="28"/>
      <c r="G563" s="6"/>
      <c r="H563" s="11">
        <f>SUM(H544:H562)</f>
        <v>6534054.89</v>
      </c>
      <c r="I563" s="28"/>
      <c r="J563" s="5"/>
      <c r="K563" s="5"/>
      <c r="L563" s="8"/>
    </row>
    <row r="564" spans="1:12" ht="12.75">
      <c r="A564" s="5">
        <v>170</v>
      </c>
      <c r="B564" s="5" t="s">
        <v>610</v>
      </c>
      <c r="C564" s="5" t="s">
        <v>618</v>
      </c>
      <c r="D564" s="5" t="s">
        <v>1585</v>
      </c>
      <c r="E564" s="6">
        <v>37517</v>
      </c>
      <c r="F564" s="28">
        <v>687720</v>
      </c>
      <c r="G564" s="6">
        <v>38092</v>
      </c>
      <c r="H564" s="7">
        <v>450000</v>
      </c>
      <c r="I564" s="28">
        <f aca="true" t="shared" si="63" ref="I564:I571">SUM(F564-H564)</f>
        <v>237720</v>
      </c>
      <c r="J564" s="8" t="s">
        <v>1586</v>
      </c>
      <c r="K564" s="8" t="s">
        <v>1587</v>
      </c>
      <c r="L564" s="8" t="s">
        <v>1588</v>
      </c>
    </row>
    <row r="565" spans="1:12" ht="12.75">
      <c r="A565" s="5">
        <v>192</v>
      </c>
      <c r="B565" s="5" t="s">
        <v>750</v>
      </c>
      <c r="C565" s="5" t="s">
        <v>618</v>
      </c>
      <c r="D565" s="5" t="s">
        <v>751</v>
      </c>
      <c r="E565" s="6">
        <v>37552</v>
      </c>
      <c r="F565" s="28">
        <v>970611</v>
      </c>
      <c r="G565" s="6">
        <f aca="true" t="shared" si="64" ref="G565:G570">SUM(E565+365)</f>
        <v>37917</v>
      </c>
      <c r="H565" s="7">
        <v>970611</v>
      </c>
      <c r="I565" s="28">
        <f t="shared" si="63"/>
        <v>0</v>
      </c>
      <c r="J565" s="8" t="s">
        <v>1141</v>
      </c>
      <c r="K565" s="8" t="s">
        <v>1739</v>
      </c>
      <c r="L565" s="8" t="s">
        <v>1568</v>
      </c>
    </row>
    <row r="566" spans="1:12" ht="12.75">
      <c r="A566" s="5">
        <v>193</v>
      </c>
      <c r="B566" s="5" t="s">
        <v>752</v>
      </c>
      <c r="C566" s="5" t="s">
        <v>618</v>
      </c>
      <c r="D566" s="5" t="s">
        <v>753</v>
      </c>
      <c r="E566" s="6">
        <v>37552</v>
      </c>
      <c r="F566" s="28">
        <v>971436.56</v>
      </c>
      <c r="G566" s="6">
        <f t="shared" si="64"/>
        <v>37917</v>
      </c>
      <c r="H566" s="7">
        <v>971436.56</v>
      </c>
      <c r="I566" s="28">
        <f t="shared" si="63"/>
        <v>0</v>
      </c>
      <c r="J566" s="8" t="s">
        <v>1141</v>
      </c>
      <c r="K566" s="8" t="s">
        <v>1739</v>
      </c>
      <c r="L566" s="8" t="s">
        <v>1568</v>
      </c>
    </row>
    <row r="567" spans="1:12" ht="12.75">
      <c r="A567" s="5">
        <v>205</v>
      </c>
      <c r="B567" s="5" t="s">
        <v>762</v>
      </c>
      <c r="C567" s="5" t="s">
        <v>618</v>
      </c>
      <c r="D567" s="5" t="s">
        <v>763</v>
      </c>
      <c r="E567" s="6">
        <v>37552</v>
      </c>
      <c r="F567" s="28">
        <v>84630</v>
      </c>
      <c r="G567" s="6">
        <f t="shared" si="64"/>
        <v>37917</v>
      </c>
      <c r="H567" s="7">
        <v>50715</v>
      </c>
      <c r="I567" s="28">
        <f t="shared" si="63"/>
        <v>33915</v>
      </c>
      <c r="J567" s="8" t="s">
        <v>764</v>
      </c>
      <c r="K567" s="8" t="s">
        <v>765</v>
      </c>
      <c r="L567" s="8" t="s">
        <v>766</v>
      </c>
    </row>
    <row r="568" spans="1:12" ht="12.75">
      <c r="A568" s="5">
        <v>283</v>
      </c>
      <c r="B568" s="5" t="s">
        <v>1885</v>
      </c>
      <c r="C568" s="5" t="s">
        <v>618</v>
      </c>
      <c r="D568" s="5" t="s">
        <v>1886</v>
      </c>
      <c r="E568" s="6">
        <v>37566</v>
      </c>
      <c r="F568" s="28">
        <v>412368</v>
      </c>
      <c r="G568" s="6">
        <f t="shared" si="64"/>
        <v>37931</v>
      </c>
      <c r="H568" s="7">
        <v>412368</v>
      </c>
      <c r="I568" s="28">
        <f t="shared" si="63"/>
        <v>0</v>
      </c>
      <c r="J568" s="5" t="s">
        <v>1887</v>
      </c>
      <c r="K568" s="5"/>
      <c r="L568" s="8" t="s">
        <v>1888</v>
      </c>
    </row>
    <row r="569" spans="1:12" ht="12.75">
      <c r="A569" s="5">
        <v>323</v>
      </c>
      <c r="B569" s="5" t="s">
        <v>1967</v>
      </c>
      <c r="C569" s="5" t="s">
        <v>618</v>
      </c>
      <c r="D569" s="5" t="s">
        <v>1968</v>
      </c>
      <c r="E569" s="6">
        <v>37587</v>
      </c>
      <c r="F569" s="28">
        <v>699774</v>
      </c>
      <c r="G569" s="6">
        <f t="shared" si="64"/>
        <v>37952</v>
      </c>
      <c r="H569" s="7">
        <v>699774</v>
      </c>
      <c r="I569" s="28">
        <f t="shared" si="63"/>
        <v>0</v>
      </c>
      <c r="J569" s="5" t="s">
        <v>1969</v>
      </c>
      <c r="K569" s="5" t="s">
        <v>634</v>
      </c>
      <c r="L569" s="8" t="s">
        <v>655</v>
      </c>
    </row>
    <row r="570" spans="1:12" ht="12.75">
      <c r="A570" s="5">
        <v>346</v>
      </c>
      <c r="B570" s="5" t="s">
        <v>929</v>
      </c>
      <c r="C570" s="5" t="s">
        <v>618</v>
      </c>
      <c r="D570" s="5" t="s">
        <v>930</v>
      </c>
      <c r="E570" s="6">
        <v>37566</v>
      </c>
      <c r="F570" s="28">
        <v>441643.79</v>
      </c>
      <c r="G570" s="6">
        <f t="shared" si="64"/>
        <v>37931</v>
      </c>
      <c r="H570" s="7">
        <v>441643.79</v>
      </c>
      <c r="I570" s="28">
        <f t="shared" si="63"/>
        <v>0</v>
      </c>
      <c r="J570" s="5" t="s">
        <v>931</v>
      </c>
      <c r="K570" s="5" t="s">
        <v>634</v>
      </c>
      <c r="L570" s="8" t="s">
        <v>932</v>
      </c>
    </row>
    <row r="571" spans="1:12" ht="12.75">
      <c r="A571" s="5">
        <v>381</v>
      </c>
      <c r="B571" s="5" t="s">
        <v>197</v>
      </c>
      <c r="C571" s="5" t="s">
        <v>618</v>
      </c>
      <c r="D571" s="5" t="s">
        <v>198</v>
      </c>
      <c r="E571" s="6">
        <v>37610</v>
      </c>
      <c r="F571" s="28">
        <v>233500</v>
      </c>
      <c r="G571" s="6">
        <f>SUM(E571+365)+60</f>
        <v>38035</v>
      </c>
      <c r="H571" s="7">
        <v>72000</v>
      </c>
      <c r="I571" s="28">
        <f t="shared" si="63"/>
        <v>161500</v>
      </c>
      <c r="J571" s="5" t="s">
        <v>199</v>
      </c>
      <c r="K571" s="5"/>
      <c r="L571" s="8" t="s">
        <v>200</v>
      </c>
    </row>
    <row r="572" spans="1:12" ht="12.75">
      <c r="A572" s="5"/>
      <c r="B572" s="5"/>
      <c r="C572" s="5"/>
      <c r="D572" s="5"/>
      <c r="E572" s="6"/>
      <c r="F572" s="28"/>
      <c r="G572" s="6"/>
      <c r="H572" s="11">
        <f>SUM(H564:H571)</f>
        <v>4068548.35</v>
      </c>
      <c r="I572" s="28"/>
      <c r="J572" s="5"/>
      <c r="K572" s="5"/>
      <c r="L572" s="8"/>
    </row>
    <row r="573" ht="18">
      <c r="A573" s="1" t="s">
        <v>1966</v>
      </c>
    </row>
    <row r="574" spans="1:12" ht="12.75">
      <c r="A574" s="2" t="s">
        <v>300</v>
      </c>
      <c r="B574" s="2" t="s">
        <v>301</v>
      </c>
      <c r="C574" s="2" t="s">
        <v>302</v>
      </c>
      <c r="D574" s="2" t="s">
        <v>303</v>
      </c>
      <c r="E574" s="3" t="s">
        <v>304</v>
      </c>
      <c r="F574" s="27" t="s">
        <v>305</v>
      </c>
      <c r="G574" s="3" t="s">
        <v>306</v>
      </c>
      <c r="H574" s="4" t="s">
        <v>307</v>
      </c>
      <c r="I574" s="27" t="s">
        <v>308</v>
      </c>
      <c r="J574" t="s">
        <v>309</v>
      </c>
      <c r="K574" t="s">
        <v>310</v>
      </c>
      <c r="L574" t="s">
        <v>311</v>
      </c>
    </row>
    <row r="575" spans="1:12" ht="12.75">
      <c r="A575" s="5">
        <v>1</v>
      </c>
      <c r="B575" s="5" t="s">
        <v>207</v>
      </c>
      <c r="C575" s="5" t="s">
        <v>312</v>
      </c>
      <c r="D575" s="5" t="s">
        <v>2190</v>
      </c>
      <c r="E575" s="6">
        <v>37001</v>
      </c>
      <c r="F575" s="7">
        <v>220792.21</v>
      </c>
      <c r="G575" s="6">
        <f aca="true" t="shared" si="65" ref="G575:G602">SUM(E575+180)</f>
        <v>37181</v>
      </c>
      <c r="H575" s="7">
        <v>220792.21</v>
      </c>
      <c r="I575" s="28">
        <f aca="true" t="shared" si="66" ref="I575:I602">SUM(F575-H575)</f>
        <v>0</v>
      </c>
      <c r="J575" s="5" t="s">
        <v>208</v>
      </c>
      <c r="K575" s="5" t="s">
        <v>209</v>
      </c>
      <c r="L575" s="8" t="s">
        <v>210</v>
      </c>
    </row>
    <row r="576" spans="1:12" ht="12.75">
      <c r="A576" s="5">
        <v>15</v>
      </c>
      <c r="B576" s="5" t="s">
        <v>234</v>
      </c>
      <c r="C576" s="5" t="s">
        <v>312</v>
      </c>
      <c r="D576" s="5" t="s">
        <v>235</v>
      </c>
      <c r="E576" s="6">
        <v>37050</v>
      </c>
      <c r="F576" s="7">
        <v>200060</v>
      </c>
      <c r="G576" s="6">
        <f t="shared" si="65"/>
        <v>37230</v>
      </c>
      <c r="H576" s="7">
        <v>200060</v>
      </c>
      <c r="I576" s="28">
        <f t="shared" si="66"/>
        <v>0</v>
      </c>
      <c r="J576" s="5" t="s">
        <v>236</v>
      </c>
      <c r="K576" s="5" t="s">
        <v>237</v>
      </c>
      <c r="L576" s="8" t="s">
        <v>238</v>
      </c>
    </row>
    <row r="577" spans="1:12" ht="12.75">
      <c r="A577" s="5">
        <v>17</v>
      </c>
      <c r="B577" s="5" t="s">
        <v>239</v>
      </c>
      <c r="C577" s="5" t="s">
        <v>312</v>
      </c>
      <c r="D577" s="5" t="s">
        <v>240</v>
      </c>
      <c r="E577" s="6">
        <v>37076</v>
      </c>
      <c r="F577" s="7">
        <v>57300</v>
      </c>
      <c r="G577" s="6">
        <f t="shared" si="65"/>
        <v>37256</v>
      </c>
      <c r="H577" s="7">
        <v>57300</v>
      </c>
      <c r="I577" s="28">
        <f t="shared" si="66"/>
        <v>0</v>
      </c>
      <c r="J577" s="5" t="s">
        <v>241</v>
      </c>
      <c r="K577" s="5" t="s">
        <v>242</v>
      </c>
      <c r="L577" s="8" t="s">
        <v>243</v>
      </c>
    </row>
    <row r="578" spans="1:12" ht="12.75">
      <c r="A578" s="5">
        <v>27</v>
      </c>
      <c r="B578" s="5" t="s">
        <v>1055</v>
      </c>
      <c r="C578" s="5" t="s">
        <v>312</v>
      </c>
      <c r="D578" s="5" t="s">
        <v>2190</v>
      </c>
      <c r="E578" s="6">
        <v>37076</v>
      </c>
      <c r="F578" s="7">
        <v>235904.17</v>
      </c>
      <c r="G578" s="6">
        <f t="shared" si="65"/>
        <v>37256</v>
      </c>
      <c r="H578" s="7">
        <v>235000</v>
      </c>
      <c r="I578" s="28">
        <f t="shared" si="66"/>
        <v>904.1700000000128</v>
      </c>
      <c r="J578" s="5" t="s">
        <v>1056</v>
      </c>
      <c r="K578" s="5" t="s">
        <v>2054</v>
      </c>
      <c r="L578" s="8" t="s">
        <v>1397</v>
      </c>
    </row>
    <row r="579" spans="1:12" ht="12.75">
      <c r="A579" s="5">
        <v>29</v>
      </c>
      <c r="B579" s="5" t="s">
        <v>1057</v>
      </c>
      <c r="C579" s="5" t="s">
        <v>312</v>
      </c>
      <c r="D579" s="5" t="s">
        <v>1058</v>
      </c>
      <c r="E579" s="6">
        <v>37069</v>
      </c>
      <c r="F579" s="7">
        <v>63670</v>
      </c>
      <c r="G579" s="6">
        <f t="shared" si="65"/>
        <v>37249</v>
      </c>
      <c r="H579" s="7">
        <v>21854.08</v>
      </c>
      <c r="I579" s="28">
        <f t="shared" si="66"/>
        <v>41815.92</v>
      </c>
      <c r="J579" s="5" t="s">
        <v>1894</v>
      </c>
      <c r="K579" s="5" t="s">
        <v>2052</v>
      </c>
      <c r="L579" s="8" t="s">
        <v>1059</v>
      </c>
    </row>
    <row r="580" spans="1:12" ht="12.75">
      <c r="A580" s="5">
        <v>30</v>
      </c>
      <c r="B580" s="5" t="s">
        <v>1060</v>
      </c>
      <c r="C580" s="5" t="s">
        <v>312</v>
      </c>
      <c r="D580" s="5" t="s">
        <v>1061</v>
      </c>
      <c r="E580" s="6">
        <v>37062</v>
      </c>
      <c r="F580" s="7">
        <v>41100</v>
      </c>
      <c r="G580" s="6">
        <f t="shared" si="65"/>
        <v>37242</v>
      </c>
      <c r="H580" s="7">
        <v>41100</v>
      </c>
      <c r="I580" s="28">
        <f t="shared" si="66"/>
        <v>0</v>
      </c>
      <c r="J580" s="5" t="s">
        <v>398</v>
      </c>
      <c r="K580" s="5" t="s">
        <v>1062</v>
      </c>
      <c r="L580" s="8" t="s">
        <v>243</v>
      </c>
    </row>
    <row r="581" spans="1:12" ht="12.75">
      <c r="A581" s="5">
        <v>31</v>
      </c>
      <c r="B581" s="5" t="s">
        <v>1063</v>
      </c>
      <c r="C581" s="5" t="s">
        <v>312</v>
      </c>
      <c r="D581" s="5" t="s">
        <v>1064</v>
      </c>
      <c r="E581" s="6">
        <v>37044</v>
      </c>
      <c r="F581" s="7">
        <v>230080</v>
      </c>
      <c r="G581" s="6">
        <f t="shared" si="65"/>
        <v>37224</v>
      </c>
      <c r="H581" s="7">
        <v>200000</v>
      </c>
      <c r="I581" s="28">
        <f t="shared" si="66"/>
        <v>30080</v>
      </c>
      <c r="J581" s="5" t="s">
        <v>236</v>
      </c>
      <c r="K581" s="5" t="s">
        <v>237</v>
      </c>
      <c r="L581" s="8" t="s">
        <v>1775</v>
      </c>
    </row>
    <row r="582" spans="1:12" ht="12.75">
      <c r="A582" s="5">
        <v>52</v>
      </c>
      <c r="B582" s="5" t="s">
        <v>1545</v>
      </c>
      <c r="C582" s="5" t="s">
        <v>312</v>
      </c>
      <c r="D582" s="5" t="s">
        <v>121</v>
      </c>
      <c r="E582" s="6">
        <v>37090</v>
      </c>
      <c r="F582" s="7">
        <v>163289</v>
      </c>
      <c r="G582" s="6">
        <f t="shared" si="65"/>
        <v>37270</v>
      </c>
      <c r="H582" s="7">
        <v>163289</v>
      </c>
      <c r="I582" s="28">
        <f t="shared" si="66"/>
        <v>0</v>
      </c>
      <c r="J582" s="5" t="s">
        <v>720</v>
      </c>
      <c r="K582" s="5" t="s">
        <v>122</v>
      </c>
      <c r="L582" s="8" t="s">
        <v>1775</v>
      </c>
    </row>
    <row r="583" spans="1:12" ht="12.75">
      <c r="A583" s="5">
        <v>62</v>
      </c>
      <c r="B583" s="5" t="s">
        <v>129</v>
      </c>
      <c r="C583" s="5" t="s">
        <v>312</v>
      </c>
      <c r="D583" s="5" t="s">
        <v>130</v>
      </c>
      <c r="E583" s="6">
        <v>37184</v>
      </c>
      <c r="F583" s="7">
        <v>240000</v>
      </c>
      <c r="G583" s="6">
        <f t="shared" si="65"/>
        <v>37364</v>
      </c>
      <c r="H583" s="7">
        <v>197180.21</v>
      </c>
      <c r="I583" s="28">
        <f t="shared" si="66"/>
        <v>42819.79000000001</v>
      </c>
      <c r="J583" s="5" t="s">
        <v>131</v>
      </c>
      <c r="K583" s="5" t="s">
        <v>2053</v>
      </c>
      <c r="L583" s="8" t="s">
        <v>132</v>
      </c>
    </row>
    <row r="584" spans="1:12" ht="12.75">
      <c r="A584" s="5">
        <v>76</v>
      </c>
      <c r="B584" s="5" t="s">
        <v>141</v>
      </c>
      <c r="C584" s="5" t="s">
        <v>312</v>
      </c>
      <c r="D584" s="5" t="s">
        <v>2190</v>
      </c>
      <c r="E584" s="6">
        <v>37096</v>
      </c>
      <c r="F584" s="7">
        <v>372370</v>
      </c>
      <c r="G584" s="6">
        <f t="shared" si="65"/>
        <v>37276</v>
      </c>
      <c r="H584" s="7">
        <v>122500</v>
      </c>
      <c r="I584" s="28">
        <f t="shared" si="66"/>
        <v>249870</v>
      </c>
      <c r="J584" s="5" t="s">
        <v>1573</v>
      </c>
      <c r="K584" s="5" t="s">
        <v>142</v>
      </c>
      <c r="L584" s="8" t="s">
        <v>143</v>
      </c>
    </row>
    <row r="585" spans="1:12" ht="12.75">
      <c r="A585" s="5">
        <v>94</v>
      </c>
      <c r="B585" s="5" t="s">
        <v>2111</v>
      </c>
      <c r="C585" s="5" t="s">
        <v>312</v>
      </c>
      <c r="D585" s="5" t="s">
        <v>2112</v>
      </c>
      <c r="E585" s="6">
        <v>37080</v>
      </c>
      <c r="F585" s="7">
        <v>1000000</v>
      </c>
      <c r="G585" s="6">
        <f t="shared" si="65"/>
        <v>37260</v>
      </c>
      <c r="H585" s="7">
        <v>1000000</v>
      </c>
      <c r="I585" s="28">
        <f t="shared" si="66"/>
        <v>0</v>
      </c>
      <c r="J585" s="5" t="s">
        <v>1084</v>
      </c>
      <c r="K585" s="5" t="s">
        <v>1939</v>
      </c>
      <c r="L585" s="8" t="s">
        <v>2113</v>
      </c>
    </row>
    <row r="586" spans="1:12" ht="12.75">
      <c r="A586" s="5">
        <v>113</v>
      </c>
      <c r="B586" s="5" t="s">
        <v>183</v>
      </c>
      <c r="C586" s="5" t="s">
        <v>312</v>
      </c>
      <c r="D586" s="5" t="s">
        <v>184</v>
      </c>
      <c r="E586" s="6">
        <v>37127</v>
      </c>
      <c r="F586" s="7">
        <v>331141.75</v>
      </c>
      <c r="G586" s="6">
        <f t="shared" si="65"/>
        <v>37307</v>
      </c>
      <c r="H586" s="7">
        <v>220000</v>
      </c>
      <c r="I586" s="28">
        <f t="shared" si="66"/>
        <v>111141.75</v>
      </c>
      <c r="J586" s="5" t="s">
        <v>1221</v>
      </c>
      <c r="K586" s="5" t="s">
        <v>182</v>
      </c>
      <c r="L586" s="8" t="s">
        <v>185</v>
      </c>
    </row>
    <row r="587" spans="1:12" ht="12.75">
      <c r="A587" s="5">
        <v>118</v>
      </c>
      <c r="B587" s="5" t="s">
        <v>192</v>
      </c>
      <c r="C587" s="5" t="s">
        <v>312</v>
      </c>
      <c r="D587" s="5" t="s">
        <v>193</v>
      </c>
      <c r="E587" s="6">
        <v>37127</v>
      </c>
      <c r="F587" s="7">
        <v>57978</v>
      </c>
      <c r="G587" s="6">
        <f t="shared" si="65"/>
        <v>37307</v>
      </c>
      <c r="H587" s="7">
        <v>57978</v>
      </c>
      <c r="I587" s="28">
        <f t="shared" si="66"/>
        <v>0</v>
      </c>
      <c r="J587" s="5" t="s">
        <v>194</v>
      </c>
      <c r="K587" s="5" t="s">
        <v>195</v>
      </c>
      <c r="L587" s="8" t="s">
        <v>196</v>
      </c>
    </row>
    <row r="588" spans="1:12" ht="12.75">
      <c r="A588" s="5">
        <v>136</v>
      </c>
      <c r="B588" s="5" t="s">
        <v>495</v>
      </c>
      <c r="C588" s="5" t="s">
        <v>312</v>
      </c>
      <c r="D588" s="5" t="s">
        <v>496</v>
      </c>
      <c r="E588" s="6">
        <v>37203</v>
      </c>
      <c r="F588" s="7">
        <v>997550.4</v>
      </c>
      <c r="G588" s="6">
        <f t="shared" si="65"/>
        <v>37383</v>
      </c>
      <c r="H588" s="7">
        <v>750000</v>
      </c>
      <c r="I588" s="28">
        <f t="shared" si="66"/>
        <v>247550.40000000002</v>
      </c>
      <c r="J588" s="5" t="s">
        <v>497</v>
      </c>
      <c r="K588" s="5" t="s">
        <v>498</v>
      </c>
      <c r="L588" s="8" t="s">
        <v>544</v>
      </c>
    </row>
    <row r="589" spans="1:12" ht="12.75">
      <c r="A589" s="5">
        <v>138</v>
      </c>
      <c r="B589" s="5" t="s">
        <v>499</v>
      </c>
      <c r="C589" s="5" t="s">
        <v>312</v>
      </c>
      <c r="D589" s="5" t="s">
        <v>1531</v>
      </c>
      <c r="E589" s="6">
        <v>37183</v>
      </c>
      <c r="F589" s="7">
        <v>394790</v>
      </c>
      <c r="G589" s="6">
        <f t="shared" si="65"/>
        <v>37363</v>
      </c>
      <c r="H589" s="7">
        <v>350000</v>
      </c>
      <c r="I589" s="28">
        <f t="shared" si="66"/>
        <v>44790</v>
      </c>
      <c r="J589" s="5" t="s">
        <v>500</v>
      </c>
      <c r="K589" s="5" t="s">
        <v>501</v>
      </c>
      <c r="L589" s="8" t="s">
        <v>544</v>
      </c>
    </row>
    <row r="590" spans="1:12" ht="12.75">
      <c r="A590" s="5">
        <v>167</v>
      </c>
      <c r="B590" s="5" t="s">
        <v>256</v>
      </c>
      <c r="C590" s="5" t="s">
        <v>312</v>
      </c>
      <c r="D590" s="5" t="s">
        <v>257</v>
      </c>
      <c r="E590" s="6">
        <v>37244</v>
      </c>
      <c r="F590" s="7">
        <v>477839</v>
      </c>
      <c r="G590" s="6">
        <f t="shared" si="65"/>
        <v>37424</v>
      </c>
      <c r="H590" s="7">
        <v>250000</v>
      </c>
      <c r="I590" s="28">
        <f t="shared" si="66"/>
        <v>227839</v>
      </c>
      <c r="J590" s="5" t="s">
        <v>258</v>
      </c>
      <c r="K590" s="5" t="s">
        <v>731</v>
      </c>
      <c r="L590" s="8" t="s">
        <v>1397</v>
      </c>
    </row>
    <row r="591" spans="1:12" ht="12.75">
      <c r="A591" s="5">
        <v>181</v>
      </c>
      <c r="B591" s="5" t="s">
        <v>1807</v>
      </c>
      <c r="C591" s="5" t="s">
        <v>312</v>
      </c>
      <c r="D591" s="5" t="s">
        <v>651</v>
      </c>
      <c r="E591" s="6">
        <v>37239</v>
      </c>
      <c r="F591" s="7">
        <v>301089.81</v>
      </c>
      <c r="G591" s="6">
        <f t="shared" si="65"/>
        <v>37419</v>
      </c>
      <c r="H591" s="7">
        <v>170000</v>
      </c>
      <c r="I591" s="28">
        <f t="shared" si="66"/>
        <v>131089.81</v>
      </c>
      <c r="J591" s="5" t="s">
        <v>1221</v>
      </c>
      <c r="K591" s="5" t="s">
        <v>182</v>
      </c>
      <c r="L591" s="8" t="s">
        <v>1808</v>
      </c>
    </row>
    <row r="592" spans="1:12" ht="12.75">
      <c r="A592" s="5">
        <v>189</v>
      </c>
      <c r="B592" s="5" t="s">
        <v>1818</v>
      </c>
      <c r="C592" s="5" t="s">
        <v>312</v>
      </c>
      <c r="D592" s="5" t="s">
        <v>2190</v>
      </c>
      <c r="E592" s="6">
        <v>37204</v>
      </c>
      <c r="F592" s="7">
        <v>279680</v>
      </c>
      <c r="G592" s="6">
        <f t="shared" si="65"/>
        <v>37384</v>
      </c>
      <c r="H592" s="7">
        <v>50000</v>
      </c>
      <c r="I592" s="28">
        <f t="shared" si="66"/>
        <v>229680</v>
      </c>
      <c r="J592" s="5" t="s">
        <v>2189</v>
      </c>
      <c r="K592" s="5" t="s">
        <v>2054</v>
      </c>
      <c r="L592" s="8" t="s">
        <v>1819</v>
      </c>
    </row>
    <row r="593" spans="1:12" ht="12.75">
      <c r="A593" s="5">
        <v>201</v>
      </c>
      <c r="B593" s="5" t="s">
        <v>1522</v>
      </c>
      <c r="C593" s="5" t="s">
        <v>312</v>
      </c>
      <c r="D593" s="5" t="s">
        <v>1523</v>
      </c>
      <c r="E593" s="6">
        <v>37204</v>
      </c>
      <c r="F593" s="7">
        <v>120000</v>
      </c>
      <c r="G593" s="6">
        <f t="shared" si="65"/>
        <v>37384</v>
      </c>
      <c r="H593" s="7">
        <v>120000</v>
      </c>
      <c r="I593" s="28">
        <f t="shared" si="66"/>
        <v>0</v>
      </c>
      <c r="J593" s="5" t="s">
        <v>1524</v>
      </c>
      <c r="K593" s="5" t="s">
        <v>1525</v>
      </c>
      <c r="L593" s="8" t="s">
        <v>952</v>
      </c>
    </row>
    <row r="594" spans="1:12" ht="12.75">
      <c r="A594" s="5">
        <v>248</v>
      </c>
      <c r="B594" s="5" t="s">
        <v>466</v>
      </c>
      <c r="C594" s="5" t="s">
        <v>312</v>
      </c>
      <c r="D594" s="5" t="s">
        <v>651</v>
      </c>
      <c r="E594" s="6">
        <v>37236</v>
      </c>
      <c r="F594" s="7">
        <v>995000</v>
      </c>
      <c r="G594" s="6">
        <f t="shared" si="65"/>
        <v>37416</v>
      </c>
      <c r="H594" s="7">
        <v>541374.08</v>
      </c>
      <c r="I594" s="28">
        <f t="shared" si="66"/>
        <v>453625.92000000004</v>
      </c>
      <c r="J594" s="5" t="s">
        <v>467</v>
      </c>
      <c r="K594" s="5" t="s">
        <v>468</v>
      </c>
      <c r="L594" s="8" t="s">
        <v>469</v>
      </c>
    </row>
    <row r="595" spans="1:12" ht="12.75">
      <c r="A595" s="5">
        <v>255</v>
      </c>
      <c r="B595" s="5" t="s">
        <v>1030</v>
      </c>
      <c r="C595" s="5" t="s">
        <v>312</v>
      </c>
      <c r="D595" s="5" t="s">
        <v>651</v>
      </c>
      <c r="E595" s="6">
        <v>37236</v>
      </c>
      <c r="F595" s="7">
        <v>998500</v>
      </c>
      <c r="G595" s="6">
        <f t="shared" si="65"/>
        <v>37416</v>
      </c>
      <c r="H595" s="7">
        <v>866885</v>
      </c>
      <c r="I595" s="28">
        <f t="shared" si="66"/>
        <v>131615</v>
      </c>
      <c r="J595" s="5" t="s">
        <v>1031</v>
      </c>
      <c r="K595" s="5" t="s">
        <v>1032</v>
      </c>
      <c r="L595" s="8" t="s">
        <v>1033</v>
      </c>
    </row>
    <row r="596" spans="1:12" ht="12.75">
      <c r="A596" s="5">
        <v>256</v>
      </c>
      <c r="B596" s="5" t="s">
        <v>588</v>
      </c>
      <c r="C596" s="5" t="s">
        <v>312</v>
      </c>
      <c r="D596" s="5" t="s">
        <v>1034</v>
      </c>
      <c r="E596" s="6">
        <v>37226</v>
      </c>
      <c r="F596" s="7">
        <v>321940</v>
      </c>
      <c r="G596" s="6">
        <f t="shared" si="65"/>
        <v>37406</v>
      </c>
      <c r="H596" s="7">
        <v>170000</v>
      </c>
      <c r="I596" s="28">
        <f t="shared" si="66"/>
        <v>151940</v>
      </c>
      <c r="J596" s="5" t="s">
        <v>727</v>
      </c>
      <c r="K596" s="5" t="s">
        <v>488</v>
      </c>
      <c r="L596" s="8" t="s">
        <v>1035</v>
      </c>
    </row>
    <row r="597" spans="1:12" ht="12.75">
      <c r="A597" s="5">
        <v>274</v>
      </c>
      <c r="B597" s="5" t="s">
        <v>1039</v>
      </c>
      <c r="C597" s="5" t="s">
        <v>312</v>
      </c>
      <c r="D597" s="5" t="s">
        <v>1040</v>
      </c>
      <c r="E597" s="6">
        <v>37243</v>
      </c>
      <c r="F597" s="7">
        <v>968680</v>
      </c>
      <c r="G597" s="6">
        <f t="shared" si="65"/>
        <v>37423</v>
      </c>
      <c r="H597" s="7">
        <v>79200</v>
      </c>
      <c r="I597" s="28">
        <f t="shared" si="66"/>
        <v>889480</v>
      </c>
      <c r="J597" s="5" t="s">
        <v>1041</v>
      </c>
      <c r="K597" s="5" t="s">
        <v>1042</v>
      </c>
      <c r="L597" s="8" t="s">
        <v>1043</v>
      </c>
    </row>
    <row r="598" spans="1:12" ht="12.75">
      <c r="A598" s="5">
        <v>286</v>
      </c>
      <c r="B598" s="5" t="s">
        <v>1051</v>
      </c>
      <c r="C598" s="5" t="s">
        <v>312</v>
      </c>
      <c r="D598" s="5" t="s">
        <v>1052</v>
      </c>
      <c r="E598" s="6">
        <v>37342</v>
      </c>
      <c r="F598" s="7">
        <v>994241.09</v>
      </c>
      <c r="G598" s="6">
        <f t="shared" si="65"/>
        <v>37522</v>
      </c>
      <c r="H598" s="7">
        <v>750000</v>
      </c>
      <c r="I598" s="28">
        <f t="shared" si="66"/>
        <v>244241.08999999997</v>
      </c>
      <c r="J598" s="5" t="s">
        <v>2185</v>
      </c>
      <c r="K598" s="5" t="s">
        <v>244</v>
      </c>
      <c r="L598" s="8" t="s">
        <v>1053</v>
      </c>
    </row>
    <row r="599" spans="1:12" ht="12.75">
      <c r="A599" s="5">
        <v>310</v>
      </c>
      <c r="B599" s="5" t="s">
        <v>1562</v>
      </c>
      <c r="C599" s="5" t="s">
        <v>312</v>
      </c>
      <c r="D599" s="5" t="s">
        <v>2036</v>
      </c>
      <c r="E599" s="6">
        <v>37243</v>
      </c>
      <c r="F599" s="7">
        <v>713007</v>
      </c>
      <c r="G599" s="6">
        <f t="shared" si="65"/>
        <v>37423</v>
      </c>
      <c r="H599" s="7">
        <v>191740.81</v>
      </c>
      <c r="I599" s="28">
        <f t="shared" si="66"/>
        <v>521266.19</v>
      </c>
      <c r="J599" s="5" t="s">
        <v>2037</v>
      </c>
      <c r="K599" s="5" t="s">
        <v>2038</v>
      </c>
      <c r="L599" s="8" t="s">
        <v>2039</v>
      </c>
    </row>
    <row r="600" spans="1:12" ht="12.75">
      <c r="A600" s="5">
        <v>345</v>
      </c>
      <c r="B600" s="5" t="s">
        <v>1824</v>
      </c>
      <c r="C600" s="5" t="s">
        <v>312</v>
      </c>
      <c r="D600" s="5" t="s">
        <v>2190</v>
      </c>
      <c r="E600" s="6">
        <v>37243</v>
      </c>
      <c r="F600" s="7">
        <v>147079</v>
      </c>
      <c r="G600" s="6">
        <f t="shared" si="65"/>
        <v>37423</v>
      </c>
      <c r="H600" s="7">
        <v>147079</v>
      </c>
      <c r="I600" s="28">
        <f t="shared" si="66"/>
        <v>0</v>
      </c>
      <c r="J600" s="5" t="s">
        <v>1902</v>
      </c>
      <c r="K600" s="5" t="s">
        <v>1054</v>
      </c>
      <c r="L600" s="8" t="s">
        <v>1825</v>
      </c>
    </row>
    <row r="601" spans="1:12" ht="12.75">
      <c r="A601" s="5">
        <v>348</v>
      </c>
      <c r="B601" s="5" t="s">
        <v>1826</v>
      </c>
      <c r="C601" s="5" t="s">
        <v>312</v>
      </c>
      <c r="D601" s="5" t="s">
        <v>1827</v>
      </c>
      <c r="E601" s="6">
        <v>37342</v>
      </c>
      <c r="F601" s="7">
        <v>595500</v>
      </c>
      <c r="G601" s="6">
        <f t="shared" si="65"/>
        <v>37522</v>
      </c>
      <c r="H601" s="7">
        <v>595500</v>
      </c>
      <c r="I601" s="28">
        <f t="shared" si="66"/>
        <v>0</v>
      </c>
      <c r="J601" s="5" t="s">
        <v>1828</v>
      </c>
      <c r="K601" s="5" t="s">
        <v>865</v>
      </c>
      <c r="L601" s="8" t="s">
        <v>1829</v>
      </c>
    </row>
    <row r="602" spans="1:12" ht="12.75">
      <c r="A602" s="5">
        <v>370</v>
      </c>
      <c r="B602" s="5" t="s">
        <v>1958</v>
      </c>
      <c r="C602" s="5" t="s">
        <v>312</v>
      </c>
      <c r="D602" s="5" t="s">
        <v>1959</v>
      </c>
      <c r="E602" s="6">
        <v>37243</v>
      </c>
      <c r="F602" s="7">
        <v>1000000</v>
      </c>
      <c r="G602" s="6">
        <f t="shared" si="65"/>
        <v>37423</v>
      </c>
      <c r="H602" s="7">
        <v>606137</v>
      </c>
      <c r="I602" s="28">
        <f t="shared" si="66"/>
        <v>393863</v>
      </c>
      <c r="J602" s="5" t="s">
        <v>1084</v>
      </c>
      <c r="K602" s="5" t="s">
        <v>1939</v>
      </c>
      <c r="L602" s="8" t="s">
        <v>1960</v>
      </c>
    </row>
    <row r="603" spans="1:12" ht="12.75">
      <c r="A603" s="5"/>
      <c r="B603" s="5"/>
      <c r="C603" s="5"/>
      <c r="D603" s="5"/>
      <c r="E603" s="6"/>
      <c r="F603" s="7"/>
      <c r="G603" s="6"/>
      <c r="H603" s="11">
        <f>SUM(H575:H602)</f>
        <v>8374969.39</v>
      </c>
      <c r="I603" s="28"/>
      <c r="J603" s="5"/>
      <c r="K603" s="5"/>
      <c r="L603" s="8"/>
    </row>
    <row r="604" spans="1:12" ht="12.75">
      <c r="A604" s="5">
        <v>3</v>
      </c>
      <c r="B604" s="5" t="s">
        <v>212</v>
      </c>
      <c r="C604" s="5" t="s">
        <v>323</v>
      </c>
      <c r="D604" s="5" t="s">
        <v>213</v>
      </c>
      <c r="E604" s="6">
        <v>37008</v>
      </c>
      <c r="F604" s="7">
        <v>707000</v>
      </c>
      <c r="G604" s="6">
        <f aca="true" t="shared" si="67" ref="G604:G624">SUM(E604+180)</f>
        <v>37188</v>
      </c>
      <c r="H604" s="7">
        <v>477000</v>
      </c>
      <c r="I604" s="28">
        <f aca="true" t="shared" si="68" ref="I604:I624">SUM(F604-H604)</f>
        <v>230000</v>
      </c>
      <c r="J604" s="5" t="s">
        <v>2055</v>
      </c>
      <c r="K604" s="5" t="s">
        <v>214</v>
      </c>
      <c r="L604" s="8" t="s">
        <v>215</v>
      </c>
    </row>
    <row r="605" spans="1:12" ht="12.75">
      <c r="A605" s="5">
        <v>38</v>
      </c>
      <c r="B605" s="5" t="s">
        <v>1786</v>
      </c>
      <c r="C605" s="5" t="s">
        <v>323</v>
      </c>
      <c r="D605" s="5" t="s">
        <v>1787</v>
      </c>
      <c r="E605" s="6">
        <v>37062</v>
      </c>
      <c r="F605" s="7">
        <v>21250</v>
      </c>
      <c r="G605" s="6">
        <f t="shared" si="67"/>
        <v>37242</v>
      </c>
      <c r="H605" s="7">
        <v>21250</v>
      </c>
      <c r="I605" s="28">
        <f t="shared" si="68"/>
        <v>0</v>
      </c>
      <c r="J605" s="5" t="s">
        <v>1788</v>
      </c>
      <c r="K605" s="5" t="s">
        <v>1789</v>
      </c>
      <c r="L605" s="8" t="s">
        <v>1790</v>
      </c>
    </row>
    <row r="606" spans="1:12" ht="12.75">
      <c r="A606" s="5">
        <v>44</v>
      </c>
      <c r="B606" s="5" t="s">
        <v>1794</v>
      </c>
      <c r="C606" s="5" t="s">
        <v>323</v>
      </c>
      <c r="D606" s="5" t="s">
        <v>1795</v>
      </c>
      <c r="E606" s="6">
        <v>37062</v>
      </c>
      <c r="F606" s="7">
        <v>27500</v>
      </c>
      <c r="G606" s="6">
        <f t="shared" si="67"/>
        <v>37242</v>
      </c>
      <c r="H606" s="7">
        <v>8600</v>
      </c>
      <c r="I606" s="28">
        <f t="shared" si="68"/>
        <v>18900</v>
      </c>
      <c r="J606" s="5" t="s">
        <v>1796</v>
      </c>
      <c r="K606" s="5" t="s">
        <v>1797</v>
      </c>
      <c r="L606" s="8" t="s">
        <v>1798</v>
      </c>
    </row>
    <row r="607" spans="1:12" ht="12.75">
      <c r="A607" s="5">
        <v>60</v>
      </c>
      <c r="B607" s="5" t="s">
        <v>1552</v>
      </c>
      <c r="C607" s="5" t="s">
        <v>323</v>
      </c>
      <c r="D607" s="5" t="s">
        <v>123</v>
      </c>
      <c r="E607" s="6">
        <v>37111</v>
      </c>
      <c r="F607" s="7">
        <v>519792</v>
      </c>
      <c r="G607" s="6">
        <f t="shared" si="67"/>
        <v>37291</v>
      </c>
      <c r="H607" s="7">
        <v>435880</v>
      </c>
      <c r="I607" s="28">
        <f t="shared" si="68"/>
        <v>83912</v>
      </c>
      <c r="J607" s="5" t="s">
        <v>124</v>
      </c>
      <c r="K607" s="5" t="s">
        <v>2053</v>
      </c>
      <c r="L607" s="8" t="s">
        <v>125</v>
      </c>
    </row>
    <row r="608" spans="1:12" ht="12.75">
      <c r="A608" s="5">
        <v>61</v>
      </c>
      <c r="B608" s="5" t="s">
        <v>126</v>
      </c>
      <c r="C608" s="5" t="s">
        <v>323</v>
      </c>
      <c r="D608" s="5" t="s">
        <v>127</v>
      </c>
      <c r="E608" s="6">
        <v>37184</v>
      </c>
      <c r="F608" s="7">
        <v>240000</v>
      </c>
      <c r="G608" s="6">
        <f t="shared" si="67"/>
        <v>37364</v>
      </c>
      <c r="H608" s="7">
        <v>84259.73</v>
      </c>
      <c r="I608" s="28">
        <f t="shared" si="68"/>
        <v>155740.27000000002</v>
      </c>
      <c r="J608" s="5" t="s">
        <v>1209</v>
      </c>
      <c r="K608" s="5" t="s">
        <v>2053</v>
      </c>
      <c r="L608" s="8" t="s">
        <v>128</v>
      </c>
    </row>
    <row r="609" spans="1:12" ht="12.75">
      <c r="A609" s="5">
        <v>72</v>
      </c>
      <c r="B609" s="5" t="s">
        <v>133</v>
      </c>
      <c r="C609" s="5" t="s">
        <v>323</v>
      </c>
      <c r="D609" s="5" t="s">
        <v>1351</v>
      </c>
      <c r="E609" s="6">
        <v>37090</v>
      </c>
      <c r="F609" s="7">
        <v>13402.28</v>
      </c>
      <c r="G609" s="6">
        <f t="shared" si="67"/>
        <v>37270</v>
      </c>
      <c r="H609" s="7">
        <v>13402.28</v>
      </c>
      <c r="I609" s="28">
        <f t="shared" si="68"/>
        <v>0</v>
      </c>
      <c r="J609" s="5" t="s">
        <v>134</v>
      </c>
      <c r="K609" s="5" t="s">
        <v>135</v>
      </c>
      <c r="L609" s="8" t="s">
        <v>136</v>
      </c>
    </row>
    <row r="610" spans="1:12" ht="12.75">
      <c r="A610" s="5">
        <v>80</v>
      </c>
      <c r="B610" s="5" t="s">
        <v>148</v>
      </c>
      <c r="C610" s="5" t="s">
        <v>323</v>
      </c>
      <c r="D610" s="5" t="s">
        <v>149</v>
      </c>
      <c r="E610" s="6">
        <v>37104</v>
      </c>
      <c r="F610" s="7">
        <v>423887.86</v>
      </c>
      <c r="G610" s="6">
        <f t="shared" si="67"/>
        <v>37284</v>
      </c>
      <c r="H610" s="7">
        <v>423814.76</v>
      </c>
      <c r="I610" s="28">
        <f t="shared" si="68"/>
        <v>73.09999999997672</v>
      </c>
      <c r="J610" s="5" t="s">
        <v>1680</v>
      </c>
      <c r="K610" s="5" t="s">
        <v>150</v>
      </c>
      <c r="L610" s="8" t="s">
        <v>1775</v>
      </c>
    </row>
    <row r="611" spans="1:12" ht="12.75">
      <c r="A611" s="5">
        <v>90</v>
      </c>
      <c r="B611" s="5" t="s">
        <v>2106</v>
      </c>
      <c r="C611" s="5" t="s">
        <v>323</v>
      </c>
      <c r="D611" s="5" t="s">
        <v>2107</v>
      </c>
      <c r="E611" s="6">
        <v>37127</v>
      </c>
      <c r="F611" s="7">
        <v>96720</v>
      </c>
      <c r="G611" s="6">
        <f t="shared" si="67"/>
        <v>37307</v>
      </c>
      <c r="H611" s="7">
        <v>96720</v>
      </c>
      <c r="I611" s="28">
        <f t="shared" si="68"/>
        <v>0</v>
      </c>
      <c r="J611" s="5" t="s">
        <v>2108</v>
      </c>
      <c r="K611" s="5" t="s">
        <v>2109</v>
      </c>
      <c r="L611" s="8" t="s">
        <v>2110</v>
      </c>
    </row>
    <row r="612" spans="1:12" ht="12.75">
      <c r="A612" s="5">
        <v>144</v>
      </c>
      <c r="B612" s="5" t="s">
        <v>245</v>
      </c>
      <c r="C612" s="5" t="s">
        <v>323</v>
      </c>
      <c r="D612" s="5" t="s">
        <v>246</v>
      </c>
      <c r="E612" s="6">
        <v>37230</v>
      </c>
      <c r="F612" s="7">
        <v>418315.45</v>
      </c>
      <c r="G612" s="6">
        <f t="shared" si="67"/>
        <v>37410</v>
      </c>
      <c r="H612" s="7">
        <v>196001.44</v>
      </c>
      <c r="I612" s="28">
        <f t="shared" si="68"/>
        <v>222314.01</v>
      </c>
      <c r="J612" s="5" t="s">
        <v>247</v>
      </c>
      <c r="K612" s="5" t="s">
        <v>248</v>
      </c>
      <c r="L612" s="8" t="s">
        <v>249</v>
      </c>
    </row>
    <row r="613" spans="1:12" ht="12.75">
      <c r="A613" s="5">
        <v>157</v>
      </c>
      <c r="B613" s="5" t="s">
        <v>254</v>
      </c>
      <c r="C613" s="5" t="s">
        <v>323</v>
      </c>
      <c r="D613" s="5" t="s">
        <v>611</v>
      </c>
      <c r="E613" s="6">
        <v>37226</v>
      </c>
      <c r="F613" s="7">
        <v>360690</v>
      </c>
      <c r="G613" s="6">
        <f t="shared" si="67"/>
        <v>37406</v>
      </c>
      <c r="H613" s="7">
        <v>360690</v>
      </c>
      <c r="I613" s="28">
        <f t="shared" si="68"/>
        <v>0</v>
      </c>
      <c r="J613" s="5" t="s">
        <v>56</v>
      </c>
      <c r="K613" s="5" t="s">
        <v>255</v>
      </c>
      <c r="L613" s="8" t="s">
        <v>2046</v>
      </c>
    </row>
    <row r="614" spans="1:12" ht="12.75">
      <c r="A614" s="5">
        <v>186</v>
      </c>
      <c r="B614" s="5" t="s">
        <v>1809</v>
      </c>
      <c r="C614" s="5" t="s">
        <v>323</v>
      </c>
      <c r="D614" s="5" t="s">
        <v>1810</v>
      </c>
      <c r="E614" s="6">
        <v>37223</v>
      </c>
      <c r="F614" s="7">
        <v>876400</v>
      </c>
      <c r="G614" s="6">
        <f t="shared" si="67"/>
        <v>37403</v>
      </c>
      <c r="H614" s="7">
        <v>876400</v>
      </c>
      <c r="I614" s="28">
        <f t="shared" si="68"/>
        <v>0</v>
      </c>
      <c r="J614" s="5" t="s">
        <v>1811</v>
      </c>
      <c r="K614" s="5" t="s">
        <v>214</v>
      </c>
      <c r="L614" s="8" t="s">
        <v>1812</v>
      </c>
    </row>
    <row r="615" spans="1:12" ht="12.75">
      <c r="A615" s="5">
        <v>188</v>
      </c>
      <c r="B615" s="5" t="s">
        <v>1815</v>
      </c>
      <c r="C615" s="5" t="s">
        <v>323</v>
      </c>
      <c r="D615" s="5" t="s">
        <v>1816</v>
      </c>
      <c r="E615" s="6">
        <v>37239</v>
      </c>
      <c r="F615" s="7">
        <v>60315</v>
      </c>
      <c r="G615" s="6">
        <f t="shared" si="67"/>
        <v>37419</v>
      </c>
      <c r="H615" s="7">
        <v>60315</v>
      </c>
      <c r="I615" s="28">
        <f t="shared" si="68"/>
        <v>0</v>
      </c>
      <c r="J615" s="5" t="s">
        <v>1813</v>
      </c>
      <c r="K615" s="5" t="s">
        <v>1814</v>
      </c>
      <c r="L615" s="8" t="s">
        <v>1817</v>
      </c>
    </row>
    <row r="616" spans="1:12" ht="12.75">
      <c r="A616" s="5">
        <v>210</v>
      </c>
      <c r="B616" s="5" t="s">
        <v>953</v>
      </c>
      <c r="C616" s="5" t="s">
        <v>323</v>
      </c>
      <c r="D616" s="5" t="s">
        <v>1370</v>
      </c>
      <c r="E616" s="6">
        <v>37229</v>
      </c>
      <c r="F616" s="7">
        <v>127100</v>
      </c>
      <c r="G616" s="6">
        <f t="shared" si="67"/>
        <v>37409</v>
      </c>
      <c r="H616" s="7">
        <v>117100</v>
      </c>
      <c r="I616" s="28">
        <f t="shared" si="68"/>
        <v>10000</v>
      </c>
      <c r="J616" s="5" t="s">
        <v>954</v>
      </c>
      <c r="K616" s="5" t="s">
        <v>955</v>
      </c>
      <c r="L616" s="8" t="s">
        <v>956</v>
      </c>
    </row>
    <row r="617" spans="1:12" ht="12.75">
      <c r="A617" s="5">
        <v>217</v>
      </c>
      <c r="B617" s="5" t="s">
        <v>957</v>
      </c>
      <c r="C617" s="5" t="s">
        <v>323</v>
      </c>
      <c r="D617" s="5" t="s">
        <v>958</v>
      </c>
      <c r="E617" s="6">
        <v>37232</v>
      </c>
      <c r="F617" s="7">
        <v>237300</v>
      </c>
      <c r="G617" s="6">
        <f t="shared" si="67"/>
        <v>37412</v>
      </c>
      <c r="H617" s="7">
        <v>237300</v>
      </c>
      <c r="I617" s="28">
        <f t="shared" si="68"/>
        <v>0</v>
      </c>
      <c r="J617" s="5" t="s">
        <v>959</v>
      </c>
      <c r="K617" s="5" t="s">
        <v>960</v>
      </c>
      <c r="L617" s="8" t="s">
        <v>2046</v>
      </c>
    </row>
    <row r="618" spans="1:12" ht="12.75">
      <c r="A618" s="5">
        <v>232</v>
      </c>
      <c r="B618" s="5" t="s">
        <v>459</v>
      </c>
      <c r="C618" s="5" t="s">
        <v>323</v>
      </c>
      <c r="D618" s="5" t="s">
        <v>460</v>
      </c>
      <c r="E618" s="6">
        <v>37230</v>
      </c>
      <c r="F618" s="7">
        <v>384235.28</v>
      </c>
      <c r="G618" s="6">
        <f t="shared" si="67"/>
        <v>37410</v>
      </c>
      <c r="H618" s="7">
        <v>331000</v>
      </c>
      <c r="I618" s="28">
        <f t="shared" si="68"/>
        <v>53235.28000000003</v>
      </c>
      <c r="J618" s="5" t="s">
        <v>1311</v>
      </c>
      <c r="K618" s="5" t="s">
        <v>461</v>
      </c>
      <c r="L618" s="8" t="s">
        <v>1131</v>
      </c>
    </row>
    <row r="619" spans="1:12" ht="12.75">
      <c r="A619" s="5">
        <v>234</v>
      </c>
      <c r="B619" s="5" t="s">
        <v>462</v>
      </c>
      <c r="C619" s="5" t="s">
        <v>323</v>
      </c>
      <c r="D619" s="5" t="s">
        <v>463</v>
      </c>
      <c r="E619" s="6">
        <v>37232</v>
      </c>
      <c r="F619" s="7">
        <v>24000</v>
      </c>
      <c r="G619" s="6">
        <f t="shared" si="67"/>
        <v>37412</v>
      </c>
      <c r="H619" s="7">
        <v>24000</v>
      </c>
      <c r="I619" s="28">
        <f t="shared" si="68"/>
        <v>0</v>
      </c>
      <c r="J619" s="5" t="s">
        <v>56</v>
      </c>
      <c r="K619" s="5" t="s">
        <v>255</v>
      </c>
      <c r="L619" s="8" t="s">
        <v>464</v>
      </c>
    </row>
    <row r="620" spans="1:12" ht="12.75">
      <c r="A620" s="5">
        <v>280</v>
      </c>
      <c r="B620" s="5" t="s">
        <v>1048</v>
      </c>
      <c r="C620" s="5" t="s">
        <v>323</v>
      </c>
      <c r="D620" s="5" t="s">
        <v>1049</v>
      </c>
      <c r="E620" s="6">
        <v>37375</v>
      </c>
      <c r="F620" s="7">
        <v>121860</v>
      </c>
      <c r="G620" s="6">
        <f t="shared" si="67"/>
        <v>37555</v>
      </c>
      <c r="H620" s="7">
        <v>121860</v>
      </c>
      <c r="I620" s="28">
        <f t="shared" si="68"/>
        <v>0</v>
      </c>
      <c r="J620" s="5" t="s">
        <v>2003</v>
      </c>
      <c r="K620" s="5" t="s">
        <v>1050</v>
      </c>
      <c r="L620" s="8" t="s">
        <v>1045</v>
      </c>
    </row>
    <row r="621" spans="1:12" ht="12.75">
      <c r="A621" s="5">
        <v>307</v>
      </c>
      <c r="B621" s="5" t="s">
        <v>802</v>
      </c>
      <c r="C621" s="5" t="s">
        <v>323</v>
      </c>
      <c r="D621" s="5" t="s">
        <v>1631</v>
      </c>
      <c r="E621" s="6">
        <v>37342</v>
      </c>
      <c r="F621" s="7">
        <v>609892.5</v>
      </c>
      <c r="G621" s="6">
        <f t="shared" si="67"/>
        <v>37522</v>
      </c>
      <c r="H621" s="7">
        <v>264000</v>
      </c>
      <c r="I621" s="28">
        <f t="shared" si="68"/>
        <v>345892.5</v>
      </c>
      <c r="J621" s="5" t="s">
        <v>1348</v>
      </c>
      <c r="K621" s="5" t="s">
        <v>2035</v>
      </c>
      <c r="L621" s="8" t="s">
        <v>2095</v>
      </c>
    </row>
    <row r="622" spans="1:12" ht="12.75">
      <c r="A622" s="5">
        <v>328</v>
      </c>
      <c r="B622" s="5" t="s">
        <v>2040</v>
      </c>
      <c r="C622" s="5" t="s">
        <v>323</v>
      </c>
      <c r="D622" s="5" t="s">
        <v>2041</v>
      </c>
      <c r="E622" s="6">
        <v>37385</v>
      </c>
      <c r="F622" s="7">
        <v>91938</v>
      </c>
      <c r="G622" s="6">
        <f t="shared" si="67"/>
        <v>37565</v>
      </c>
      <c r="H622" s="7">
        <v>53328</v>
      </c>
      <c r="I622" s="28">
        <f t="shared" si="68"/>
        <v>38610</v>
      </c>
      <c r="J622" s="5" t="s">
        <v>2108</v>
      </c>
      <c r="K622" s="5" t="s">
        <v>731</v>
      </c>
      <c r="L622" s="8" t="s">
        <v>2110</v>
      </c>
    </row>
    <row r="623" spans="1:12" ht="12.75">
      <c r="A623" s="5">
        <v>351</v>
      </c>
      <c r="B623" s="5" t="s">
        <v>1834</v>
      </c>
      <c r="C623" s="5" t="s">
        <v>323</v>
      </c>
      <c r="D623" s="5" t="s">
        <v>1123</v>
      </c>
      <c r="E623" s="6">
        <v>37243</v>
      </c>
      <c r="F623" s="7">
        <v>88229.6</v>
      </c>
      <c r="G623" s="6">
        <f t="shared" si="67"/>
        <v>37423</v>
      </c>
      <c r="H623" s="7">
        <v>5704</v>
      </c>
      <c r="I623" s="28">
        <f t="shared" si="68"/>
        <v>82525.6</v>
      </c>
      <c r="J623" s="5" t="s">
        <v>780</v>
      </c>
      <c r="K623" s="5" t="s">
        <v>1124</v>
      </c>
      <c r="L623" s="8" t="s">
        <v>1125</v>
      </c>
    </row>
    <row r="624" spans="1:12" ht="12.75">
      <c r="A624" s="5">
        <v>369</v>
      </c>
      <c r="B624" s="5" t="s">
        <v>1955</v>
      </c>
      <c r="C624" s="5" t="s">
        <v>323</v>
      </c>
      <c r="D624" s="5" t="s">
        <v>1956</v>
      </c>
      <c r="E624" s="6">
        <v>37335</v>
      </c>
      <c r="F624" s="7">
        <v>218428</v>
      </c>
      <c r="G624" s="6">
        <f t="shared" si="67"/>
        <v>37515</v>
      </c>
      <c r="H624" s="7">
        <v>112300</v>
      </c>
      <c r="I624" s="28">
        <f t="shared" si="68"/>
        <v>106128</v>
      </c>
      <c r="J624" s="5" t="s">
        <v>1082</v>
      </c>
      <c r="K624" s="5" t="s">
        <v>1957</v>
      </c>
      <c r="L624" s="8" t="s">
        <v>853</v>
      </c>
    </row>
    <row r="625" spans="1:12" ht="12.75">
      <c r="A625" s="5"/>
      <c r="B625" s="5"/>
      <c r="C625" s="5"/>
      <c r="D625" s="5"/>
      <c r="E625" s="6"/>
      <c r="F625" s="7"/>
      <c r="G625" s="6"/>
      <c r="H625" s="11">
        <f>SUM(H604:H624)</f>
        <v>4320925.21</v>
      </c>
      <c r="I625" s="28"/>
      <c r="J625" s="5"/>
      <c r="K625" s="5"/>
      <c r="L625" s="8"/>
    </row>
    <row r="626" spans="1:12" ht="12.75">
      <c r="A626" s="5">
        <v>32</v>
      </c>
      <c r="B626" s="5" t="s">
        <v>1776</v>
      </c>
      <c r="C626" s="5" t="s">
        <v>315</v>
      </c>
      <c r="D626" s="5" t="s">
        <v>1777</v>
      </c>
      <c r="E626" s="6">
        <v>37076</v>
      </c>
      <c r="F626" s="7">
        <v>933100</v>
      </c>
      <c r="G626" s="6">
        <f aca="true" t="shared" si="69" ref="G626:G638">SUM(E626+180)</f>
        <v>37256</v>
      </c>
      <c r="H626" s="7">
        <v>933100</v>
      </c>
      <c r="I626" s="28">
        <f aca="true" t="shared" si="70" ref="I626:I638">SUM(F626-H626)</f>
        <v>0</v>
      </c>
      <c r="J626" s="5" t="s">
        <v>1778</v>
      </c>
      <c r="K626" s="5" t="s">
        <v>1779</v>
      </c>
      <c r="L626" s="8" t="s">
        <v>1728</v>
      </c>
    </row>
    <row r="627" spans="1:12" ht="12.75">
      <c r="A627" s="5">
        <v>75</v>
      </c>
      <c r="B627" s="5" t="s">
        <v>137</v>
      </c>
      <c r="C627" s="5" t="s">
        <v>315</v>
      </c>
      <c r="D627" s="5" t="s">
        <v>138</v>
      </c>
      <c r="E627" s="6">
        <v>37104</v>
      </c>
      <c r="F627" s="7">
        <v>236110</v>
      </c>
      <c r="G627" s="6">
        <f t="shared" si="69"/>
        <v>37284</v>
      </c>
      <c r="H627" s="7">
        <v>236110</v>
      </c>
      <c r="I627" s="28">
        <f t="shared" si="70"/>
        <v>0</v>
      </c>
      <c r="J627" s="5" t="s">
        <v>1</v>
      </c>
      <c r="K627" s="5" t="s">
        <v>139</v>
      </c>
      <c r="L627" s="8" t="s">
        <v>140</v>
      </c>
    </row>
    <row r="628" spans="1:12" ht="12.75">
      <c r="A628" s="5">
        <v>79</v>
      </c>
      <c r="B628" s="5" t="s">
        <v>144</v>
      </c>
      <c r="C628" s="5" t="s">
        <v>315</v>
      </c>
      <c r="D628" s="5" t="s">
        <v>145</v>
      </c>
      <c r="E628" s="6">
        <v>37124</v>
      </c>
      <c r="F628" s="7">
        <v>75765</v>
      </c>
      <c r="G628" s="6">
        <f t="shared" si="69"/>
        <v>37304</v>
      </c>
      <c r="H628" s="7">
        <v>75765</v>
      </c>
      <c r="I628" s="28">
        <f t="shared" si="70"/>
        <v>0</v>
      </c>
      <c r="J628" s="5" t="s">
        <v>146</v>
      </c>
      <c r="K628" s="5" t="s">
        <v>147</v>
      </c>
      <c r="L628" s="8" t="s">
        <v>243</v>
      </c>
    </row>
    <row r="629" spans="1:12" ht="12.75">
      <c r="A629" s="5">
        <v>81</v>
      </c>
      <c r="B629" s="5" t="s">
        <v>151</v>
      </c>
      <c r="C629" s="5" t="s">
        <v>315</v>
      </c>
      <c r="D629" s="5" t="s">
        <v>152</v>
      </c>
      <c r="E629" s="6">
        <v>37139</v>
      </c>
      <c r="F629" s="7">
        <v>381904.9</v>
      </c>
      <c r="G629" s="6">
        <f t="shared" si="69"/>
        <v>37319</v>
      </c>
      <c r="H629" s="7">
        <v>209168</v>
      </c>
      <c r="I629" s="28">
        <f t="shared" si="70"/>
        <v>172736.90000000002</v>
      </c>
      <c r="J629" s="5" t="s">
        <v>153</v>
      </c>
      <c r="K629" s="5" t="s">
        <v>2098</v>
      </c>
      <c r="L629" s="8" t="s">
        <v>2099</v>
      </c>
    </row>
    <row r="630" spans="1:12" ht="12.75">
      <c r="A630" s="5">
        <v>83</v>
      </c>
      <c r="B630" s="5" t="s">
        <v>2100</v>
      </c>
      <c r="C630" s="5" t="s">
        <v>315</v>
      </c>
      <c r="D630" s="5" t="s">
        <v>2101</v>
      </c>
      <c r="E630" s="6">
        <v>37127</v>
      </c>
      <c r="F630" s="7">
        <v>395500.6</v>
      </c>
      <c r="G630" s="6">
        <f t="shared" si="69"/>
        <v>37307</v>
      </c>
      <c r="H630" s="7">
        <v>395000</v>
      </c>
      <c r="I630" s="28">
        <f t="shared" si="70"/>
        <v>500.5999999999767</v>
      </c>
      <c r="J630" s="5" t="s">
        <v>974</v>
      </c>
      <c r="K630" s="5" t="s">
        <v>1793</v>
      </c>
      <c r="L630" s="8" t="s">
        <v>2102</v>
      </c>
    </row>
    <row r="631" spans="1:12" ht="12.75">
      <c r="A631" s="5">
        <v>87</v>
      </c>
      <c r="B631" s="5" t="s">
        <v>2103</v>
      </c>
      <c r="C631" s="5" t="s">
        <v>315</v>
      </c>
      <c r="D631" s="5" t="s">
        <v>2104</v>
      </c>
      <c r="E631" s="6">
        <v>37097</v>
      </c>
      <c r="F631" s="7">
        <v>231430</v>
      </c>
      <c r="G631" s="6">
        <f t="shared" si="69"/>
        <v>37277</v>
      </c>
      <c r="H631" s="7">
        <v>231430</v>
      </c>
      <c r="I631" s="28">
        <f t="shared" si="70"/>
        <v>0</v>
      </c>
      <c r="J631" s="5" t="s">
        <v>2105</v>
      </c>
      <c r="K631" s="5" t="s">
        <v>1780</v>
      </c>
      <c r="L631" s="8" t="s">
        <v>1685</v>
      </c>
    </row>
    <row r="632" spans="1:12" ht="12.75">
      <c r="A632" s="5">
        <v>95</v>
      </c>
      <c r="B632" s="5" t="s">
        <v>2114</v>
      </c>
      <c r="C632" s="5" t="s">
        <v>315</v>
      </c>
      <c r="D632" s="5" t="s">
        <v>2115</v>
      </c>
      <c r="E632" s="6">
        <v>37097</v>
      </c>
      <c r="F632" s="7">
        <v>117507.7</v>
      </c>
      <c r="G632" s="6">
        <f t="shared" si="69"/>
        <v>37277</v>
      </c>
      <c r="H632" s="7">
        <v>50000</v>
      </c>
      <c r="I632" s="28">
        <f t="shared" si="70"/>
        <v>67507.7</v>
      </c>
      <c r="J632" s="5" t="s">
        <v>2116</v>
      </c>
      <c r="K632" s="5" t="s">
        <v>2117</v>
      </c>
      <c r="L632" s="8" t="s">
        <v>2118</v>
      </c>
    </row>
    <row r="633" spans="1:12" ht="12.75">
      <c r="A633" s="5">
        <v>97</v>
      </c>
      <c r="B633" s="5" t="s">
        <v>2119</v>
      </c>
      <c r="C633" s="5" t="s">
        <v>315</v>
      </c>
      <c r="D633" s="5" t="s">
        <v>2120</v>
      </c>
      <c r="E633" s="6">
        <v>37352</v>
      </c>
      <c r="F633" s="7">
        <v>120750</v>
      </c>
      <c r="G633" s="6">
        <f t="shared" si="69"/>
        <v>37532</v>
      </c>
      <c r="H633" s="7">
        <v>70000</v>
      </c>
      <c r="I633" s="28">
        <f t="shared" si="70"/>
        <v>50750</v>
      </c>
      <c r="J633" s="5" t="s">
        <v>2121</v>
      </c>
      <c r="K633" s="5" t="s">
        <v>2122</v>
      </c>
      <c r="L633" s="8" t="s">
        <v>176</v>
      </c>
    </row>
    <row r="634" spans="1:12" ht="12.75">
      <c r="A634" s="5">
        <v>135</v>
      </c>
      <c r="B634" s="5" t="s">
        <v>491</v>
      </c>
      <c r="C634" s="5" t="s">
        <v>315</v>
      </c>
      <c r="D634" s="5" t="s">
        <v>728</v>
      </c>
      <c r="E634" s="6">
        <v>37146</v>
      </c>
      <c r="F634" s="7">
        <v>37898.78</v>
      </c>
      <c r="G634" s="6">
        <f t="shared" si="69"/>
        <v>37326</v>
      </c>
      <c r="H634" s="7">
        <v>20000</v>
      </c>
      <c r="I634" s="28">
        <f t="shared" si="70"/>
        <v>17898.78</v>
      </c>
      <c r="J634" s="5" t="s">
        <v>492</v>
      </c>
      <c r="K634" s="5" t="s">
        <v>493</v>
      </c>
      <c r="L634" s="8" t="s">
        <v>494</v>
      </c>
    </row>
    <row r="635" spans="1:12" ht="12.75">
      <c r="A635" s="5">
        <v>142</v>
      </c>
      <c r="B635" s="5" t="s">
        <v>507</v>
      </c>
      <c r="C635" s="5" t="s">
        <v>315</v>
      </c>
      <c r="D635" s="5" t="s">
        <v>508</v>
      </c>
      <c r="E635" s="6">
        <v>37204</v>
      </c>
      <c r="F635" s="7">
        <v>35710.77</v>
      </c>
      <c r="G635" s="6">
        <f t="shared" si="69"/>
        <v>37384</v>
      </c>
      <c r="H635" s="7">
        <v>35710.77</v>
      </c>
      <c r="I635" s="28">
        <f t="shared" si="70"/>
        <v>0</v>
      </c>
      <c r="J635" s="5" t="s">
        <v>509</v>
      </c>
      <c r="K635" s="5" t="s">
        <v>510</v>
      </c>
      <c r="L635" s="8" t="s">
        <v>511</v>
      </c>
    </row>
    <row r="636" spans="1:12" ht="12.75">
      <c r="A636" s="5">
        <v>147</v>
      </c>
      <c r="B636" s="5" t="s">
        <v>250</v>
      </c>
      <c r="C636" s="5" t="s">
        <v>315</v>
      </c>
      <c r="D636" s="5" t="s">
        <v>251</v>
      </c>
      <c r="E636" s="6">
        <v>37204</v>
      </c>
      <c r="F636" s="7">
        <v>553910.04</v>
      </c>
      <c r="G636" s="6">
        <f t="shared" si="69"/>
        <v>37384</v>
      </c>
      <c r="H636" s="7">
        <v>553910.04</v>
      </c>
      <c r="I636" s="28">
        <f t="shared" si="70"/>
        <v>0</v>
      </c>
      <c r="J636" s="5" t="s">
        <v>252</v>
      </c>
      <c r="K636" s="5" t="s">
        <v>253</v>
      </c>
      <c r="L636" s="8" t="s">
        <v>176</v>
      </c>
    </row>
    <row r="637" spans="1:12" ht="12.75">
      <c r="A637" s="5">
        <v>299</v>
      </c>
      <c r="B637" s="5" t="s">
        <v>799</v>
      </c>
      <c r="C637" s="5" t="s">
        <v>315</v>
      </c>
      <c r="D637" s="5" t="s">
        <v>800</v>
      </c>
      <c r="E637" s="6">
        <v>37243</v>
      </c>
      <c r="F637" s="7">
        <v>289494</v>
      </c>
      <c r="G637" s="6">
        <f t="shared" si="69"/>
        <v>37423</v>
      </c>
      <c r="H637" s="7">
        <v>100000</v>
      </c>
      <c r="I637" s="28">
        <f t="shared" si="70"/>
        <v>189494</v>
      </c>
      <c r="J637" s="5" t="s">
        <v>613</v>
      </c>
      <c r="K637" s="5" t="s">
        <v>798</v>
      </c>
      <c r="L637" s="8" t="s">
        <v>801</v>
      </c>
    </row>
    <row r="638" spans="1:12" ht="12.75">
      <c r="A638" s="5">
        <v>349</v>
      </c>
      <c r="B638" s="5" t="s">
        <v>1830</v>
      </c>
      <c r="C638" s="5" t="s">
        <v>315</v>
      </c>
      <c r="D638" s="5" t="s">
        <v>1831</v>
      </c>
      <c r="E638" s="6">
        <v>37244</v>
      </c>
      <c r="F638" s="7">
        <v>56520</v>
      </c>
      <c r="G638" s="6">
        <f t="shared" si="69"/>
        <v>37424</v>
      </c>
      <c r="H638" s="7">
        <v>49100</v>
      </c>
      <c r="I638" s="28">
        <f t="shared" si="70"/>
        <v>7420</v>
      </c>
      <c r="J638" s="5" t="s">
        <v>1832</v>
      </c>
      <c r="K638" s="5" t="s">
        <v>1833</v>
      </c>
      <c r="L638" s="8" t="s">
        <v>1045</v>
      </c>
    </row>
    <row r="639" spans="1:12" ht="12.75">
      <c r="A639" s="5"/>
      <c r="B639" s="5"/>
      <c r="C639" s="5"/>
      <c r="D639" s="5"/>
      <c r="E639" s="6"/>
      <c r="F639" s="11" t="s">
        <v>299</v>
      </c>
      <c r="G639" s="6"/>
      <c r="H639" s="11">
        <f>SUM(H626:H638)</f>
        <v>2959293.81</v>
      </c>
      <c r="I639" s="28"/>
      <c r="J639" s="5"/>
      <c r="K639" s="5"/>
      <c r="L639" s="8"/>
    </row>
    <row r="640" spans="1:12" ht="12.75">
      <c r="A640" s="5">
        <v>279</v>
      </c>
      <c r="B640" s="5" t="s">
        <v>1046</v>
      </c>
      <c r="C640" s="5" t="s">
        <v>219</v>
      </c>
      <c r="D640" s="5" t="s">
        <v>1047</v>
      </c>
      <c r="E640" s="6">
        <v>37239</v>
      </c>
      <c r="F640" s="7">
        <v>46400</v>
      </c>
      <c r="G640" s="6">
        <f>SUM(E640+180)</f>
        <v>37419</v>
      </c>
      <c r="H640" s="7">
        <v>46400</v>
      </c>
      <c r="I640" s="28">
        <f>SUM(F640-H640)</f>
        <v>0</v>
      </c>
      <c r="J640" s="5" t="s">
        <v>241</v>
      </c>
      <c r="K640" s="5" t="s">
        <v>731</v>
      </c>
      <c r="L640" s="8" t="s">
        <v>1045</v>
      </c>
    </row>
    <row r="641" spans="1:12" ht="12.75">
      <c r="A641" s="5"/>
      <c r="B641" s="5"/>
      <c r="C641" s="5"/>
      <c r="D641" s="5"/>
      <c r="E641" s="6"/>
      <c r="F641" s="11">
        <f>SUM(F640)</f>
        <v>46400</v>
      </c>
      <c r="G641" s="6"/>
      <c r="H641" s="7"/>
      <c r="I641" s="28"/>
      <c r="J641" s="5"/>
      <c r="K641" s="5"/>
      <c r="L641" s="8"/>
    </row>
    <row r="642" spans="1:12" ht="12.75">
      <c r="A642" s="5">
        <v>13</v>
      </c>
      <c r="B642" s="5" t="s">
        <v>230</v>
      </c>
      <c r="C642" s="5" t="s">
        <v>211</v>
      </c>
      <c r="D642" s="5" t="s">
        <v>231</v>
      </c>
      <c r="E642" s="6">
        <v>37031</v>
      </c>
      <c r="F642" s="7">
        <v>270930</v>
      </c>
      <c r="G642" s="6">
        <f aca="true" t="shared" si="71" ref="G642:G649">SUM(E642+180)</f>
        <v>37211</v>
      </c>
      <c r="H642" s="7">
        <v>142000</v>
      </c>
      <c r="I642" s="28">
        <f aca="true" t="shared" si="72" ref="I642:I649">SUM(F642-H642)</f>
        <v>128930</v>
      </c>
      <c r="J642" s="5" t="s">
        <v>539</v>
      </c>
      <c r="K642" s="5" t="s">
        <v>232</v>
      </c>
      <c r="L642" s="8" t="s">
        <v>233</v>
      </c>
    </row>
    <row r="643" spans="1:12" ht="12.75">
      <c r="A643" s="5">
        <v>117</v>
      </c>
      <c r="B643" s="5" t="s">
        <v>188</v>
      </c>
      <c r="C643" s="5" t="s">
        <v>211</v>
      </c>
      <c r="D643" s="5" t="s">
        <v>189</v>
      </c>
      <c r="E643" s="6">
        <v>37139</v>
      </c>
      <c r="F643" s="7">
        <v>37550</v>
      </c>
      <c r="G643" s="6">
        <f t="shared" si="71"/>
        <v>37319</v>
      </c>
      <c r="H643" s="7">
        <v>37550</v>
      </c>
      <c r="I643" s="28">
        <f t="shared" si="72"/>
        <v>0</v>
      </c>
      <c r="J643" s="5" t="s">
        <v>190</v>
      </c>
      <c r="K643" s="5" t="s">
        <v>191</v>
      </c>
      <c r="L643" s="8" t="s">
        <v>243</v>
      </c>
    </row>
    <row r="644" spans="1:12" ht="12.75">
      <c r="A644" s="5">
        <v>171</v>
      </c>
      <c r="B644" s="5" t="s">
        <v>259</v>
      </c>
      <c r="C644" s="5" t="s">
        <v>211</v>
      </c>
      <c r="D644" s="5" t="s">
        <v>1508</v>
      </c>
      <c r="E644" s="6">
        <v>37232</v>
      </c>
      <c r="F644" s="7">
        <v>265862</v>
      </c>
      <c r="G644" s="6">
        <f t="shared" si="71"/>
        <v>37412</v>
      </c>
      <c r="H644" s="7">
        <v>265862</v>
      </c>
      <c r="I644" s="28">
        <f t="shared" si="72"/>
        <v>0</v>
      </c>
      <c r="J644" s="5" t="s">
        <v>1267</v>
      </c>
      <c r="K644" s="5" t="s">
        <v>1509</v>
      </c>
      <c r="L644" s="8" t="s">
        <v>1510</v>
      </c>
    </row>
    <row r="645" spans="1:12" ht="12.75">
      <c r="A645" s="5">
        <v>173</v>
      </c>
      <c r="B645" s="5" t="s">
        <v>1511</v>
      </c>
      <c r="C645" s="5" t="s">
        <v>211</v>
      </c>
      <c r="D645" s="5" t="s">
        <v>1512</v>
      </c>
      <c r="E645" s="6">
        <v>37183</v>
      </c>
      <c r="F645" s="7">
        <v>42672.8</v>
      </c>
      <c r="G645" s="6">
        <f t="shared" si="71"/>
        <v>37363</v>
      </c>
      <c r="H645" s="7">
        <v>42672.8</v>
      </c>
      <c r="I645" s="28">
        <f t="shared" si="72"/>
        <v>0</v>
      </c>
      <c r="J645" s="5" t="s">
        <v>1513</v>
      </c>
      <c r="K645" s="5" t="s">
        <v>1514</v>
      </c>
      <c r="L645" s="8" t="s">
        <v>1515</v>
      </c>
    </row>
    <row r="646" spans="1:12" ht="12.75">
      <c r="A646" s="5">
        <v>177</v>
      </c>
      <c r="B646" s="5" t="s">
        <v>1800</v>
      </c>
      <c r="C646" s="5" t="s">
        <v>211</v>
      </c>
      <c r="D646" s="5" t="s">
        <v>269</v>
      </c>
      <c r="E646" s="6">
        <v>37204</v>
      </c>
      <c r="F646" s="7">
        <v>22875</v>
      </c>
      <c r="G646" s="6">
        <f t="shared" si="71"/>
        <v>37384</v>
      </c>
      <c r="H646" s="7">
        <v>22875</v>
      </c>
      <c r="I646" s="28">
        <f t="shared" si="72"/>
        <v>0</v>
      </c>
      <c r="J646" s="5" t="s">
        <v>1801</v>
      </c>
      <c r="K646" s="5" t="s">
        <v>1802</v>
      </c>
      <c r="L646" s="8" t="s">
        <v>1803</v>
      </c>
    </row>
    <row r="647" spans="1:12" ht="12.75">
      <c r="A647" s="5">
        <v>192</v>
      </c>
      <c r="B647" s="5" t="s">
        <v>1820</v>
      </c>
      <c r="C647" s="5" t="s">
        <v>211</v>
      </c>
      <c r="D647" s="5" t="s">
        <v>1821</v>
      </c>
      <c r="E647" s="6">
        <v>37239</v>
      </c>
      <c r="F647" s="7">
        <v>546800</v>
      </c>
      <c r="G647" s="6">
        <f t="shared" si="71"/>
        <v>37419</v>
      </c>
      <c r="H647" s="7">
        <v>546800</v>
      </c>
      <c r="I647" s="28">
        <f t="shared" si="72"/>
        <v>0</v>
      </c>
      <c r="J647" s="5" t="s">
        <v>1822</v>
      </c>
      <c r="K647" s="5" t="s">
        <v>490</v>
      </c>
      <c r="L647" s="8" t="s">
        <v>1823</v>
      </c>
    </row>
    <row r="648" spans="1:12" ht="12.75">
      <c r="A648" s="5">
        <v>266</v>
      </c>
      <c r="B648" s="5" t="s">
        <v>1036</v>
      </c>
      <c r="C648" s="5" t="s">
        <v>211</v>
      </c>
      <c r="D648" s="5" t="s">
        <v>1037</v>
      </c>
      <c r="E648" s="6">
        <v>37236</v>
      </c>
      <c r="F648" s="7">
        <v>43860</v>
      </c>
      <c r="G648" s="6">
        <f t="shared" si="71"/>
        <v>37416</v>
      </c>
      <c r="H648" s="7">
        <v>43860</v>
      </c>
      <c r="I648" s="28">
        <f t="shared" si="72"/>
        <v>0</v>
      </c>
      <c r="J648" s="5" t="s">
        <v>2051</v>
      </c>
      <c r="K648" s="5" t="s">
        <v>2052</v>
      </c>
      <c r="L648" s="8" t="s">
        <v>1038</v>
      </c>
    </row>
    <row r="649" spans="1:12" ht="12.75">
      <c r="A649" s="5">
        <v>404</v>
      </c>
      <c r="B649" s="5" t="s">
        <v>1961</v>
      </c>
      <c r="C649" s="5" t="s">
        <v>211</v>
      </c>
      <c r="D649" s="5" t="s">
        <v>1962</v>
      </c>
      <c r="E649" s="6">
        <v>37244</v>
      </c>
      <c r="F649" s="7">
        <v>727504.25</v>
      </c>
      <c r="G649" s="6">
        <f t="shared" si="71"/>
        <v>37424</v>
      </c>
      <c r="H649" s="7">
        <v>720000</v>
      </c>
      <c r="I649" s="28">
        <f t="shared" si="72"/>
        <v>7504.25</v>
      </c>
      <c r="J649" s="5" t="s">
        <v>1291</v>
      </c>
      <c r="K649" s="5" t="s">
        <v>1963</v>
      </c>
      <c r="L649" s="8" t="s">
        <v>1397</v>
      </c>
    </row>
    <row r="650" spans="1:12" ht="12.75">
      <c r="A650" s="5"/>
      <c r="B650" s="5"/>
      <c r="C650" s="5"/>
      <c r="D650" s="5"/>
      <c r="E650" s="6"/>
      <c r="F650" s="7"/>
      <c r="G650" s="6"/>
      <c r="H650" s="11">
        <f>SUM(H642:H649)</f>
        <v>1821619.8</v>
      </c>
      <c r="I650" s="28"/>
      <c r="J650" s="5"/>
      <c r="K650" s="5"/>
      <c r="L650" s="8"/>
    </row>
    <row r="651" spans="1:12" ht="12.75">
      <c r="A651" s="5">
        <v>4</v>
      </c>
      <c r="B651" s="5" t="s">
        <v>216</v>
      </c>
      <c r="C651" s="5" t="s">
        <v>313</v>
      </c>
      <c r="D651" s="5" t="s">
        <v>217</v>
      </c>
      <c r="E651" s="6">
        <v>37001</v>
      </c>
      <c r="F651" s="7">
        <v>177411.16</v>
      </c>
      <c r="G651" s="6">
        <f aca="true" t="shared" si="73" ref="G651:G664">SUM(E651+180)</f>
        <v>37181</v>
      </c>
      <c r="H651" s="7">
        <v>175896.06</v>
      </c>
      <c r="I651" s="28">
        <f aca="true" t="shared" si="74" ref="I651:I664">SUM(F651-H651)</f>
        <v>1515.1000000000058</v>
      </c>
      <c r="J651" s="5" t="s">
        <v>1074</v>
      </c>
      <c r="K651" s="5" t="s">
        <v>218</v>
      </c>
      <c r="L651" s="8" t="s">
        <v>1733</v>
      </c>
    </row>
    <row r="652" spans="1:12" ht="12.75">
      <c r="A652" s="5">
        <v>7</v>
      </c>
      <c r="B652" s="5" t="s">
        <v>220</v>
      </c>
      <c r="C652" s="5" t="s">
        <v>313</v>
      </c>
      <c r="D652" s="5" t="s">
        <v>221</v>
      </c>
      <c r="E652" s="6">
        <v>37001</v>
      </c>
      <c r="F652" s="7">
        <v>132904</v>
      </c>
      <c r="G652" s="6">
        <f t="shared" si="73"/>
        <v>37181</v>
      </c>
      <c r="H652" s="7">
        <v>30000</v>
      </c>
      <c r="I652" s="28">
        <f t="shared" si="74"/>
        <v>102904</v>
      </c>
      <c r="J652" s="5" t="s">
        <v>222</v>
      </c>
      <c r="K652" s="5" t="s">
        <v>223</v>
      </c>
      <c r="L652" s="8" t="s">
        <v>224</v>
      </c>
    </row>
    <row r="653" spans="1:12" ht="12.75">
      <c r="A653" s="5">
        <v>11</v>
      </c>
      <c r="B653" s="5" t="s">
        <v>225</v>
      </c>
      <c r="C653" s="5" t="s">
        <v>313</v>
      </c>
      <c r="D653" s="5" t="s">
        <v>226</v>
      </c>
      <c r="E653" s="6">
        <v>37015</v>
      </c>
      <c r="F653" s="7">
        <v>117121.09</v>
      </c>
      <c r="G653" s="6">
        <f t="shared" si="73"/>
        <v>37195</v>
      </c>
      <c r="H653" s="7">
        <v>23000</v>
      </c>
      <c r="I653" s="28">
        <f t="shared" si="74"/>
        <v>94121.09</v>
      </c>
      <c r="J653" s="5" t="s">
        <v>227</v>
      </c>
      <c r="K653" s="5" t="s">
        <v>228</v>
      </c>
      <c r="L653" s="8" t="s">
        <v>229</v>
      </c>
    </row>
    <row r="654" spans="1:12" ht="12.75">
      <c r="A654" s="5">
        <v>37</v>
      </c>
      <c r="B654" s="5" t="s">
        <v>1781</v>
      </c>
      <c r="C654" s="5" t="s">
        <v>313</v>
      </c>
      <c r="D654" s="5" t="s">
        <v>1782</v>
      </c>
      <c r="E654" s="6">
        <v>37076</v>
      </c>
      <c r="F654" s="7">
        <v>816796.67</v>
      </c>
      <c r="G654" s="6">
        <f t="shared" si="73"/>
        <v>37256</v>
      </c>
      <c r="H654" s="7">
        <v>460000</v>
      </c>
      <c r="I654" s="28">
        <f t="shared" si="74"/>
        <v>356796.67000000004</v>
      </c>
      <c r="J654" s="5" t="s">
        <v>1783</v>
      </c>
      <c r="K654" s="5" t="s">
        <v>1784</v>
      </c>
      <c r="L654" s="8" t="s">
        <v>1785</v>
      </c>
    </row>
    <row r="655" spans="1:12" ht="12.75">
      <c r="A655" s="5">
        <v>41</v>
      </c>
      <c r="B655" s="5" t="s">
        <v>2169</v>
      </c>
      <c r="C655" s="5" t="s">
        <v>313</v>
      </c>
      <c r="D655" s="5" t="s">
        <v>1791</v>
      </c>
      <c r="E655" s="6">
        <v>37069</v>
      </c>
      <c r="F655" s="7">
        <v>803150.04</v>
      </c>
      <c r="G655" s="6">
        <f t="shared" si="73"/>
        <v>37249</v>
      </c>
      <c r="H655" s="7">
        <v>803000</v>
      </c>
      <c r="I655" s="28">
        <f t="shared" si="74"/>
        <v>150.04000000003725</v>
      </c>
      <c r="J655" s="5" t="s">
        <v>1792</v>
      </c>
      <c r="K655" s="5" t="s">
        <v>1793</v>
      </c>
      <c r="L655" s="8" t="s">
        <v>2171</v>
      </c>
    </row>
    <row r="656" spans="1:12" ht="12.75">
      <c r="A656" s="5">
        <v>102</v>
      </c>
      <c r="B656" s="5" t="s">
        <v>177</v>
      </c>
      <c r="C656" s="5" t="s">
        <v>313</v>
      </c>
      <c r="D656" s="5" t="s">
        <v>178</v>
      </c>
      <c r="E656" s="6">
        <v>37104</v>
      </c>
      <c r="F656" s="7">
        <v>115600</v>
      </c>
      <c r="G656" s="6">
        <f t="shared" si="73"/>
        <v>37284</v>
      </c>
      <c r="H656" s="7">
        <v>10000</v>
      </c>
      <c r="I656" s="28">
        <f t="shared" si="74"/>
        <v>105600</v>
      </c>
      <c r="J656" s="5" t="s">
        <v>179</v>
      </c>
      <c r="K656" s="5" t="s">
        <v>180</v>
      </c>
      <c r="L656" s="8" t="s">
        <v>181</v>
      </c>
    </row>
    <row r="657" spans="1:12" ht="12.75">
      <c r="A657" s="5">
        <v>121</v>
      </c>
      <c r="B657" s="5" t="s">
        <v>480</v>
      </c>
      <c r="C657" s="5" t="s">
        <v>313</v>
      </c>
      <c r="D657" s="5" t="s">
        <v>481</v>
      </c>
      <c r="E657" s="6">
        <v>37139</v>
      </c>
      <c r="F657" s="7">
        <v>551500</v>
      </c>
      <c r="G657" s="6">
        <f t="shared" si="73"/>
        <v>37319</v>
      </c>
      <c r="H657" s="7">
        <v>551500</v>
      </c>
      <c r="I657" s="28">
        <f t="shared" si="74"/>
        <v>0</v>
      </c>
      <c r="J657" s="5" t="s">
        <v>482</v>
      </c>
      <c r="K657" s="5" t="s">
        <v>483</v>
      </c>
      <c r="L657" s="8" t="s">
        <v>484</v>
      </c>
    </row>
    <row r="658" spans="1:12" ht="12.75">
      <c r="A658" s="5">
        <v>122</v>
      </c>
      <c r="B658" s="5" t="s">
        <v>485</v>
      </c>
      <c r="C658" s="5" t="s">
        <v>313</v>
      </c>
      <c r="D658" s="5" t="s">
        <v>486</v>
      </c>
      <c r="E658" s="6">
        <v>37183</v>
      </c>
      <c r="F658" s="7">
        <v>541112.11</v>
      </c>
      <c r="G658" s="6">
        <f t="shared" si="73"/>
        <v>37363</v>
      </c>
      <c r="H658" s="7">
        <v>541000</v>
      </c>
      <c r="I658" s="28">
        <f t="shared" si="74"/>
        <v>112.10999999998603</v>
      </c>
      <c r="J658" s="5" t="s">
        <v>487</v>
      </c>
      <c r="K658" s="5" t="s">
        <v>488</v>
      </c>
      <c r="L658" s="8" t="s">
        <v>489</v>
      </c>
    </row>
    <row r="659" spans="1:12" ht="12.75">
      <c r="A659" s="5">
        <v>139</v>
      </c>
      <c r="B659" s="5" t="s">
        <v>502</v>
      </c>
      <c r="C659" s="5" t="s">
        <v>313</v>
      </c>
      <c r="D659" s="5" t="s">
        <v>503</v>
      </c>
      <c r="E659" s="6">
        <v>37146</v>
      </c>
      <c r="F659" s="7">
        <v>50400</v>
      </c>
      <c r="G659" s="6">
        <f t="shared" si="73"/>
        <v>37326</v>
      </c>
      <c r="H659" s="7">
        <v>50400</v>
      </c>
      <c r="I659" s="28">
        <f t="shared" si="74"/>
        <v>0</v>
      </c>
      <c r="J659" s="5" t="s">
        <v>504</v>
      </c>
      <c r="K659" s="5" t="s">
        <v>505</v>
      </c>
      <c r="L659" s="8" t="s">
        <v>506</v>
      </c>
    </row>
    <row r="660" spans="1:12" ht="12.75">
      <c r="A660" s="5">
        <v>179</v>
      </c>
      <c r="B660" s="5" t="s">
        <v>1804</v>
      </c>
      <c r="C660" s="5" t="s">
        <v>313</v>
      </c>
      <c r="D660" s="5" t="s">
        <v>1805</v>
      </c>
      <c r="E660" s="6">
        <v>37244</v>
      </c>
      <c r="F660" s="7">
        <v>819271.14</v>
      </c>
      <c r="G660" s="6">
        <f t="shared" si="73"/>
        <v>37424</v>
      </c>
      <c r="H660" s="7">
        <v>819271.14</v>
      </c>
      <c r="I660" s="28">
        <f t="shared" si="74"/>
        <v>0</v>
      </c>
      <c r="J660" s="5" t="s">
        <v>1065</v>
      </c>
      <c r="K660" s="5" t="s">
        <v>1793</v>
      </c>
      <c r="L660" s="8" t="s">
        <v>1806</v>
      </c>
    </row>
    <row r="661" spans="1:12" ht="12.75">
      <c r="A661" s="5">
        <v>219</v>
      </c>
      <c r="B661" s="5" t="s">
        <v>961</v>
      </c>
      <c r="C661" s="5" t="s">
        <v>313</v>
      </c>
      <c r="D661" s="5" t="s">
        <v>962</v>
      </c>
      <c r="E661" s="6">
        <v>37244</v>
      </c>
      <c r="F661" s="7">
        <v>847500</v>
      </c>
      <c r="G661" s="6">
        <f t="shared" si="73"/>
        <v>37424</v>
      </c>
      <c r="H661" s="7">
        <v>100000</v>
      </c>
      <c r="I661" s="28">
        <f t="shared" si="74"/>
        <v>747500</v>
      </c>
      <c r="J661" s="5" t="s">
        <v>1751</v>
      </c>
      <c r="K661" s="5" t="s">
        <v>963</v>
      </c>
      <c r="L661" s="8" t="s">
        <v>964</v>
      </c>
    </row>
    <row r="662" spans="1:12" ht="12.75">
      <c r="A662" s="5">
        <v>246</v>
      </c>
      <c r="B662" s="5" t="s">
        <v>186</v>
      </c>
      <c r="C662" s="5" t="s">
        <v>313</v>
      </c>
      <c r="D662" s="5" t="s">
        <v>465</v>
      </c>
      <c r="E662" s="6">
        <v>37239</v>
      </c>
      <c r="F662" s="7">
        <v>493663</v>
      </c>
      <c r="G662" s="6">
        <f t="shared" si="73"/>
        <v>37419</v>
      </c>
      <c r="H662" s="7">
        <v>493663</v>
      </c>
      <c r="I662" s="28">
        <f t="shared" si="74"/>
        <v>0</v>
      </c>
      <c r="J662" s="5" t="s">
        <v>2077</v>
      </c>
      <c r="K662" s="5" t="s">
        <v>187</v>
      </c>
      <c r="L662" s="8" t="s">
        <v>1641</v>
      </c>
    </row>
    <row r="663" spans="1:12" ht="12.75">
      <c r="A663" s="5">
        <v>276</v>
      </c>
      <c r="B663" s="5" t="s">
        <v>397</v>
      </c>
      <c r="C663" s="5" t="s">
        <v>313</v>
      </c>
      <c r="D663" s="5" t="s">
        <v>1044</v>
      </c>
      <c r="E663" s="6">
        <v>37239</v>
      </c>
      <c r="F663" s="7">
        <v>46800</v>
      </c>
      <c r="G663" s="6">
        <f t="shared" si="73"/>
        <v>37419</v>
      </c>
      <c r="H663" s="7">
        <v>46800</v>
      </c>
      <c r="I663" s="28">
        <f t="shared" si="74"/>
        <v>0</v>
      </c>
      <c r="J663" s="5" t="s">
        <v>398</v>
      </c>
      <c r="K663" s="5" t="s">
        <v>731</v>
      </c>
      <c r="L663" s="8" t="s">
        <v>1045</v>
      </c>
    </row>
    <row r="664" spans="1:12" ht="12.75">
      <c r="A664" s="5">
        <v>415</v>
      </c>
      <c r="B664" s="5" t="s">
        <v>1964</v>
      </c>
      <c r="C664" s="5" t="s">
        <v>313</v>
      </c>
      <c r="D664" s="5" t="s">
        <v>1965</v>
      </c>
      <c r="E664" s="6">
        <v>37244</v>
      </c>
      <c r="F664" s="7">
        <v>706741.47</v>
      </c>
      <c r="G664" s="6">
        <f t="shared" si="73"/>
        <v>37424</v>
      </c>
      <c r="H664" s="7">
        <v>134000</v>
      </c>
      <c r="I664" s="28">
        <f t="shared" si="74"/>
        <v>572741.47</v>
      </c>
      <c r="J664" s="5" t="s">
        <v>1065</v>
      </c>
      <c r="K664" s="5" t="s">
        <v>1793</v>
      </c>
      <c r="L664" s="8" t="s">
        <v>2168</v>
      </c>
    </row>
    <row r="665" spans="1:12" ht="12.75">
      <c r="A665" s="5"/>
      <c r="B665" s="5"/>
      <c r="C665" s="5"/>
      <c r="D665" s="5"/>
      <c r="E665" s="6"/>
      <c r="F665" s="7"/>
      <c r="G665" s="6"/>
      <c r="H665" s="11">
        <f>SUM(H651:H664)</f>
        <v>4238530.2</v>
      </c>
      <c r="I665" s="28"/>
      <c r="J665" s="5"/>
      <c r="K665" s="5"/>
      <c r="L665" s="8"/>
    </row>
    <row r="666" spans="1:12" ht="12.75">
      <c r="A666" s="5">
        <v>224</v>
      </c>
      <c r="B666" s="5" t="s">
        <v>965</v>
      </c>
      <c r="C666" s="5" t="s">
        <v>618</v>
      </c>
      <c r="D666" s="5" t="s">
        <v>966</v>
      </c>
      <c r="E666" s="6">
        <v>37244</v>
      </c>
      <c r="F666" s="7">
        <v>998456.76</v>
      </c>
      <c r="G666" s="6">
        <f>SUM(E666+180)</f>
        <v>37424</v>
      </c>
      <c r="H666" s="7">
        <v>450000</v>
      </c>
      <c r="I666" s="28">
        <f>SUM(F666-H666)</f>
        <v>548456.76</v>
      </c>
      <c r="J666" s="5" t="s">
        <v>967</v>
      </c>
      <c r="K666" s="5" t="s">
        <v>968</v>
      </c>
      <c r="L666" s="8" t="s">
        <v>969</v>
      </c>
    </row>
    <row r="667" spans="1:12" ht="12.75">
      <c r="A667" s="5"/>
      <c r="B667" s="5"/>
      <c r="C667" s="5"/>
      <c r="D667" s="5"/>
      <c r="E667" s="6"/>
      <c r="F667" s="7"/>
      <c r="G667" s="6"/>
      <c r="H667" s="11">
        <f>SUM(H666)</f>
        <v>450000</v>
      </c>
      <c r="I667" s="28"/>
      <c r="J667" s="5"/>
      <c r="K667" s="5"/>
      <c r="L667" s="8"/>
    </row>
    <row r="668" spans="1:12" ht="12.75">
      <c r="A668" s="5"/>
      <c r="B668" s="5"/>
      <c r="C668" s="5"/>
      <c r="D668" s="5"/>
      <c r="E668" s="6"/>
      <c r="F668" s="7"/>
      <c r="G668" s="6"/>
      <c r="H668" s="11"/>
      <c r="I668" s="28"/>
      <c r="J668" s="5"/>
      <c r="K668" s="5"/>
      <c r="L668" s="8"/>
    </row>
    <row r="669" spans="1:12" ht="12.75">
      <c r="A669" s="5"/>
      <c r="B669" s="5"/>
      <c r="C669" s="5"/>
      <c r="D669" s="5"/>
      <c r="E669" s="6"/>
      <c r="F669" s="7"/>
      <c r="G669" s="6"/>
      <c r="H669" s="7"/>
      <c r="I669" s="28"/>
      <c r="J669" s="5"/>
      <c r="K669" s="5"/>
      <c r="L669" s="8"/>
    </row>
    <row r="672" spans="2:3" ht="12.75">
      <c r="B672" t="s">
        <v>1116</v>
      </c>
      <c r="C672" t="s">
        <v>1117</v>
      </c>
    </row>
    <row r="673" spans="1:3" ht="12.75">
      <c r="A673">
        <v>2001</v>
      </c>
      <c r="B673" s="4">
        <v>22211738.41</v>
      </c>
      <c r="C673" s="4">
        <v>30716870.62</v>
      </c>
    </row>
    <row r="674" spans="1:3" ht="12.75">
      <c r="A674">
        <v>2002</v>
      </c>
      <c r="B674" s="4">
        <v>29335038.34</v>
      </c>
      <c r="C674" s="4">
        <v>20478213.97</v>
      </c>
    </row>
    <row r="675" spans="1:3" ht="12.75">
      <c r="A675">
        <v>2003</v>
      </c>
      <c r="B675" s="4">
        <v>36736394.33</v>
      </c>
      <c r="C675" s="4">
        <v>15435131</v>
      </c>
    </row>
    <row r="676" spans="1:3" ht="12.75">
      <c r="A676">
        <v>2004</v>
      </c>
      <c r="B676" s="4">
        <v>8669623.73</v>
      </c>
      <c r="C676" s="4">
        <v>20000000</v>
      </c>
    </row>
    <row r="677" spans="1:3" ht="12.75">
      <c r="A677">
        <v>2005</v>
      </c>
      <c r="B677" s="4">
        <v>6079438.71</v>
      </c>
      <c r="C677" s="4">
        <v>20000000</v>
      </c>
    </row>
    <row r="678" spans="1:3" ht="12.75">
      <c r="A678">
        <v>2006</v>
      </c>
      <c r="B678" s="4">
        <v>0</v>
      </c>
      <c r="C678" s="4">
        <v>8558041</v>
      </c>
    </row>
    <row r="679" spans="1:3" ht="12.75">
      <c r="A679">
        <v>2007</v>
      </c>
      <c r="B679" s="4">
        <v>6567468.52</v>
      </c>
      <c r="C679" s="4">
        <v>10603800</v>
      </c>
    </row>
    <row r="680" spans="1:3" ht="12.75">
      <c r="A680">
        <v>2008</v>
      </c>
      <c r="B680" s="4">
        <v>7908812.99</v>
      </c>
      <c r="C680" s="4">
        <v>15000000</v>
      </c>
    </row>
    <row r="681" spans="1:3" ht="12.75">
      <c r="A681">
        <v>2009</v>
      </c>
      <c r="B681" s="4">
        <v>4965602.24</v>
      </c>
      <c r="C681" s="4">
        <v>15000000</v>
      </c>
    </row>
    <row r="682" spans="1:3" ht="12.75">
      <c r="A682">
        <v>2010</v>
      </c>
      <c r="B682" s="4">
        <v>6520738.06</v>
      </c>
      <c r="C682" s="4">
        <v>10000000</v>
      </c>
    </row>
    <row r="683" spans="1:3" ht="12.75">
      <c r="A683">
        <v>2011</v>
      </c>
      <c r="B683" s="4">
        <v>6071876.16</v>
      </c>
      <c r="C683" s="4">
        <v>10000000</v>
      </c>
    </row>
    <row r="684" spans="1:3" ht="12.75">
      <c r="A684">
        <v>2012</v>
      </c>
      <c r="B684" s="4">
        <v>4267008.46</v>
      </c>
      <c r="C684" s="4">
        <v>6400000</v>
      </c>
    </row>
    <row r="685" spans="2:3" ht="12.75">
      <c r="B685" s="4">
        <f>SUM(B673:B684)</f>
        <v>139333739.95</v>
      </c>
      <c r="C685" s="4">
        <f>SUM(C673:C684)</f>
        <v>182192056.59</v>
      </c>
    </row>
    <row r="687" spans="2:3" ht="12.75">
      <c r="B687" t="s">
        <v>1118</v>
      </c>
      <c r="C687" t="s">
        <v>1119</v>
      </c>
    </row>
    <row r="688" spans="1:3" ht="12.75">
      <c r="A688">
        <v>2001</v>
      </c>
      <c r="B688" s="73">
        <v>424</v>
      </c>
      <c r="C688" s="72">
        <v>86</v>
      </c>
    </row>
    <row r="689" spans="1:3" ht="12.75">
      <c r="A689">
        <v>2002</v>
      </c>
      <c r="B689" s="72">
        <v>399</v>
      </c>
      <c r="C689" s="72">
        <v>94</v>
      </c>
    </row>
    <row r="690" spans="1:3" ht="12.75">
      <c r="A690">
        <v>2003</v>
      </c>
      <c r="B690" s="72">
        <v>528</v>
      </c>
      <c r="C690" s="72">
        <v>90</v>
      </c>
    </row>
    <row r="691" spans="1:3" ht="12.75">
      <c r="A691">
        <v>2004</v>
      </c>
      <c r="B691" s="72">
        <v>437</v>
      </c>
      <c r="C691" s="72">
        <v>32</v>
      </c>
    </row>
    <row r="692" spans="1:3" ht="12.75">
      <c r="A692">
        <v>2005</v>
      </c>
      <c r="B692" s="72">
        <v>586</v>
      </c>
      <c r="C692" s="72">
        <v>49</v>
      </c>
    </row>
    <row r="693" spans="1:3" ht="12.75">
      <c r="A693">
        <v>2006</v>
      </c>
      <c r="B693" s="72">
        <v>0</v>
      </c>
      <c r="C693" s="72">
        <v>0</v>
      </c>
    </row>
    <row r="694" spans="1:3" ht="12.75">
      <c r="A694">
        <v>2007</v>
      </c>
      <c r="B694" s="72">
        <v>350</v>
      </c>
      <c r="C694" s="72">
        <v>45</v>
      </c>
    </row>
    <row r="695" spans="1:3" ht="12.75">
      <c r="A695">
        <v>2008</v>
      </c>
      <c r="B695" s="72">
        <v>255</v>
      </c>
      <c r="C695" s="72">
        <v>48</v>
      </c>
    </row>
    <row r="696" spans="1:3" ht="12.75">
      <c r="A696">
        <v>2009</v>
      </c>
      <c r="B696" s="72">
        <v>193</v>
      </c>
      <c r="C696" s="72">
        <v>33</v>
      </c>
    </row>
    <row r="697" spans="1:3" ht="12.75">
      <c r="A697">
        <v>2010</v>
      </c>
      <c r="B697" s="72">
        <v>201</v>
      </c>
      <c r="C697" s="72">
        <v>35</v>
      </c>
    </row>
    <row r="698" spans="1:3" ht="12.75">
      <c r="A698">
        <v>2011</v>
      </c>
      <c r="B698" s="72">
        <v>305</v>
      </c>
      <c r="C698" s="72">
        <v>34</v>
      </c>
    </row>
    <row r="699" spans="1:3" ht="12.75">
      <c r="A699">
        <v>2012</v>
      </c>
      <c r="B699" s="72">
        <v>122</v>
      </c>
      <c r="C699" s="72">
        <v>21</v>
      </c>
    </row>
  </sheetData>
  <hyperlinks>
    <hyperlink ref="J263" r:id="rId1" display="mkt@antarespromocoes.com.br"/>
    <hyperlink ref="K263" r:id="rId2" display="mkt@antarespromocoes.com.br"/>
    <hyperlink ref="K239" r:id="rId3" display="calina@calina.com.br"/>
    <hyperlink ref="K240" r:id="rId4" display="estudioro@uol.com.br"/>
    <hyperlink ref="K227" r:id="rId5" display="gereco@uol.com.br"/>
    <hyperlink ref="K228" r:id="rId6" display="selenemarinho@uol.com.br"/>
    <hyperlink ref="K178" r:id="rId7" display="estudioro@uol.com.br"/>
    <hyperlink ref="K168" r:id="rId8" display="eloisaelena@sti.com.br"/>
    <hyperlink ref="K201" r:id="rId9" display="estudioro@uol.com.br"/>
    <hyperlink ref="K180" r:id="rId10" display="britocimino@britocimino.com.br"/>
    <hyperlink ref="K181" r:id="rId11" display="britocimino@britocimino.com.br"/>
    <hyperlink ref="K182" r:id="rId12" display="estudioro@uol.com.br"/>
    <hyperlink ref="K183" r:id="rId13" display="nararoesler@nararoesler.com.br"/>
    <hyperlink ref="K184" r:id="rId14" display="nararoesler@nararoesler.com.br"/>
    <hyperlink ref="K169" r:id="rId15" display="gilmarguido@uol.com.br"/>
    <hyperlink ref="K217" r:id="rId16" display="rrcuri@uol.com.br"/>
    <hyperlink ref="K170" r:id="rId17" display="central@cooperativadeteatro.com.br"/>
    <hyperlink ref="K185" r:id="rId18" display="estudioro@uol.com.br"/>
    <hyperlink ref="K202" r:id="rId19" display="renataferraz@viacultura.com"/>
    <hyperlink ref="K186" r:id="rId20" display="priscila@lisig.com.br"/>
    <hyperlink ref="K187" r:id="rId21" display="marli@nararoesler.com.br"/>
    <hyperlink ref="K188" r:id="rId22" display="mariliarazuk@uol.com.br"/>
    <hyperlink ref="K207" r:id="rId23" display="contato@cooperativademusica.com.br"/>
    <hyperlink ref="K208" r:id="rId24" display="contato@cooperativademusica.com.br"/>
    <hyperlink ref="K189" r:id="rId25" display="estudioro@uol.com.br"/>
    <hyperlink ref="K195" r:id="rId26" display="silviafraiha@terra.com.br"/>
    <hyperlink ref="K196" r:id="rId27" display="silviafraiha@terra.com.br"/>
    <hyperlink ref="K190" r:id="rId28" display="estudioro@uol.com.br"/>
    <hyperlink ref="K198" r:id="rId29" display="boccato@glazcinema.com.br"/>
    <hyperlink ref="K140" r:id="rId30" display="estudioro@uol.com.br"/>
    <hyperlink ref="K139" r:id="rId31" display="estudioro@uol.com.br"/>
    <hyperlink ref="K155" r:id="rId32" display="edith@cultarte.com.br"/>
    <hyperlink ref="K138" r:id="rId33" display="eduardosrur@mail.com"/>
    <hyperlink ref="K149" r:id="rId34" display="carol@atalla.com.br"/>
    <hyperlink ref="K87" r:id="rId35" display="pedronin@ism.com.br"/>
    <hyperlink ref="K107" r:id="rId36" display="edvlen@len.com.br"/>
    <hyperlink ref="K114" r:id="rId37" display="eduardo_leal@terra.com.br"/>
    <hyperlink ref="K84" r:id="rId38" display="giulia@filmand.com.br"/>
    <hyperlink ref="K91" r:id="rId39" display="valeria@prata.art.br"/>
  </hyperlinks>
  <printOptions/>
  <pageMargins left="0.75" right="0.75" top="1" bottom="1" header="0.492125985" footer="0.492125985"/>
  <pageSetup horizontalDpi="600" verticalDpi="600" orientation="portrait" paperSize="9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d650567</dc:creator>
  <cp:keywords/>
  <dc:description/>
  <cp:lastModifiedBy>Smc</cp:lastModifiedBy>
  <cp:lastPrinted>2008-06-12T13:05:43Z</cp:lastPrinted>
  <dcterms:created xsi:type="dcterms:W3CDTF">2006-07-21T12:33:51Z</dcterms:created>
  <dcterms:modified xsi:type="dcterms:W3CDTF">2013-09-17T18:05:18Z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