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<sst xmlns="http://schemas.openxmlformats.org/spreadsheetml/2006/main" count="139" uniqueCount="139">
  <si>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</si>
  <si>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</si>
  <si>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</si>
  <si>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</si>
  <si>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</si>
  <si>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</si>
  <si>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</si>
  <si>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</si>
  <si>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</si>
  <si>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</si>
  <si>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</si>
  <si>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</si>
  <si>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</si>
  <si>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</si>
  <si>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</si>
  <si>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</si>
  <si>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</si>
  <si>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</si>
  <si>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</si>
  <si>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</si>
  <si>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</si>
  <si>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</si>
  <si>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</si>
  <si>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</si>
  <si>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</si>
  <si>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</si>
  <si>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</si>
  <si>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</si>
  <si>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</si>
  <si>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</si>
  <si>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</si>
  <si>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</si>
  <si>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</si>
  <si>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</si>
  <si>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</si>
  <si>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</si>
  <si>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</si>
  <si>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</si>
  <si>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</si>
  <si>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</si>
  <si>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</si>
  <si>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</si>
  <si>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</si>
  <si>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</si>
  <si>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</si>
  <si>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</si>
  <si>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</si>
  <si>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</si>
  <si>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</si>
  <si>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</si>
  <si>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</si>
  <si>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</si>
  <si>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</si>
  <si>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</si>
  <si>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</si>
  <si>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</si>
  <si>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</si>
  <si>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</si>
  <si>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</si>
  <si>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</si>
  <si>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</si>
  <si>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</si>
  <si>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</si>
  <si>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</si>
  <si>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</si>
  <si>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</si>
  <si>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</si>
  <si>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</si>
  <si>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</si>
  <si>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</si>
  <si>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</si>
  <si>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</si>
  <si>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</si>
  <si>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</si>
  <si>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</si>
  <si>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</si>
  <si>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</si>
  <si>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</si>
  <si>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</si>
  <si>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</si>
  <si>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</si>
  <si>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</si>
  <si>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</si>
  <si>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</si>
  <si>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</si>
  <si>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</si>
  <si>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</si>
  <si>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</si>
  <si>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</si>
  <si>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</si>
  <si>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</si>
  <si>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</si>
  <si>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</si>
  <si>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</si>
  <si>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</si>
  <si>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</si>
  <si>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</si>
  <si>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</si>
  <si>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</si>
  <si>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</si>
  <si>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</si>
  <si>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</si>
  <si>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</si>
  <si>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</si>
  <si>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</si>
  <si>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</si>
  <si>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</si>
  <si>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</si>
  <si>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</si>
  <si>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</si>
  <si>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</si>
  <si>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</si>
  <si>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</si>
  <si>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</si>
  <si>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</si>
  <si>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</si>
  <si>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</si>
  <si>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</si>
  <si>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</si>
  <si>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</si>
  <si>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</si>
  <si>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</si>
  <si>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</si>
  <si>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</si>
  <si>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</si>
  <si>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</si>
  <si>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</si>
  <si>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</si>
  <si>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</si>
  <si>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</si>
  <si>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</si>
  <si>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</si>
  <si>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</si>
  <si>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</si>
  <si>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</si>
  <si>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</si>
  <si>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</si>
  <si>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</si>
  <si>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11/05/18 - VENCIMENTO 18/05/18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</si>
</sst>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583012</v>
      </c>
      <c r="C7" s="9">
        <f t="shared" si="0"/>
        <v>780903</v>
      </c>
      <c r="D7" s="9">
        <f t="shared" si="0"/>
        <v>791263</v>
      </c>
      <c r="E7" s="9">
        <f t="shared" si="0"/>
        <v>521471</v>
      </c>
      <c r="F7" s="9">
        <f t="shared" si="0"/>
        <v>726628</v>
      </c>
      <c r="G7" s="9">
        <f t="shared" si="0"/>
        <v>1217701</v>
      </c>
      <c r="H7" s="9">
        <f t="shared" si="0"/>
        <v>539586</v>
      </c>
      <c r="I7" s="9">
        <f t="shared" si="0"/>
        <v>121169</v>
      </c>
      <c r="J7" s="9">
        <f t="shared" si="0"/>
        <v>329119</v>
      </c>
      <c r="K7" s="9">
        <f t="shared" si="0"/>
        <v>5610852</v>
      </c>
      <c r="L7" s="50"/>
    </row>
    <row r="8" spans="1:11" ht="17.25" customHeight="1">
      <c r="A8" s="10" t="s">
        <v>96</v>
      </c>
      <c r="B8" s="11">
        <f>B9+B12+B16</f>
        <v>277009</v>
      </c>
      <c r="C8" s="11">
        <f aca="true" t="shared" si="1" ref="C8:J8">C9+C12+C16</f>
        <v>383964</v>
      </c>
      <c r="D8" s="11">
        <f t="shared" si="1"/>
        <v>360827</v>
      </c>
      <c r="E8" s="11">
        <f t="shared" si="1"/>
        <v>257836</v>
      </c>
      <c r="F8" s="11">
        <f t="shared" si="1"/>
        <v>341449</v>
      </c>
      <c r="G8" s="11">
        <f t="shared" si="1"/>
        <v>575696</v>
      </c>
      <c r="H8" s="11">
        <f t="shared" si="1"/>
        <v>282230</v>
      </c>
      <c r="I8" s="11">
        <f t="shared" si="1"/>
        <v>53792</v>
      </c>
      <c r="J8" s="11">
        <f t="shared" si="1"/>
        <v>150354</v>
      </c>
      <c r="K8" s="11">
        <f>SUM(B8:J8)</f>
        <v>2683157</v>
      </c>
    </row>
    <row r="9" spans="1:11" ht="17.25" customHeight="1">
      <c r="A9" s="15" t="s">
        <v>16</v>
      </c>
      <c r="B9" s="13">
        <f>+B10+B11</f>
        <v>34254</v>
      </c>
      <c r="C9" s="13">
        <f aca="true" t="shared" si="2" ref="C9:J9">+C10+C11</f>
        <v>51606</v>
      </c>
      <c r="D9" s="13">
        <f t="shared" si="2"/>
        <v>42198</v>
      </c>
      <c r="E9" s="13">
        <f t="shared" si="2"/>
        <v>32738</v>
      </c>
      <c r="F9" s="13">
        <f t="shared" si="2"/>
        <v>36303</v>
      </c>
      <c r="G9" s="13">
        <f t="shared" si="2"/>
        <v>48004</v>
      </c>
      <c r="H9" s="13">
        <f t="shared" si="2"/>
        <v>43555</v>
      </c>
      <c r="I9" s="13">
        <f t="shared" si="2"/>
        <v>7715</v>
      </c>
      <c r="J9" s="13">
        <f t="shared" si="2"/>
        <v>16761</v>
      </c>
      <c r="K9" s="11">
        <f>SUM(B9:J9)</f>
        <v>313134</v>
      </c>
    </row>
    <row r="10" spans="1:11" ht="17.25" customHeight="1">
      <c r="A10" s="29" t="s">
        <v>17</v>
      </c>
      <c r="B10" s="13">
        <v>34254</v>
      </c>
      <c r="C10" s="13">
        <v>51606</v>
      </c>
      <c r="D10" s="13">
        <v>42198</v>
      </c>
      <c r="E10" s="13">
        <v>32738</v>
      </c>
      <c r="F10" s="13">
        <v>36303</v>
      </c>
      <c r="G10" s="13">
        <v>48004</v>
      </c>
      <c r="H10" s="13">
        <v>43555</v>
      </c>
      <c r="I10" s="13">
        <v>7715</v>
      </c>
      <c r="J10" s="13">
        <v>16761</v>
      </c>
      <c r="K10" s="11">
        <f>SUM(B10:J10)</f>
        <v>313134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229900</v>
      </c>
      <c r="C12" s="17">
        <f t="shared" si="3"/>
        <v>314018</v>
      </c>
      <c r="D12" s="17">
        <f t="shared" si="3"/>
        <v>302009</v>
      </c>
      <c r="E12" s="17">
        <f t="shared" si="3"/>
        <v>213483</v>
      </c>
      <c r="F12" s="17">
        <f t="shared" si="3"/>
        <v>286101</v>
      </c>
      <c r="G12" s="17">
        <f t="shared" si="3"/>
        <v>494790</v>
      </c>
      <c r="H12" s="17">
        <f t="shared" si="3"/>
        <v>226054</v>
      </c>
      <c r="I12" s="17">
        <f t="shared" si="3"/>
        <v>43185</v>
      </c>
      <c r="J12" s="17">
        <f t="shared" si="3"/>
        <v>126491</v>
      </c>
      <c r="K12" s="11">
        <f aca="true" t="shared" si="4" ref="K12:K27">SUM(B12:J12)</f>
        <v>2236031</v>
      </c>
    </row>
    <row r="13" spans="1:13" ht="17.25" customHeight="1">
      <c r="A13" s="14" t="s">
        <v>19</v>
      </c>
      <c r="B13" s="13">
        <v>106778</v>
      </c>
      <c r="C13" s="13">
        <v>154809</v>
      </c>
      <c r="D13" s="13">
        <v>155922</v>
      </c>
      <c r="E13" s="13">
        <v>104648</v>
      </c>
      <c r="F13" s="13">
        <v>138665</v>
      </c>
      <c r="G13" s="13">
        <v>226618</v>
      </c>
      <c r="H13" s="13">
        <v>99903</v>
      </c>
      <c r="I13" s="13">
        <v>23122</v>
      </c>
      <c r="J13" s="13">
        <v>64620</v>
      </c>
      <c r="K13" s="11">
        <f t="shared" si="4"/>
        <v>1075085</v>
      </c>
      <c r="L13" s="50"/>
      <c r="M13" s="51"/>
    </row>
    <row r="14" spans="1:12" ht="17.25" customHeight="1">
      <c r="A14" s="14" t="s">
        <v>20</v>
      </c>
      <c r="B14" s="13">
        <v>111074</v>
      </c>
      <c r="C14" s="13">
        <v>140499</v>
      </c>
      <c r="D14" s="13">
        <v>133427</v>
      </c>
      <c r="E14" s="13">
        <v>97290</v>
      </c>
      <c r="F14" s="13">
        <v>134820</v>
      </c>
      <c r="G14" s="13">
        <v>248276</v>
      </c>
      <c r="H14" s="13">
        <v>107266</v>
      </c>
      <c r="I14" s="13">
        <v>17026</v>
      </c>
      <c r="J14" s="13">
        <v>57536</v>
      </c>
      <c r="K14" s="11">
        <f t="shared" si="4"/>
        <v>1047214</v>
      </c>
      <c r="L14" s="50"/>
    </row>
    <row r="15" spans="1:11" ht="17.25" customHeight="1">
      <c r="A15" s="14" t="s">
        <v>21</v>
      </c>
      <c r="B15" s="13">
        <v>12048</v>
      </c>
      <c r="C15" s="13">
        <v>18710</v>
      </c>
      <c r="D15" s="13">
        <v>12660</v>
      </c>
      <c r="E15" s="13">
        <v>11545</v>
      </c>
      <c r="F15" s="13">
        <v>12616</v>
      </c>
      <c r="G15" s="13">
        <v>19896</v>
      </c>
      <c r="H15" s="13">
        <v>18885</v>
      </c>
      <c r="I15" s="13">
        <v>3037</v>
      </c>
      <c r="J15" s="13">
        <v>4335</v>
      </c>
      <c r="K15" s="11">
        <f t="shared" si="4"/>
        <v>113732</v>
      </c>
    </row>
    <row r="16" spans="1:11" ht="17.25" customHeight="1">
      <c r="A16" s="15" t="s">
        <v>92</v>
      </c>
      <c r="B16" s="13">
        <f>B17+B18+B19</f>
        <v>12855</v>
      </c>
      <c r="C16" s="13">
        <f aca="true" t="shared" si="5" ref="C16:J16">C17+C18+C19</f>
        <v>18340</v>
      </c>
      <c r="D16" s="13">
        <f t="shared" si="5"/>
        <v>16620</v>
      </c>
      <c r="E16" s="13">
        <f t="shared" si="5"/>
        <v>11615</v>
      </c>
      <c r="F16" s="13">
        <f t="shared" si="5"/>
        <v>19045</v>
      </c>
      <c r="G16" s="13">
        <f t="shared" si="5"/>
        <v>32902</v>
      </c>
      <c r="H16" s="13">
        <f t="shared" si="5"/>
        <v>12621</v>
      </c>
      <c r="I16" s="13">
        <f t="shared" si="5"/>
        <v>2892</v>
      </c>
      <c r="J16" s="13">
        <f t="shared" si="5"/>
        <v>7102</v>
      </c>
      <c r="K16" s="11">
        <f t="shared" si="4"/>
        <v>133992</v>
      </c>
    </row>
    <row r="17" spans="1:11" ht="17.25" customHeight="1">
      <c r="A17" s="14" t="s">
        <v>93</v>
      </c>
      <c r="B17" s="13">
        <v>12732</v>
      </c>
      <c r="C17" s="13">
        <v>18166</v>
      </c>
      <c r="D17" s="13">
        <v>16441</v>
      </c>
      <c r="E17" s="13">
        <v>11502</v>
      </c>
      <c r="F17" s="13">
        <v>18857</v>
      </c>
      <c r="G17" s="13">
        <v>32546</v>
      </c>
      <c r="H17" s="13">
        <v>12482</v>
      </c>
      <c r="I17" s="13">
        <v>2861</v>
      </c>
      <c r="J17" s="13">
        <v>7023</v>
      </c>
      <c r="K17" s="11">
        <f t="shared" si="4"/>
        <v>132610</v>
      </c>
    </row>
    <row r="18" spans="1:11" ht="17.25" customHeight="1">
      <c r="A18" s="14" t="s">
        <v>94</v>
      </c>
      <c r="B18" s="13">
        <v>98</v>
      </c>
      <c r="C18" s="13">
        <v>146</v>
      </c>
      <c r="D18" s="13">
        <v>152</v>
      </c>
      <c r="E18" s="13">
        <v>101</v>
      </c>
      <c r="F18" s="13">
        <v>170</v>
      </c>
      <c r="G18" s="13">
        <v>321</v>
      </c>
      <c r="H18" s="13">
        <v>114</v>
      </c>
      <c r="I18" s="13">
        <v>27</v>
      </c>
      <c r="J18" s="13">
        <v>75</v>
      </c>
      <c r="K18" s="11">
        <f t="shared" si="4"/>
        <v>1204</v>
      </c>
    </row>
    <row r="19" spans="1:11" ht="17.25" customHeight="1">
      <c r="A19" s="14" t="s">
        <v>95</v>
      </c>
      <c r="B19" s="13">
        <v>25</v>
      </c>
      <c r="C19" s="13">
        <v>28</v>
      </c>
      <c r="D19" s="13">
        <v>27</v>
      </c>
      <c r="E19" s="13">
        <v>12</v>
      </c>
      <c r="F19" s="13">
        <v>18</v>
      </c>
      <c r="G19" s="13">
        <v>35</v>
      </c>
      <c r="H19" s="13">
        <v>25</v>
      </c>
      <c r="I19" s="13">
        <v>4</v>
      </c>
      <c r="J19" s="13">
        <v>4</v>
      </c>
      <c r="K19" s="11">
        <f t="shared" si="4"/>
        <v>178</v>
      </c>
    </row>
    <row r="20" spans="1:11" ht="17.25" customHeight="1">
      <c r="A20" s="16" t="s">
        <v>22</v>
      </c>
      <c r="B20" s="11">
        <f>+B21+B22+B23</f>
        <v>165210</v>
      </c>
      <c r="C20" s="11">
        <f aca="true" t="shared" si="6" ref="C20:J20">+C21+C22+C23</f>
        <v>193254</v>
      </c>
      <c r="D20" s="11">
        <f t="shared" si="6"/>
        <v>215344</v>
      </c>
      <c r="E20" s="11">
        <f t="shared" si="6"/>
        <v>132512</v>
      </c>
      <c r="F20" s="11">
        <f t="shared" si="6"/>
        <v>217181</v>
      </c>
      <c r="G20" s="11">
        <f t="shared" si="6"/>
        <v>405832</v>
      </c>
      <c r="H20" s="11">
        <f t="shared" si="6"/>
        <v>136118</v>
      </c>
      <c r="I20" s="11">
        <f t="shared" si="6"/>
        <v>32984</v>
      </c>
      <c r="J20" s="11">
        <f t="shared" si="6"/>
        <v>84678</v>
      </c>
      <c r="K20" s="11">
        <f t="shared" si="4"/>
        <v>1583113</v>
      </c>
    </row>
    <row r="21" spans="1:12" ht="17.25" customHeight="1">
      <c r="A21" s="12" t="s">
        <v>23</v>
      </c>
      <c r="B21" s="13">
        <v>85574</v>
      </c>
      <c r="C21" s="13">
        <v>109150</v>
      </c>
      <c r="D21" s="13">
        <v>126024</v>
      </c>
      <c r="E21" s="13">
        <v>73878</v>
      </c>
      <c r="F21" s="13">
        <v>118760</v>
      </c>
      <c r="G21" s="13">
        <v>205348</v>
      </c>
      <c r="H21" s="13">
        <v>73059</v>
      </c>
      <c r="I21" s="13">
        <v>19927</v>
      </c>
      <c r="J21" s="13">
        <v>47938</v>
      </c>
      <c r="K21" s="11">
        <f t="shared" si="4"/>
        <v>859658</v>
      </c>
      <c r="L21" s="50"/>
    </row>
    <row r="22" spans="1:12" ht="17.25" customHeight="1">
      <c r="A22" s="12" t="s">
        <v>24</v>
      </c>
      <c r="B22" s="13">
        <v>74589</v>
      </c>
      <c r="C22" s="13">
        <v>77659</v>
      </c>
      <c r="D22" s="13">
        <v>83929</v>
      </c>
      <c r="E22" s="13">
        <v>54807</v>
      </c>
      <c r="F22" s="13">
        <v>92925</v>
      </c>
      <c r="G22" s="13">
        <v>191349</v>
      </c>
      <c r="H22" s="13">
        <v>56927</v>
      </c>
      <c r="I22" s="13">
        <v>11900</v>
      </c>
      <c r="J22" s="13">
        <v>34862</v>
      </c>
      <c r="K22" s="11">
        <f t="shared" si="4"/>
        <v>678947</v>
      </c>
      <c r="L22" s="50"/>
    </row>
    <row r="23" spans="1:11" ht="17.25" customHeight="1">
      <c r="A23" s="12" t="s">
        <v>25</v>
      </c>
      <c r="B23" s="13">
        <v>5047</v>
      </c>
      <c r="C23" s="13">
        <v>6445</v>
      </c>
      <c r="D23" s="13">
        <v>5391</v>
      </c>
      <c r="E23" s="13">
        <v>3827</v>
      </c>
      <c r="F23" s="13">
        <v>5496</v>
      </c>
      <c r="G23" s="13">
        <v>9135</v>
      </c>
      <c r="H23" s="13">
        <v>6132</v>
      </c>
      <c r="I23" s="13">
        <v>1157</v>
      </c>
      <c r="J23" s="13">
        <v>1878</v>
      </c>
      <c r="K23" s="11">
        <f t="shared" si="4"/>
        <v>44508</v>
      </c>
    </row>
    <row r="24" spans="1:11" ht="17.25" customHeight="1">
      <c r="A24" s="16" t="s">
        <v>26</v>
      </c>
      <c r="B24" s="13">
        <f>+B25+B26</f>
        <v>140793</v>
      </c>
      <c r="C24" s="13">
        <f aca="true" t="shared" si="7" ref="C24:J24">+C25+C26</f>
        <v>203685</v>
      </c>
      <c r="D24" s="13">
        <f t="shared" si="7"/>
        <v>215092</v>
      </c>
      <c r="E24" s="13">
        <f t="shared" si="7"/>
        <v>131123</v>
      </c>
      <c r="F24" s="13">
        <f t="shared" si="7"/>
        <v>167998</v>
      </c>
      <c r="G24" s="13">
        <f t="shared" si="7"/>
        <v>236173</v>
      </c>
      <c r="H24" s="13">
        <f t="shared" si="7"/>
        <v>113869</v>
      </c>
      <c r="I24" s="13">
        <f t="shared" si="7"/>
        <v>34393</v>
      </c>
      <c r="J24" s="13">
        <f t="shared" si="7"/>
        <v>94087</v>
      </c>
      <c r="K24" s="11">
        <f t="shared" si="4"/>
        <v>1337213</v>
      </c>
    </row>
    <row r="25" spans="1:12" ht="17.25" customHeight="1">
      <c r="A25" s="12" t="s">
        <v>114</v>
      </c>
      <c r="B25" s="13">
        <v>68200</v>
      </c>
      <c r="C25" s="13">
        <v>107397</v>
      </c>
      <c r="D25" s="13">
        <v>120331</v>
      </c>
      <c r="E25" s="13">
        <v>73220</v>
      </c>
      <c r="F25" s="13">
        <v>86482</v>
      </c>
      <c r="G25" s="13">
        <v>118126</v>
      </c>
      <c r="H25" s="13">
        <v>58481</v>
      </c>
      <c r="I25" s="13">
        <v>20936</v>
      </c>
      <c r="J25" s="13">
        <v>50642</v>
      </c>
      <c r="K25" s="11">
        <f t="shared" si="4"/>
        <v>703815</v>
      </c>
      <c r="L25" s="50"/>
    </row>
    <row r="26" spans="1:12" ht="17.25" customHeight="1">
      <c r="A26" s="12" t="s">
        <v>115</v>
      </c>
      <c r="B26" s="13">
        <v>72593</v>
      </c>
      <c r="C26" s="13">
        <v>96288</v>
      </c>
      <c r="D26" s="13">
        <v>94761</v>
      </c>
      <c r="E26" s="13">
        <v>57903</v>
      </c>
      <c r="F26" s="13">
        <v>81516</v>
      </c>
      <c r="G26" s="13">
        <v>118047</v>
      </c>
      <c r="H26" s="13">
        <v>55388</v>
      </c>
      <c r="I26" s="13">
        <v>13457</v>
      </c>
      <c r="J26" s="13">
        <v>43445</v>
      </c>
      <c r="K26" s="11">
        <f t="shared" si="4"/>
        <v>633398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7369</v>
      </c>
      <c r="I27" s="11">
        <v>0</v>
      </c>
      <c r="J27" s="11">
        <v>0</v>
      </c>
      <c r="K27" s="11">
        <f t="shared" si="4"/>
        <v>7369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10675.15</v>
      </c>
      <c r="I35" s="19">
        <v>0</v>
      </c>
      <c r="J35" s="19">
        <v>0</v>
      </c>
      <c r="K35" s="23">
        <f>SUM(B35:J35)</f>
        <v>10675.15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1685390.12</v>
      </c>
      <c r="C47" s="22">
        <f aca="true" t="shared" si="12" ref="C47:H47">+C48+C57</f>
        <v>2524764.4600000004</v>
      </c>
      <c r="D47" s="22">
        <f t="shared" si="12"/>
        <v>2877700</v>
      </c>
      <c r="E47" s="22">
        <f t="shared" si="12"/>
        <v>1621589.2</v>
      </c>
      <c r="F47" s="22">
        <f t="shared" si="12"/>
        <v>2219222.7800000003</v>
      </c>
      <c r="G47" s="22">
        <f t="shared" si="12"/>
        <v>3147842.77</v>
      </c>
      <c r="H47" s="22">
        <f t="shared" si="12"/>
        <v>1613859.51</v>
      </c>
      <c r="I47" s="22">
        <f>+I48+I57</f>
        <v>589147.34</v>
      </c>
      <c r="J47" s="22">
        <f>+J48+J57</f>
        <v>1031575.77</v>
      </c>
      <c r="K47" s="22">
        <f>SUM(B47:J47)</f>
        <v>17311091.95</v>
      </c>
    </row>
    <row r="48" spans="1:11" ht="17.25" customHeight="1">
      <c r="A48" s="16" t="s">
        <v>107</v>
      </c>
      <c r="B48" s="23">
        <f>SUM(B49:B56)</f>
        <v>1668765.84</v>
      </c>
      <c r="C48" s="23">
        <f aca="true" t="shared" si="13" ref="C48:J48">SUM(C49:C56)</f>
        <v>2500756.3700000006</v>
      </c>
      <c r="D48" s="23">
        <f t="shared" si="13"/>
        <v>2852954.4</v>
      </c>
      <c r="E48" s="23">
        <f t="shared" si="13"/>
        <v>1598739.68</v>
      </c>
      <c r="F48" s="23">
        <f t="shared" si="13"/>
        <v>2205147.79</v>
      </c>
      <c r="G48" s="23">
        <f t="shared" si="13"/>
        <v>3118290.83</v>
      </c>
      <c r="H48" s="23">
        <f t="shared" si="13"/>
        <v>1594999.46</v>
      </c>
      <c r="I48" s="23">
        <f t="shared" si="13"/>
        <v>589147.34</v>
      </c>
      <c r="J48" s="23">
        <f t="shared" si="13"/>
        <v>1017812.4500000001</v>
      </c>
      <c r="K48" s="23">
        <f aca="true" t="shared" si="14" ref="K48:K57">SUM(B48:J48)</f>
        <v>17146614.16</v>
      </c>
    </row>
    <row r="49" spans="1:11" ht="17.25" customHeight="1">
      <c r="A49" s="34" t="s">
        <v>43</v>
      </c>
      <c r="B49" s="23">
        <f aca="true" t="shared" si="15" ref="B49:H49">ROUND(B30*B7,2)</f>
        <v>1667472.62</v>
      </c>
      <c r="C49" s="23">
        <f t="shared" si="15"/>
        <v>2493267.1</v>
      </c>
      <c r="D49" s="23">
        <f t="shared" si="15"/>
        <v>2850524.96</v>
      </c>
      <c r="E49" s="23">
        <f t="shared" si="15"/>
        <v>1597682.85</v>
      </c>
      <c r="F49" s="23">
        <f t="shared" si="15"/>
        <v>2203281.42</v>
      </c>
      <c r="G49" s="23">
        <f t="shared" si="15"/>
        <v>3115609.78</v>
      </c>
      <c r="H49" s="23">
        <f t="shared" si="15"/>
        <v>1583091.37</v>
      </c>
      <c r="I49" s="23">
        <f>ROUND(I30*I7,2)</f>
        <v>588081.62</v>
      </c>
      <c r="J49" s="23">
        <f>ROUND(J30*J7,2)</f>
        <v>1015595.41</v>
      </c>
      <c r="K49" s="23">
        <f t="shared" si="14"/>
        <v>17114607.129999995</v>
      </c>
    </row>
    <row r="50" spans="1:11" ht="17.25" customHeight="1">
      <c r="A50" s="34" t="s">
        <v>44</v>
      </c>
      <c r="B50" s="19">
        <v>0</v>
      </c>
      <c r="C50" s="23">
        <f>ROUND(C31*C7,2)</f>
        <v>5541.97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5541.97</v>
      </c>
    </row>
    <row r="51" spans="1:11" ht="17.25" customHeight="1">
      <c r="A51" s="64" t="s">
        <v>103</v>
      </c>
      <c r="B51" s="65">
        <f aca="true" t="shared" si="16" ref="B51:H51">ROUND(B32*B7,2)</f>
        <v>-2798.46</v>
      </c>
      <c r="C51" s="65">
        <f t="shared" si="16"/>
        <v>-3826.42</v>
      </c>
      <c r="D51" s="65">
        <f t="shared" si="16"/>
        <v>-3956.32</v>
      </c>
      <c r="E51" s="65">
        <f t="shared" si="16"/>
        <v>-2388.57</v>
      </c>
      <c r="F51" s="65">
        <f t="shared" si="16"/>
        <v>-3415.15</v>
      </c>
      <c r="G51" s="65">
        <f t="shared" si="16"/>
        <v>-4749.03</v>
      </c>
      <c r="H51" s="65">
        <f t="shared" si="16"/>
        <v>-2482.1</v>
      </c>
      <c r="I51" s="19">
        <v>0</v>
      </c>
      <c r="J51" s="19">
        <v>0</v>
      </c>
      <c r="K51" s="65">
        <f>SUM(B51:J51)</f>
        <v>-23616.05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10675.15</v>
      </c>
      <c r="I53" s="31">
        <f>+I35</f>
        <v>0</v>
      </c>
      <c r="J53" s="31">
        <f>+J35</f>
        <v>0</v>
      </c>
      <c r="K53" s="23">
        <f t="shared" si="14"/>
        <v>10675.15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24745.6</v>
      </c>
      <c r="E57" s="36">
        <v>22849.52</v>
      </c>
      <c r="F57" s="36">
        <v>14074.99</v>
      </c>
      <c r="G57" s="36">
        <v>29551.94</v>
      </c>
      <c r="H57" s="36">
        <v>18860.05</v>
      </c>
      <c r="I57" s="19">
        <v>0</v>
      </c>
      <c r="J57" s="36">
        <v>13763.32</v>
      </c>
      <c r="K57" s="36">
        <f t="shared" si="14"/>
        <v>164477.78999999998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-227057.86</v>
      </c>
      <c r="C61" s="35">
        <f t="shared" si="17"/>
        <v>-277666.88</v>
      </c>
      <c r="D61" s="35">
        <f t="shared" si="17"/>
        <v>-235581.25999999998</v>
      </c>
      <c r="E61" s="35">
        <f t="shared" si="17"/>
        <v>-244798.6</v>
      </c>
      <c r="F61" s="35">
        <f t="shared" si="17"/>
        <v>-320531.94</v>
      </c>
      <c r="G61" s="35">
        <f t="shared" si="17"/>
        <v>-318967.56</v>
      </c>
      <c r="H61" s="35">
        <f t="shared" si="17"/>
        <v>-196425.21</v>
      </c>
      <c r="I61" s="35">
        <f t="shared" si="17"/>
        <v>-122248.9</v>
      </c>
      <c r="J61" s="35">
        <f t="shared" si="17"/>
        <v>-88161.79000000001</v>
      </c>
      <c r="K61" s="35">
        <f>SUM(B61:J61)</f>
        <v>-2031440</v>
      </c>
    </row>
    <row r="62" spans="1:11" ht="18.75" customHeight="1">
      <c r="A62" s="16" t="s">
        <v>74</v>
      </c>
      <c r="B62" s="35">
        <f aca="true" t="shared" si="18" ref="B62:J62">B63+B64+B65+B66+B67+B68</f>
        <v>-198749.78</v>
      </c>
      <c r="C62" s="35">
        <f t="shared" si="18"/>
        <v>-212519.2</v>
      </c>
      <c r="D62" s="35">
        <f t="shared" si="18"/>
        <v>-189093.16999999998</v>
      </c>
      <c r="E62" s="35">
        <f t="shared" si="18"/>
        <v>-222304.4</v>
      </c>
      <c r="F62" s="35">
        <f t="shared" si="18"/>
        <v>-230215.78</v>
      </c>
      <c r="G62" s="35">
        <f t="shared" si="18"/>
        <v>-254858.15</v>
      </c>
      <c r="H62" s="35">
        <f t="shared" si="18"/>
        <v>-174220</v>
      </c>
      <c r="I62" s="35">
        <f t="shared" si="18"/>
        <v>-30860</v>
      </c>
      <c r="J62" s="35">
        <f t="shared" si="18"/>
        <v>-67044</v>
      </c>
      <c r="K62" s="35">
        <f aca="true" t="shared" si="19" ref="K62:K91">SUM(B62:J62)</f>
        <v>-1579864.4799999997</v>
      </c>
    </row>
    <row r="63" spans="1:11" ht="18.75" customHeight="1">
      <c r="A63" s="12" t="s">
        <v>75</v>
      </c>
      <c r="B63" s="35">
        <f>-ROUND(B9*$D$3,2)</f>
        <v>-137016</v>
      </c>
      <c r="C63" s="35">
        <f aca="true" t="shared" si="20" ref="C63:J63">-ROUND(C9*$D$3,2)</f>
        <v>-206424</v>
      </c>
      <c r="D63" s="35">
        <f t="shared" si="20"/>
        <v>-168792</v>
      </c>
      <c r="E63" s="35">
        <f t="shared" si="20"/>
        <v>-130952</v>
      </c>
      <c r="F63" s="35">
        <f t="shared" si="20"/>
        <v>-145212</v>
      </c>
      <c r="G63" s="35">
        <f t="shared" si="20"/>
        <v>-192016</v>
      </c>
      <c r="H63" s="35">
        <f t="shared" si="20"/>
        <v>-174220</v>
      </c>
      <c r="I63" s="35">
        <f t="shared" si="20"/>
        <v>-30860</v>
      </c>
      <c r="J63" s="35">
        <f t="shared" si="20"/>
        <v>-67044</v>
      </c>
      <c r="K63" s="35">
        <f t="shared" si="19"/>
        <v>-1252536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-1056</v>
      </c>
      <c r="C65" s="35">
        <v>-332</v>
      </c>
      <c r="D65" s="35">
        <v>-240</v>
      </c>
      <c r="E65" s="35">
        <v>-748</v>
      </c>
      <c r="F65" s="35">
        <v>-480</v>
      </c>
      <c r="G65" s="35">
        <v>-548</v>
      </c>
      <c r="H65" s="19">
        <v>0</v>
      </c>
      <c r="I65" s="19">
        <v>0</v>
      </c>
      <c r="J65" s="19">
        <v>0</v>
      </c>
      <c r="K65" s="35">
        <f t="shared" si="19"/>
        <v>-3404</v>
      </c>
    </row>
    <row r="66" spans="1:11" ht="18.75" customHeight="1">
      <c r="A66" s="12" t="s">
        <v>104</v>
      </c>
      <c r="B66" s="35">
        <v>-4372</v>
      </c>
      <c r="C66" s="35">
        <v>-1344</v>
      </c>
      <c r="D66" s="35">
        <v>-1580</v>
      </c>
      <c r="E66" s="35">
        <v>-3716</v>
      </c>
      <c r="F66" s="35">
        <v>-1588</v>
      </c>
      <c r="G66" s="35">
        <v>-1308</v>
      </c>
      <c r="H66" s="19">
        <v>0</v>
      </c>
      <c r="I66" s="19">
        <v>0</v>
      </c>
      <c r="J66" s="19">
        <v>0</v>
      </c>
      <c r="K66" s="35">
        <f t="shared" si="19"/>
        <v>-13908</v>
      </c>
    </row>
    <row r="67" spans="1:11" ht="18.75" customHeight="1">
      <c r="A67" s="12" t="s">
        <v>52</v>
      </c>
      <c r="B67" s="35">
        <v>-56305.78</v>
      </c>
      <c r="C67" s="35">
        <v>-4419.2</v>
      </c>
      <c r="D67" s="35">
        <v>-18481.17</v>
      </c>
      <c r="E67" s="35">
        <v>-86888.4</v>
      </c>
      <c r="F67" s="35">
        <v>-82935.78</v>
      </c>
      <c r="G67" s="35">
        <v>-60986.15</v>
      </c>
      <c r="H67" s="19">
        <v>0</v>
      </c>
      <c r="I67" s="19">
        <v>0</v>
      </c>
      <c r="J67" s="19">
        <v>0</v>
      </c>
      <c r="K67" s="35">
        <f t="shared" si="19"/>
        <v>-310016.48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-28308.08</v>
      </c>
      <c r="C69" s="65">
        <f>SUM(C70:C103)</f>
        <v>-65147.68000000001</v>
      </c>
      <c r="D69" s="65">
        <f>SUM(D70:D103)</f>
        <v>-46488.090000000004</v>
      </c>
      <c r="E69" s="65">
        <f aca="true" t="shared" si="21" ref="E69:J69">SUM(E70:E103)</f>
        <v>-22494.2</v>
      </c>
      <c r="F69" s="65">
        <f t="shared" si="21"/>
        <v>-90316.16</v>
      </c>
      <c r="G69" s="65">
        <f t="shared" si="21"/>
        <v>-64109.41</v>
      </c>
      <c r="H69" s="65">
        <f t="shared" si="21"/>
        <v>-22205.21</v>
      </c>
      <c r="I69" s="65">
        <f t="shared" si="21"/>
        <v>-91388.9</v>
      </c>
      <c r="J69" s="65">
        <f t="shared" si="21"/>
        <v>-21117.79</v>
      </c>
      <c r="K69" s="65">
        <f t="shared" si="19"/>
        <v>-451575.51999999996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-12797.13</v>
      </c>
      <c r="C76" s="19">
        <v>-43042.86</v>
      </c>
      <c r="D76" s="19">
        <v>-25500.13</v>
      </c>
      <c r="E76" s="19">
        <v>-7529.44</v>
      </c>
      <c r="F76" s="19">
        <v>-68745.03</v>
      </c>
      <c r="G76" s="19">
        <v>-31359.68</v>
      </c>
      <c r="H76" s="19">
        <v>-6886.16</v>
      </c>
      <c r="I76" s="19">
        <v>-23962.28</v>
      </c>
      <c r="J76" s="19">
        <v>-10740.17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-1000</v>
      </c>
      <c r="I84" s="19">
        <v>0</v>
      </c>
      <c r="J84" s="19">
        <v>0</v>
      </c>
      <c r="K84" s="65">
        <f t="shared" si="19"/>
        <v>-9000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-500</v>
      </c>
      <c r="H86" s="19">
        <v>0</v>
      </c>
      <c r="I86" s="19">
        <v>0</v>
      </c>
      <c r="J86" s="19">
        <v>0</v>
      </c>
      <c r="K86" s="19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1458332.26</v>
      </c>
      <c r="C107" s="24">
        <f t="shared" si="22"/>
        <v>2247097.58</v>
      </c>
      <c r="D107" s="24">
        <f t="shared" si="22"/>
        <v>2642118.74</v>
      </c>
      <c r="E107" s="24">
        <f t="shared" si="22"/>
        <v>1376790.6</v>
      </c>
      <c r="F107" s="24">
        <f t="shared" si="22"/>
        <v>1898690.84</v>
      </c>
      <c r="G107" s="24">
        <f t="shared" si="22"/>
        <v>2828875.21</v>
      </c>
      <c r="H107" s="24">
        <f t="shared" si="22"/>
        <v>1417434.3</v>
      </c>
      <c r="I107" s="24">
        <f>+I108+I109</f>
        <v>466898.43999999994</v>
      </c>
      <c r="J107" s="24">
        <f>+J108+J109</f>
        <v>943413.98</v>
      </c>
      <c r="K107" s="46">
        <f>SUM(B107:J107)</f>
        <v>15279651.950000001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1441707.98</v>
      </c>
      <c r="C108" s="24">
        <f t="shared" si="23"/>
        <v>2223089.49</v>
      </c>
      <c r="D108" s="24">
        <f t="shared" si="23"/>
        <v>2617373.14</v>
      </c>
      <c r="E108" s="24">
        <f t="shared" si="23"/>
        <v>1353941.08</v>
      </c>
      <c r="F108" s="24">
        <f t="shared" si="23"/>
        <v>1884615.85</v>
      </c>
      <c r="G108" s="24">
        <f t="shared" si="23"/>
        <v>2799323.27</v>
      </c>
      <c r="H108" s="24">
        <f t="shared" si="23"/>
        <v>1398574.25</v>
      </c>
      <c r="I108" s="24">
        <f t="shared" si="23"/>
        <v>466898.43999999994</v>
      </c>
      <c r="J108" s="24">
        <f t="shared" si="23"/>
        <v>929650.66</v>
      </c>
      <c r="K108" s="46">
        <f>SUM(B108:J108)</f>
        <v>15115174.16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24745.6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18860.05</v>
      </c>
      <c r="I109" s="19">
        <f t="shared" si="24"/>
        <v>0</v>
      </c>
      <c r="J109" s="24">
        <f t="shared" si="24"/>
        <v>13763.32</v>
      </c>
      <c r="K109" s="46">
        <f>SUM(B109:J109)</f>
        <v>164477.78999999998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3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  <c r="M114" s="84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15279651.949999997</v>
      </c>
      <c r="L115" s="52"/>
    </row>
    <row r="116" spans="1:11" ht="18.75" customHeight="1">
      <c r="A116" s="26" t="s">
        <v>70</v>
      </c>
      <c r="B116" s="27">
        <v>194963.78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194963.78</v>
      </c>
    </row>
    <row r="117" spans="1:11" ht="18.75" customHeight="1">
      <c r="A117" s="26" t="s">
        <v>71</v>
      </c>
      <c r="B117" s="27">
        <v>1263368.48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1263368.48</v>
      </c>
    </row>
    <row r="118" spans="1:11" ht="18.75" customHeight="1">
      <c r="A118" s="26" t="s">
        <v>72</v>
      </c>
      <c r="B118" s="38">
        <v>0</v>
      </c>
      <c r="C118" s="27">
        <f>+C107</f>
        <v>2247097.58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2247097.58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2458902.17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2458902.17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183216.57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183216.57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1363022.69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1363022.69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13767.91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13767.91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354241.54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354241.54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669038.63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669038.63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97064.32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97064.32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778346.35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778346.35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865885.27</v>
      </c>
      <c r="H127" s="38">
        <v>0</v>
      </c>
      <c r="I127" s="38">
        <v>0</v>
      </c>
      <c r="J127" s="38">
        <v>0</v>
      </c>
      <c r="K127" s="39">
        <f t="shared" si="25"/>
        <v>865885.27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66380.71</v>
      </c>
      <c r="H128" s="38">
        <v>0</v>
      </c>
      <c r="I128" s="38">
        <v>0</v>
      </c>
      <c r="J128" s="38">
        <v>0</v>
      </c>
      <c r="K128" s="39">
        <f t="shared" si="25"/>
        <v>66380.71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371995.2</v>
      </c>
      <c r="H129" s="38">
        <v>0</v>
      </c>
      <c r="I129" s="38">
        <v>0</v>
      </c>
      <c r="J129" s="38">
        <v>0</v>
      </c>
      <c r="K129" s="39">
        <f t="shared" si="25"/>
        <v>371995.2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386686.52</v>
      </c>
      <c r="H130" s="38">
        <v>0</v>
      </c>
      <c r="I130" s="38">
        <v>0</v>
      </c>
      <c r="J130" s="38">
        <v>0</v>
      </c>
      <c r="K130" s="39">
        <f t="shared" si="25"/>
        <v>386686.52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1137927.51</v>
      </c>
      <c r="H131" s="38">
        <v>0</v>
      </c>
      <c r="I131" s="38">
        <v>0</v>
      </c>
      <c r="J131" s="38">
        <v>0</v>
      </c>
      <c r="K131" s="39">
        <f t="shared" si="25"/>
        <v>1137927.51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492908.34</v>
      </c>
      <c r="I132" s="38">
        <v>0</v>
      </c>
      <c r="J132" s="38">
        <v>0</v>
      </c>
      <c r="K132" s="39">
        <f t="shared" si="25"/>
        <v>492908.34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924525.96</v>
      </c>
      <c r="I133" s="38">
        <v>0</v>
      </c>
      <c r="J133" s="38">
        <v>0</v>
      </c>
      <c r="K133" s="39">
        <f t="shared" si="25"/>
        <v>924525.96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466898.44</v>
      </c>
      <c r="J134" s="38"/>
      <c r="K134" s="39">
        <f t="shared" si="25"/>
        <v>466898.44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943413.98</v>
      </c>
      <c r="K135" s="42">
        <f t="shared" si="25"/>
        <v>943413.98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2018-05-18T16:53:59Z</dcterms:modified>
  <cp:category/>
  <cp:version/>
  <cp:contentType/>
  <cp:contentStatus/>
</cp:coreProperties>
</file>