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plan" sheetId="1" r:id="rId1"/>
  </sheets>
  <definedNames>
    <definedName name="_xlnm.Print_Area" localSheetId="0">'plan'!$A$1:$K$134</definedName>
    <definedName name="_xlnm.Print_Titles" localSheetId="0">'plan'!$4:$6</definedName>
  </definedNames>
  <calcPr fullCalcOnLoad="1"/>
</workbook>
</file>

<file path=xl/sharedStrings.xml><?xml version="1.0" encoding="utf-8"?>
<sst xmlns="http://schemas.openxmlformats.org/spreadsheetml/2006/main" count="144" uniqueCount="144">
  <si>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</si>
  <si>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</si>
  <si>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</si>
  <si>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</si>
  <si>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</si>
  <si>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</si>
  <si>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</si>
  <si>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</si>
  <si>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</si>
  <si>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</si>
  <si>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</si>
  <si>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</si>
  <si>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</si>
  <si>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</si>
  <si>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</si>
  <si>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</si>
  <si>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</si>
  <si>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</si>
  <si>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</si>
  <si>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</si>
  <si>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</si>
  <si>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</si>
  <si>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</si>
  <si>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</si>
  <si>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</si>
  <si>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</si>
  <si>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</si>
  <si>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</si>
  <si>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</si>
  <si>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</si>
  <si>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</si>
  <si>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</si>
  <si>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</si>
  <si>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</si>
  <si>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</si>
  <si>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</si>
  <si>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</si>
  <si>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</si>
  <si>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</si>
  <si>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</si>
  <si>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</si>
  <si>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</si>
  <si>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</si>
  <si>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</si>
  <si>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</si>
  <si>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</si>
  <si>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</si>
  <si>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</si>
  <si>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</si>
  <si>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</si>
  <si>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</si>
  <si>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</si>
  <si>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</si>
  <si>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</si>
  <si>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</si>
  <si>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</si>
  <si>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</si>
  <si>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</si>
  <si>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</si>
  <si>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</si>
  <si>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</si>
  <si>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</si>
  <si>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</si>
  <si>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</si>
  <si>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</si>
  <si>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</si>
  <si>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</si>
  <si>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</si>
  <si>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</si>
  <si>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</si>
  <si>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</si>
  <si>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</si>
  <si>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</si>
  <si>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</si>
  <si>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</si>
  <si>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</si>
  <si>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</si>
  <si>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</si>
  <si>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</si>
  <si>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</si>
  <si>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</si>
  <si>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</si>
  <si>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</si>
  <si>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</si>
  <si>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</si>
  <si>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</si>
  <si>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</si>
  <si>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</si>
  <si>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</si>
  <si>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</si>
  <si>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</si>
  <si>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</si>
  <si>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</si>
  <si>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</si>
  <si>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</si>
  <si>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</si>
  <si>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</si>
  <si>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</si>
  <si>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</si>
  <si>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</si>
  <si>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</si>
  <si>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</si>
  <si>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</si>
  <si>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</si>
  <si>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</si>
  <si>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</si>
  <si>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</si>
  <si>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</si>
  <si>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</si>
  <si>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</si>
  <si>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</si>
  <si>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</si>
  <si>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</si>
  <si>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</si>
  <si>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</si>
  <si>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</si>
  <si>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</si>
  <si>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</si>
  <si>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</si>
  <si>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</si>
  <si>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</si>
  <si>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</si>
  <si>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</si>
  <si>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</si>
  <si>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</si>
  <si>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</si>
  <si>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</si>
  <si>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</si>
  <si>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</si>
  <si>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</si>
  <si>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</si>
  <si>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6.2.31. Ajuste de Remuneração Previsto Contratualmente ¹</t>
  </si>
  <si>
    <t xml:space="preserve">3. Remuneração Linhas USP </t>
  </si>
  <si>
    <t xml:space="preserve">4.1.  Remuneração Mensal de AVL </t>
  </si>
  <si>
    <t xml:space="preserve">4.2.  Remuneração dos Validadores Eletrônicos </t>
  </si>
  <si>
    <t>6.3. Revisão de Remuneração pelo Transporte Coletivo ²</t>
  </si>
  <si>
    <t>6.4. Revisão de Remuneração pelo Serviço Atende ³</t>
  </si>
  <si>
    <t>Notas:</t>
  </si>
  <si>
    <t xml:space="preserve">  Rede da madrugada de out e dez/17.</t>
  </si>
  <si>
    <t xml:space="preserve">  Passageiros transportados, processados pelo sistema de bilhetagem eletrônica, referentes ao mês de dezembro/17 (331.506 passageiros).</t>
  </si>
  <si>
    <t>² Pagamento de combustível não fóssil de dez/17 e jan/18.</t>
  </si>
  <si>
    <t>³ Frota operacional e horas extras.</t>
  </si>
  <si>
    <t xml:space="preserve">¹ Ajuste anual de remuneração, previsto contratualmente, período de operação de 05/12/16 a 20/12/17, com vencimento no período de 02/01/17 a 28/12/17, parcelas 02 e 03/05.
</t>
  </si>
  <si>
    <t>PERÍODO DE OPERAÇÃO DE 01 A 31/01/18 - VENCIMENTO 08/01/18 A 07/02/18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</si>
</sst>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4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80" zoomScaleNormal="80" zoomScaleSheetLayoutView="70" zoomScalePageLayoutView="0" workbookViewId="0" topLeftCell="A1">
      <selection activeCell="B10" sqref="B10"/>
    </sheetView>
  </sheetViews>
  <sheetFormatPr defaultColWidth="9.00390625" defaultRowHeight="14.25"/>
  <cols>
    <col min="1" max="1" width="90.00390625" style="1" customWidth="1"/>
    <col min="2" max="6" width="17.375" style="1" customWidth="1"/>
    <col min="7" max="7" width="18.125" style="1" customWidth="1"/>
    <col min="8" max="10" width="17.375" style="1" customWidth="1"/>
    <col min="11" max="11" width="18.75390625" style="1" customWidth="1"/>
    <col min="12" max="12" width="19.00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8" t="s">
        <v>89</v>
      </c>
      <c r="C4" s="79"/>
      <c r="D4" s="79"/>
      <c r="E4" s="79"/>
      <c r="F4" s="79"/>
      <c r="G4" s="79"/>
      <c r="H4" s="79"/>
      <c r="I4" s="79"/>
      <c r="J4" s="80"/>
      <c r="K4" s="81" t="s">
        <v>15</v>
      </c>
    </row>
    <row r="5" spans="1:11" ht="38.25">
      <c r="A5" s="77"/>
      <c r="B5" s="27" t="s">
        <v>7</v>
      </c>
      <c r="C5" s="27" t="s">
        <v>8</v>
      </c>
      <c r="D5" s="27" t="s">
        <v>9</v>
      </c>
      <c r="E5" s="27" t="s">
        <v>113</v>
      </c>
      <c r="F5" s="27" t="s">
        <v>10</v>
      </c>
      <c r="G5" s="27" t="s">
        <v>11</v>
      </c>
      <c r="H5" s="27" t="s">
        <v>12</v>
      </c>
      <c r="I5" s="82" t="s">
        <v>88</v>
      </c>
      <c r="J5" s="82" t="s">
        <v>87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v>12367040</v>
      </c>
      <c r="C7" s="9">
        <v>15953146</v>
      </c>
      <c r="D7" s="9">
        <v>16461071</v>
      </c>
      <c r="E7" s="9">
        <v>11050876</v>
      </c>
      <c r="F7" s="9">
        <v>15474416</v>
      </c>
      <c r="G7" s="9">
        <v>26562611</v>
      </c>
      <c r="H7" s="9">
        <v>11102106</v>
      </c>
      <c r="I7" s="9">
        <v>2475414</v>
      </c>
      <c r="J7" s="9">
        <v>6907149</v>
      </c>
      <c r="K7" s="9">
        <f>+K8+K20+K24+K27</f>
        <v>118353829</v>
      </c>
      <c r="L7" s="49"/>
    </row>
    <row r="8" spans="1:11" ht="17.25" customHeight="1">
      <c r="A8" s="10" t="s">
        <v>95</v>
      </c>
      <c r="B8" s="11">
        <v>6667874</v>
      </c>
      <c r="C8" s="11">
        <v>8845160</v>
      </c>
      <c r="D8" s="11">
        <v>8500459</v>
      </c>
      <c r="E8" s="11">
        <v>6079129</v>
      </c>
      <c r="F8" s="11">
        <v>8056344</v>
      </c>
      <c r="G8" s="11">
        <v>13625770</v>
      </c>
      <c r="H8" s="11">
        <v>6441526</v>
      </c>
      <c r="I8" s="11">
        <v>1207690</v>
      </c>
      <c r="J8" s="11">
        <v>3623231</v>
      </c>
      <c r="K8" s="11">
        <f aca="true" t="shared" si="0" ref="K8:K27">SUM(B8:J8)</f>
        <v>63047183</v>
      </c>
    </row>
    <row r="9" spans="1:11" ht="17.25" customHeight="1">
      <c r="A9" s="15" t="s">
        <v>16</v>
      </c>
      <c r="B9" s="13">
        <v>943988</v>
      </c>
      <c r="C9" s="13">
        <v>1341368</v>
      </c>
      <c r="D9" s="13">
        <v>1182576</v>
      </c>
      <c r="E9" s="13">
        <v>868364</v>
      </c>
      <c r="F9" s="13">
        <v>982877</v>
      </c>
      <c r="G9" s="13">
        <v>1278163</v>
      </c>
      <c r="H9" s="13">
        <v>1087956</v>
      </c>
      <c r="I9" s="13">
        <v>202143</v>
      </c>
      <c r="J9" s="13">
        <v>460701</v>
      </c>
      <c r="K9" s="11">
        <f t="shared" si="0"/>
        <v>8348136</v>
      </c>
    </row>
    <row r="10" spans="1:11" ht="17.25" customHeight="1">
      <c r="A10" s="28" t="s">
        <v>17</v>
      </c>
      <c r="B10" s="13">
        <v>943988</v>
      </c>
      <c r="C10" s="13">
        <v>1341368</v>
      </c>
      <c r="D10" s="13">
        <v>1182576</v>
      </c>
      <c r="E10" s="13">
        <v>868364</v>
      </c>
      <c r="F10" s="13">
        <v>982877</v>
      </c>
      <c r="G10" s="13">
        <v>1278163</v>
      </c>
      <c r="H10" s="13">
        <v>1087956</v>
      </c>
      <c r="I10" s="13">
        <v>202143</v>
      </c>
      <c r="J10" s="13">
        <v>460701</v>
      </c>
      <c r="K10" s="11">
        <f t="shared" si="0"/>
        <v>8348136</v>
      </c>
    </row>
    <row r="11" spans="1:11" ht="17.25" customHeight="1">
      <c r="A11" s="28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 t="shared" si="0"/>
        <v>0</v>
      </c>
    </row>
    <row r="12" spans="1:11" ht="17.25" customHeight="1">
      <c r="A12" s="15" t="s">
        <v>28</v>
      </c>
      <c r="B12" s="17">
        <v>5404226</v>
      </c>
      <c r="C12" s="17">
        <v>7072457</v>
      </c>
      <c r="D12" s="17">
        <v>6904846</v>
      </c>
      <c r="E12" s="17">
        <v>4926401</v>
      </c>
      <c r="F12" s="17">
        <v>6628066</v>
      </c>
      <c r="G12" s="17">
        <v>11566058</v>
      </c>
      <c r="H12" s="17">
        <v>5067012</v>
      </c>
      <c r="I12" s="17">
        <v>939865</v>
      </c>
      <c r="J12" s="17">
        <v>2986532</v>
      </c>
      <c r="K12" s="11">
        <f t="shared" si="0"/>
        <v>51495463</v>
      </c>
    </row>
    <row r="13" spans="1:13" ht="17.25" customHeight="1">
      <c r="A13" s="14" t="s">
        <v>19</v>
      </c>
      <c r="B13" s="13">
        <v>2762571</v>
      </c>
      <c r="C13" s="13">
        <v>3846444</v>
      </c>
      <c r="D13" s="13">
        <v>3847897</v>
      </c>
      <c r="E13" s="13">
        <v>2658717</v>
      </c>
      <c r="F13" s="13">
        <v>3534741</v>
      </c>
      <c r="G13" s="13">
        <v>5742873</v>
      </c>
      <c r="H13" s="13">
        <v>2536383</v>
      </c>
      <c r="I13" s="13">
        <v>564157</v>
      </c>
      <c r="J13" s="13">
        <v>1645569</v>
      </c>
      <c r="K13" s="11">
        <f t="shared" si="0"/>
        <v>27139352</v>
      </c>
      <c r="L13" s="49"/>
      <c r="M13" s="50"/>
    </row>
    <row r="14" spans="1:12" ht="17.25" customHeight="1">
      <c r="A14" s="14" t="s">
        <v>20</v>
      </c>
      <c r="B14" s="13">
        <v>2593073</v>
      </c>
      <c r="C14" s="13">
        <v>3157529</v>
      </c>
      <c r="D14" s="13">
        <v>3010738</v>
      </c>
      <c r="E14" s="13">
        <v>2220669</v>
      </c>
      <c r="F14" s="13">
        <v>3045370</v>
      </c>
      <c r="G14" s="13">
        <v>5744400</v>
      </c>
      <c r="H14" s="13">
        <v>2456947</v>
      </c>
      <c r="I14" s="13">
        <v>365212</v>
      </c>
      <c r="J14" s="13">
        <v>1325213</v>
      </c>
      <c r="K14" s="11">
        <f t="shared" si="0"/>
        <v>23919151</v>
      </c>
      <c r="L14" s="49"/>
    </row>
    <row r="15" spans="1:11" ht="17.25" customHeight="1">
      <c r="A15" s="14" t="s">
        <v>21</v>
      </c>
      <c r="B15" s="13">
        <v>48582</v>
      </c>
      <c r="C15" s="13">
        <v>68484</v>
      </c>
      <c r="D15" s="13">
        <v>46211</v>
      </c>
      <c r="E15" s="13">
        <v>47015</v>
      </c>
      <c r="F15" s="13">
        <v>47955</v>
      </c>
      <c r="G15" s="13">
        <v>78785</v>
      </c>
      <c r="H15" s="13">
        <v>73682</v>
      </c>
      <c r="I15" s="13">
        <v>10496</v>
      </c>
      <c r="J15" s="13">
        <v>15750</v>
      </c>
      <c r="K15" s="11">
        <f t="shared" si="0"/>
        <v>436960</v>
      </c>
    </row>
    <row r="16" spans="1:11" ht="17.25" customHeight="1">
      <c r="A16" s="15" t="s">
        <v>91</v>
      </c>
      <c r="B16" s="13">
        <v>319660</v>
      </c>
      <c r="C16" s="13">
        <v>431335</v>
      </c>
      <c r="D16" s="13">
        <v>413037</v>
      </c>
      <c r="E16" s="13">
        <v>284364</v>
      </c>
      <c r="F16" s="13">
        <v>445401</v>
      </c>
      <c r="G16" s="13">
        <v>781549</v>
      </c>
      <c r="H16" s="13">
        <v>286558</v>
      </c>
      <c r="I16" s="13">
        <v>65682</v>
      </c>
      <c r="J16" s="13">
        <v>175998</v>
      </c>
      <c r="K16" s="11">
        <f t="shared" si="0"/>
        <v>3203584</v>
      </c>
    </row>
    <row r="17" spans="1:11" ht="17.25" customHeight="1">
      <c r="A17" s="14" t="s">
        <v>92</v>
      </c>
      <c r="B17" s="13">
        <v>317644</v>
      </c>
      <c r="C17" s="13">
        <v>429249</v>
      </c>
      <c r="D17" s="13">
        <v>411277</v>
      </c>
      <c r="E17" s="13">
        <v>282988</v>
      </c>
      <c r="F17" s="13">
        <v>443110</v>
      </c>
      <c r="G17" s="13">
        <v>777066</v>
      </c>
      <c r="H17" s="13">
        <v>284936</v>
      </c>
      <c r="I17" s="13">
        <v>65394</v>
      </c>
      <c r="J17" s="13">
        <v>175204</v>
      </c>
      <c r="K17" s="11">
        <f t="shared" si="0"/>
        <v>3186868</v>
      </c>
    </row>
    <row r="18" spans="1:11" ht="17.25" customHeight="1">
      <c r="A18" s="14" t="s">
        <v>93</v>
      </c>
      <c r="B18" s="13">
        <v>1648</v>
      </c>
      <c r="C18" s="13">
        <v>1856</v>
      </c>
      <c r="D18" s="13">
        <v>1584</v>
      </c>
      <c r="E18" s="13">
        <v>995</v>
      </c>
      <c r="F18" s="13">
        <v>2032</v>
      </c>
      <c r="G18" s="13">
        <v>3963</v>
      </c>
      <c r="H18" s="13">
        <v>1333</v>
      </c>
      <c r="I18" s="13">
        <v>251</v>
      </c>
      <c r="J18" s="13">
        <v>617</v>
      </c>
      <c r="K18" s="11">
        <f t="shared" si="0"/>
        <v>14279</v>
      </c>
    </row>
    <row r="19" spans="1:11" ht="17.25" customHeight="1">
      <c r="A19" s="14" t="s">
        <v>94</v>
      </c>
      <c r="B19" s="13">
        <v>368</v>
      </c>
      <c r="C19" s="13">
        <v>230</v>
      </c>
      <c r="D19" s="13">
        <v>176</v>
      </c>
      <c r="E19" s="13">
        <v>381</v>
      </c>
      <c r="F19" s="13">
        <v>259</v>
      </c>
      <c r="G19" s="13">
        <v>520</v>
      </c>
      <c r="H19" s="13">
        <v>289</v>
      </c>
      <c r="I19" s="13">
        <v>37</v>
      </c>
      <c r="J19" s="13">
        <v>177</v>
      </c>
      <c r="K19" s="11">
        <f t="shared" si="0"/>
        <v>2437</v>
      </c>
    </row>
    <row r="20" spans="1:11" ht="17.25" customHeight="1">
      <c r="A20" s="16" t="s">
        <v>22</v>
      </c>
      <c r="B20" s="11">
        <v>4072086</v>
      </c>
      <c r="C20" s="11">
        <v>4672513</v>
      </c>
      <c r="D20" s="11">
        <v>5229322</v>
      </c>
      <c r="E20" s="11">
        <v>3261021</v>
      </c>
      <c r="F20" s="11">
        <v>5430045</v>
      </c>
      <c r="G20" s="11">
        <v>10186036</v>
      </c>
      <c r="H20" s="11">
        <v>3242841</v>
      </c>
      <c r="I20" s="11">
        <v>784389</v>
      </c>
      <c r="J20" s="11">
        <v>2105609</v>
      </c>
      <c r="K20" s="11">
        <f t="shared" si="0"/>
        <v>38983862</v>
      </c>
    </row>
    <row r="21" spans="1:12" ht="17.25" customHeight="1">
      <c r="A21" s="12" t="s">
        <v>23</v>
      </c>
      <c r="B21" s="13">
        <v>2291837</v>
      </c>
      <c r="C21" s="13">
        <v>2855721</v>
      </c>
      <c r="D21" s="13">
        <v>3237049</v>
      </c>
      <c r="E21" s="13">
        <v>1962241</v>
      </c>
      <c r="F21" s="13">
        <v>3195272</v>
      </c>
      <c r="G21" s="13">
        <v>5484981</v>
      </c>
      <c r="H21" s="13">
        <v>1873053</v>
      </c>
      <c r="I21" s="13">
        <v>512202</v>
      </c>
      <c r="J21" s="13">
        <v>1271894</v>
      </c>
      <c r="K21" s="11">
        <f t="shared" si="0"/>
        <v>22684250</v>
      </c>
      <c r="L21" s="49"/>
    </row>
    <row r="22" spans="1:12" ht="17.25" customHeight="1">
      <c r="A22" s="12" t="s">
        <v>24</v>
      </c>
      <c r="B22" s="13">
        <v>1756101</v>
      </c>
      <c r="C22" s="13">
        <v>1787878</v>
      </c>
      <c r="D22" s="13">
        <v>1969443</v>
      </c>
      <c r="E22" s="13">
        <v>1280326</v>
      </c>
      <c r="F22" s="13">
        <v>2210879</v>
      </c>
      <c r="G22" s="13">
        <v>4658121</v>
      </c>
      <c r="H22" s="13">
        <v>1341897</v>
      </c>
      <c r="I22" s="13">
        <v>267251</v>
      </c>
      <c r="J22" s="13">
        <v>825952</v>
      </c>
      <c r="K22" s="11">
        <f t="shared" si="0"/>
        <v>16097848</v>
      </c>
      <c r="L22" s="49"/>
    </row>
    <row r="23" spans="1:11" ht="17.25" customHeight="1">
      <c r="A23" s="12" t="s">
        <v>25</v>
      </c>
      <c r="B23" s="13">
        <v>24148</v>
      </c>
      <c r="C23" s="13">
        <v>28914</v>
      </c>
      <c r="D23" s="13">
        <v>22830</v>
      </c>
      <c r="E23" s="13">
        <v>18454</v>
      </c>
      <c r="F23" s="13">
        <v>23894</v>
      </c>
      <c r="G23" s="13">
        <v>42934</v>
      </c>
      <c r="H23" s="13">
        <v>27891</v>
      </c>
      <c r="I23" s="13">
        <v>4936</v>
      </c>
      <c r="J23" s="13">
        <v>7763</v>
      </c>
      <c r="K23" s="11">
        <f t="shared" si="0"/>
        <v>201764</v>
      </c>
    </row>
    <row r="24" spans="1:11" ht="17.25" customHeight="1">
      <c r="A24" s="16" t="s">
        <v>26</v>
      </c>
      <c r="B24" s="13">
        <v>1627080</v>
      </c>
      <c r="C24" s="13">
        <v>2435473</v>
      </c>
      <c r="D24" s="13">
        <v>2731290</v>
      </c>
      <c r="E24" s="13">
        <v>1710726</v>
      </c>
      <c r="F24" s="13">
        <v>1988027</v>
      </c>
      <c r="G24" s="13">
        <v>2750805</v>
      </c>
      <c r="H24" s="13">
        <v>1328284</v>
      </c>
      <c r="I24" s="13">
        <v>483335</v>
      </c>
      <c r="J24" s="13">
        <v>1178309</v>
      </c>
      <c r="K24" s="11">
        <f t="shared" si="0"/>
        <v>16233329</v>
      </c>
    </row>
    <row r="25" spans="1:12" ht="17.25" customHeight="1">
      <c r="A25" s="12" t="s">
        <v>111</v>
      </c>
      <c r="B25" s="13">
        <v>1585591</v>
      </c>
      <c r="C25" s="13">
        <v>2385975</v>
      </c>
      <c r="D25" s="13">
        <v>2681872</v>
      </c>
      <c r="E25" s="13">
        <v>1679224</v>
      </c>
      <c r="F25" s="13">
        <v>1946616</v>
      </c>
      <c r="G25" s="13">
        <v>2686881</v>
      </c>
      <c r="H25" s="13">
        <v>1297197</v>
      </c>
      <c r="I25" s="13">
        <v>477010</v>
      </c>
      <c r="J25" s="13">
        <v>1157372</v>
      </c>
      <c r="K25" s="11">
        <f t="shared" si="0"/>
        <v>15897738</v>
      </c>
      <c r="L25" s="49"/>
    </row>
    <row r="26" spans="1:12" ht="17.25" customHeight="1">
      <c r="A26" s="12" t="s">
        <v>112</v>
      </c>
      <c r="B26" s="13">
        <v>41489</v>
      </c>
      <c r="C26" s="13">
        <v>49498</v>
      </c>
      <c r="D26" s="13">
        <v>49418</v>
      </c>
      <c r="E26" s="13">
        <v>31502</v>
      </c>
      <c r="F26" s="13">
        <v>41411</v>
      </c>
      <c r="G26" s="13">
        <v>63924</v>
      </c>
      <c r="H26" s="13">
        <v>31087</v>
      </c>
      <c r="I26" s="13">
        <v>6325</v>
      </c>
      <c r="J26" s="13">
        <v>20937</v>
      </c>
      <c r="K26" s="11">
        <f t="shared" si="0"/>
        <v>335591</v>
      </c>
      <c r="L26" s="49"/>
    </row>
    <row r="27" spans="1:11" ht="34.5" customHeight="1">
      <c r="A27" s="29" t="s">
        <v>29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13">
        <v>89455</v>
      </c>
      <c r="I27" s="11">
        <v>0</v>
      </c>
      <c r="J27" s="11">
        <v>0</v>
      </c>
      <c r="K27" s="11">
        <f t="shared" si="0"/>
        <v>89455</v>
      </c>
    </row>
    <row r="28" spans="1:11" ht="15.75" customHeight="1">
      <c r="A28" s="32"/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19">
        <v>0</v>
      </c>
    </row>
    <row r="29" spans="1:11" ht="17.25" customHeight="1">
      <c r="A29" s="2" t="s">
        <v>30</v>
      </c>
      <c r="B29" s="56">
        <v>2.8553</v>
      </c>
      <c r="C29" s="56">
        <v>3.1949968699999998</v>
      </c>
      <c r="D29" s="56">
        <v>3.5975</v>
      </c>
      <c r="E29" s="56">
        <v>3.05921955</v>
      </c>
      <c r="F29" s="56">
        <v>3.0275</v>
      </c>
      <c r="G29" s="56">
        <v>2.5547000000000004</v>
      </c>
      <c r="H29" s="56">
        <v>2.9293</v>
      </c>
      <c r="I29" s="56">
        <v>4.8534</v>
      </c>
      <c r="J29" s="56">
        <v>3.0858</v>
      </c>
      <c r="K29" s="19">
        <v>0</v>
      </c>
    </row>
    <row r="30" spans="1:11" ht="17.25" customHeight="1">
      <c r="A30" s="16" t="s">
        <v>31</v>
      </c>
      <c r="B30" s="31">
        <v>2.8601</v>
      </c>
      <c r="C30" s="31">
        <v>3.1928</v>
      </c>
      <c r="D30" s="31">
        <v>3.6025</v>
      </c>
      <c r="E30" s="31">
        <v>3.0638</v>
      </c>
      <c r="F30" s="31">
        <v>3.0322</v>
      </c>
      <c r="G30" s="31">
        <v>2.5586</v>
      </c>
      <c r="H30" s="31">
        <v>2.9339</v>
      </c>
      <c r="I30" s="31">
        <v>4.8534</v>
      </c>
      <c r="J30" s="31">
        <v>3.0858</v>
      </c>
      <c r="K30" s="19">
        <v>0</v>
      </c>
    </row>
    <row r="31" spans="1:11" ht="17.25" customHeight="1">
      <c r="A31" s="29" t="s">
        <v>32</v>
      </c>
      <c r="B31" s="30">
        <v>0</v>
      </c>
      <c r="C31" s="43">
        <v>0.00709687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19">
        <v>0</v>
      </c>
    </row>
    <row r="32" spans="1:11" ht="17.25" customHeight="1">
      <c r="A32" s="57" t="s">
        <v>99</v>
      </c>
      <c r="B32" s="69">
        <v>-0.0048</v>
      </c>
      <c r="C32" s="69">
        <v>-0.0049</v>
      </c>
      <c r="D32" s="69">
        <v>-0.005</v>
      </c>
      <c r="E32" s="69">
        <v>-0.00458045</v>
      </c>
      <c r="F32" s="69">
        <v>-0.0047</v>
      </c>
      <c r="G32" s="69">
        <v>-0.0039</v>
      </c>
      <c r="H32" s="69">
        <v>-0.0046</v>
      </c>
      <c r="I32" s="30">
        <v>0</v>
      </c>
      <c r="J32" s="30">
        <v>0</v>
      </c>
      <c r="K32" s="58">
        <v>0</v>
      </c>
    </row>
    <row r="33" spans="1:11" ht="17.25" customHeight="1">
      <c r="A33" s="29" t="s">
        <v>33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19">
        <v>0</v>
      </c>
    </row>
    <row r="34" spans="1:11" ht="13.5" customHeight="1">
      <c r="A34" s="32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132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738695.7399999999</v>
      </c>
      <c r="I35" s="19">
        <v>0</v>
      </c>
      <c r="J35" s="19">
        <v>0</v>
      </c>
      <c r="K35" s="23">
        <f>SUM(B35:J35)</f>
        <v>738695.7399999999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v>148622.3899999999</v>
      </c>
      <c r="C39" s="23">
        <v>198333.81</v>
      </c>
      <c r="D39" s="23">
        <v>232897.46000000005</v>
      </c>
      <c r="E39" s="23">
        <v>125411.95999999995</v>
      </c>
      <c r="F39" s="23">
        <v>194567.4</v>
      </c>
      <c r="G39" s="23">
        <v>272464.9199999998</v>
      </c>
      <c r="H39" s="23">
        <v>137513.28999999992</v>
      </c>
      <c r="I39" s="23">
        <v>33037.320000000014</v>
      </c>
      <c r="J39" s="23">
        <v>68728.24</v>
      </c>
      <c r="K39" s="23">
        <f>SUM(B39:J39)</f>
        <v>1411576.7899999996</v>
      </c>
    </row>
    <row r="40" spans="1:11" ht="17.25" customHeight="1">
      <c r="A40" s="16" t="s">
        <v>133</v>
      </c>
      <c r="B40" s="23">
        <v>21780.31</v>
      </c>
      <c r="C40" s="23">
        <v>19348.49</v>
      </c>
      <c r="D40" s="23">
        <v>34938.9</v>
      </c>
      <c r="E40" s="23">
        <v>18604.56</v>
      </c>
      <c r="F40" s="23">
        <v>30840.28</v>
      </c>
      <c r="G40" s="23">
        <v>42132.44</v>
      </c>
      <c r="H40" s="23">
        <v>22347.05</v>
      </c>
      <c r="I40" s="70">
        <v>0</v>
      </c>
      <c r="J40" s="70">
        <v>0</v>
      </c>
      <c r="K40" s="23">
        <f>SUM(B40:J40)</f>
        <v>189992.03</v>
      </c>
    </row>
    <row r="41" spans="1:11" ht="17.25" customHeight="1">
      <c r="A41" s="12" t="s">
        <v>37</v>
      </c>
      <c r="B41" s="62">
        <v>840</v>
      </c>
      <c r="C41" s="62">
        <v>1136</v>
      </c>
      <c r="D41" s="62">
        <v>1257</v>
      </c>
      <c r="E41" s="62">
        <v>715</v>
      </c>
      <c r="F41" s="62">
        <v>1106</v>
      </c>
      <c r="G41" s="62">
        <v>1578</v>
      </c>
      <c r="H41" s="62">
        <v>835</v>
      </c>
      <c r="I41" s="70">
        <v>0</v>
      </c>
      <c r="J41" s="70">
        <v>0</v>
      </c>
      <c r="K41" s="62">
        <f>SUM(B41:J41)</f>
        <v>7467</v>
      </c>
    </row>
    <row r="42" spans="1:11" ht="17.25" customHeight="1">
      <c r="A42" s="12" t="s">
        <v>38</v>
      </c>
      <c r="B42" s="23">
        <v>25.93</v>
      </c>
      <c r="C42" s="23">
        <v>17.03</v>
      </c>
      <c r="D42" s="23">
        <v>27.8</v>
      </c>
      <c r="E42" s="23">
        <v>26.02</v>
      </c>
      <c r="F42" s="23">
        <v>27.88</v>
      </c>
      <c r="G42" s="23">
        <v>26.7</v>
      </c>
      <c r="H42" s="23">
        <v>26.76</v>
      </c>
      <c r="I42" s="70">
        <v>0</v>
      </c>
      <c r="J42" s="70">
        <v>0</v>
      </c>
      <c r="K42" s="23">
        <f>ROUND(K40/K41,2)</f>
        <v>25.44</v>
      </c>
    </row>
    <row r="43" spans="1:11" ht="17.25" customHeight="1">
      <c r="A43" s="59" t="s">
        <v>134</v>
      </c>
      <c r="B43" s="23">
        <v>126842.0799999999</v>
      </c>
      <c r="C43" s="23">
        <v>178985.32</v>
      </c>
      <c r="D43" s="23">
        <v>197958.56000000006</v>
      </c>
      <c r="E43" s="23">
        <v>106807.39999999995</v>
      </c>
      <c r="F43" s="23">
        <v>163727.12</v>
      </c>
      <c r="G43" s="23">
        <v>230332.47999999984</v>
      </c>
      <c r="H43" s="23">
        <v>115166.23999999992</v>
      </c>
      <c r="I43" s="23">
        <v>33037.320000000014</v>
      </c>
      <c r="J43" s="23">
        <v>68728.24</v>
      </c>
      <c r="K43" s="60">
        <f>SUM(B43:J43)</f>
        <v>1221584.7599999998</v>
      </c>
    </row>
    <row r="44" spans="1:11" ht="17.25" customHeight="1">
      <c r="A44" s="61" t="s">
        <v>39</v>
      </c>
      <c r="B44" s="62">
        <v>956</v>
      </c>
      <c r="C44" s="62">
        <v>1349</v>
      </c>
      <c r="D44" s="62">
        <v>1492</v>
      </c>
      <c r="E44" s="62">
        <v>805</v>
      </c>
      <c r="F44" s="62">
        <v>1234</v>
      </c>
      <c r="G44" s="62">
        <v>1736</v>
      </c>
      <c r="H44" s="62">
        <v>868</v>
      </c>
      <c r="I44" s="62">
        <v>249</v>
      </c>
      <c r="J44" s="62">
        <v>518</v>
      </c>
      <c r="K44" s="62">
        <f>SUM(B44:J44)</f>
        <v>9207</v>
      </c>
    </row>
    <row r="45" spans="1:12" ht="17.25" customHeight="1">
      <c r="A45" s="61" t="s">
        <v>40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60">
        <v>4.28</v>
      </c>
      <c r="L45" s="54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41</v>
      </c>
      <c r="B47" s="22">
        <v>37919467.55</v>
      </c>
      <c r="C47" s="22">
        <v>54800178.93000001</v>
      </c>
      <c r="D47" s="22">
        <v>63679002.63</v>
      </c>
      <c r="E47" s="22">
        <v>36532152.45999999</v>
      </c>
      <c r="F47" s="22">
        <v>50329227.63000001</v>
      </c>
      <c r="G47" s="22">
        <v>72596114.39</v>
      </c>
      <c r="H47" s="22">
        <v>35885574.239999995</v>
      </c>
      <c r="I47" s="22">
        <v>12047211.620000003</v>
      </c>
      <c r="J47" s="22">
        <v>21812990.68</v>
      </c>
      <c r="K47" s="22">
        <f aca="true" t="shared" si="1" ref="K47:K57">SUM(B47:J47)</f>
        <v>385601920.13</v>
      </c>
    </row>
    <row r="48" spans="1:11" ht="17.25" customHeight="1">
      <c r="A48" s="16" t="s">
        <v>104</v>
      </c>
      <c r="B48" s="23">
        <v>37371586.25999999</v>
      </c>
      <c r="C48" s="23">
        <v>54026033.28999999</v>
      </c>
      <c r="D48" s="23">
        <v>62895474.220000006</v>
      </c>
      <c r="E48" s="23">
        <v>35820676.419999994</v>
      </c>
      <c r="F48" s="23">
        <v>49605336.4</v>
      </c>
      <c r="G48" s="23">
        <v>71695730.33000001</v>
      </c>
      <c r="H48" s="23">
        <v>35253810.05000001</v>
      </c>
      <c r="I48" s="23">
        <v>12047211.620000003</v>
      </c>
      <c r="J48" s="23">
        <v>21382808.64</v>
      </c>
      <c r="K48" s="23">
        <f t="shared" si="1"/>
        <v>380098667.22999996</v>
      </c>
    </row>
    <row r="49" spans="1:11" ht="17.25" customHeight="1">
      <c r="A49" s="33" t="s">
        <v>42</v>
      </c>
      <c r="B49" s="23">
        <v>35370971.12</v>
      </c>
      <c r="C49" s="23">
        <v>50935204.559999995</v>
      </c>
      <c r="D49" s="23">
        <v>59301008.31999999</v>
      </c>
      <c r="E49" s="23">
        <v>33857673.89</v>
      </c>
      <c r="F49" s="23">
        <v>46921524.17</v>
      </c>
      <c r="G49" s="23">
        <v>67963096.53</v>
      </c>
      <c r="H49" s="23">
        <v>32572468.80000001</v>
      </c>
      <c r="I49" s="23">
        <v>12014174.3</v>
      </c>
      <c r="J49" s="23">
        <v>21314080.400000002</v>
      </c>
      <c r="K49" s="23">
        <f t="shared" si="1"/>
        <v>360250202.09000003</v>
      </c>
    </row>
    <row r="50" spans="1:11" ht="17.25" customHeight="1">
      <c r="A50" s="33" t="s">
        <v>43</v>
      </c>
      <c r="B50" s="19">
        <v>0</v>
      </c>
      <c r="C50" s="23">
        <v>113217.41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"/>
        <v>113217.41</v>
      </c>
    </row>
    <row r="51" spans="1:11" ht="17.25" customHeight="1">
      <c r="A51" s="63" t="s">
        <v>100</v>
      </c>
      <c r="B51" s="64">
        <v>-59361.79000000001</v>
      </c>
      <c r="C51" s="64">
        <v>-78170.41</v>
      </c>
      <c r="D51" s="64">
        <v>-82305.47</v>
      </c>
      <c r="E51" s="64">
        <v>-50617.96</v>
      </c>
      <c r="F51" s="64">
        <v>-72729.74000000002</v>
      </c>
      <c r="G51" s="64">
        <v>-103594.15999999997</v>
      </c>
      <c r="H51" s="64">
        <v>-51069.69999999999</v>
      </c>
      <c r="I51" s="19">
        <v>0</v>
      </c>
      <c r="J51" s="19">
        <v>0</v>
      </c>
      <c r="K51" s="64">
        <f t="shared" si="1"/>
        <v>-497849.23</v>
      </c>
    </row>
    <row r="52" spans="1:11" ht="17.25" customHeight="1">
      <c r="A52" s="33" t="s">
        <v>44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"/>
        <v>0</v>
      </c>
    </row>
    <row r="53" spans="1:11" ht="17.25" customHeight="1">
      <c r="A53" s="12" t="s">
        <v>45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v>738695.7399999999</v>
      </c>
      <c r="I53" s="30">
        <v>0</v>
      </c>
      <c r="J53" s="30">
        <v>0</v>
      </c>
      <c r="K53" s="64">
        <f t="shared" si="1"/>
        <v>738695.7399999999</v>
      </c>
    </row>
    <row r="54" spans="1:11" ht="17.25" customHeight="1">
      <c r="A54" s="12" t="s">
        <v>46</v>
      </c>
      <c r="B54" s="64">
        <v>21780.31</v>
      </c>
      <c r="C54" s="64">
        <v>19348.49</v>
      </c>
      <c r="D54" s="64">
        <v>34938.9</v>
      </c>
      <c r="E54" s="64">
        <v>18604.56</v>
      </c>
      <c r="F54" s="64">
        <v>30840.28</v>
      </c>
      <c r="G54" s="64">
        <v>42132.44</v>
      </c>
      <c r="H54" s="64">
        <v>22347.05</v>
      </c>
      <c r="I54" s="19">
        <v>0</v>
      </c>
      <c r="J54" s="19">
        <v>0</v>
      </c>
      <c r="K54" s="64">
        <f t="shared" si="1"/>
        <v>189992.03</v>
      </c>
    </row>
    <row r="55" spans="1:11" ht="17.25" customHeight="1">
      <c r="A55" s="12" t="s">
        <v>47</v>
      </c>
      <c r="B55" s="64">
        <v>126842.0799999999</v>
      </c>
      <c r="C55" s="64">
        <v>178985.32</v>
      </c>
      <c r="D55" s="64">
        <v>197958.56000000006</v>
      </c>
      <c r="E55" s="64">
        <v>106807.39999999995</v>
      </c>
      <c r="F55" s="64">
        <v>163727.12</v>
      </c>
      <c r="G55" s="64">
        <v>230332.47999999984</v>
      </c>
      <c r="H55" s="64">
        <v>115166.23999999992</v>
      </c>
      <c r="I55" s="35">
        <v>33037.320000000014</v>
      </c>
      <c r="J55" s="35">
        <v>68728.24</v>
      </c>
      <c r="K55" s="64">
        <f t="shared" si="1"/>
        <v>1221584.7599999998</v>
      </c>
    </row>
    <row r="56" spans="1:11" ht="17.25" customHeight="1">
      <c r="A56" s="12" t="s">
        <v>103</v>
      </c>
      <c r="B56" s="64">
        <v>1911354.54</v>
      </c>
      <c r="C56" s="64">
        <v>2857447.92</v>
      </c>
      <c r="D56" s="64">
        <v>3443873.91</v>
      </c>
      <c r="E56" s="64">
        <v>1888208.53</v>
      </c>
      <c r="F56" s="64">
        <v>2561974.57</v>
      </c>
      <c r="G56" s="64">
        <v>3563763.04</v>
      </c>
      <c r="H56" s="64">
        <v>1856201.92</v>
      </c>
      <c r="I56" s="19">
        <v>0</v>
      </c>
      <c r="J56" s="19">
        <v>0</v>
      </c>
      <c r="K56" s="64">
        <f t="shared" si="1"/>
        <v>18082824.43</v>
      </c>
    </row>
    <row r="57" spans="1:11" ht="17.25" customHeight="1">
      <c r="A57" s="16" t="s">
        <v>48</v>
      </c>
      <c r="B57" s="35">
        <v>547881.2900000003</v>
      </c>
      <c r="C57" s="35">
        <v>774145.6399999994</v>
      </c>
      <c r="D57" s="35">
        <v>783528.4099999997</v>
      </c>
      <c r="E57" s="35">
        <v>711476.04</v>
      </c>
      <c r="F57" s="35">
        <v>723891.2299999999</v>
      </c>
      <c r="G57" s="35">
        <v>900384.06</v>
      </c>
      <c r="H57" s="35">
        <v>631764.1899999998</v>
      </c>
      <c r="I57" s="19">
        <v>0</v>
      </c>
      <c r="J57" s="35">
        <v>430182.04000000027</v>
      </c>
      <c r="K57" s="64">
        <f t="shared" si="1"/>
        <v>5503252.899999999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6"/>
      <c r="B59" s="55">
        <v>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49</v>
      </c>
      <c r="B61" s="34">
        <v>-7531154.819999999</v>
      </c>
      <c r="C61" s="34">
        <v>-7874795.860000001</v>
      </c>
      <c r="D61" s="34">
        <v>-8388107.580000001</v>
      </c>
      <c r="E61" s="34">
        <v>-8049754.520000001</v>
      </c>
      <c r="F61" s="34">
        <v>-9056269.920000002</v>
      </c>
      <c r="G61" s="34">
        <v>-10944763.310000002</v>
      </c>
      <c r="H61" s="34">
        <v>-5663912.84</v>
      </c>
      <c r="I61" s="34">
        <v>-2180633.980000001</v>
      </c>
      <c r="J61" s="34">
        <v>-1633399.81</v>
      </c>
      <c r="K61" s="34">
        <f>SUM(B61:J61)</f>
        <v>-61322792.640000015</v>
      </c>
    </row>
    <row r="62" spans="1:11" ht="18.75" customHeight="1">
      <c r="A62" s="16" t="s">
        <v>73</v>
      </c>
      <c r="B62" s="34">
        <v>-5936733.15</v>
      </c>
      <c r="C62" s="34">
        <v>-5514815.260000001</v>
      </c>
      <c r="D62" s="34">
        <v>-5534480.710000003</v>
      </c>
      <c r="E62" s="34">
        <v>-6807239.569999999</v>
      </c>
      <c r="F62" s="34">
        <v>-6815741.76</v>
      </c>
      <c r="G62" s="34">
        <v>-7473278.359999999</v>
      </c>
      <c r="H62" s="34">
        <v>-4317168</v>
      </c>
      <c r="I62" s="34">
        <v>-802135.8</v>
      </c>
      <c r="J62" s="34">
        <v>-1826252</v>
      </c>
      <c r="K62" s="34">
        <f>SUM(B62:J62)</f>
        <v>-45027844.61</v>
      </c>
    </row>
    <row r="63" spans="1:11" ht="18.75" customHeight="1">
      <c r="A63" s="12" t="s">
        <v>74</v>
      </c>
      <c r="B63" s="34">
        <v>-3744045.6</v>
      </c>
      <c r="C63" s="34">
        <v>-5321336.6</v>
      </c>
      <c r="D63" s="34">
        <v>-4689228.6</v>
      </c>
      <c r="E63" s="34">
        <v>-3444970.8</v>
      </c>
      <c r="F63" s="34">
        <v>-3896947.2</v>
      </c>
      <c r="G63" s="34">
        <v>-5069341.4</v>
      </c>
      <c r="H63" s="34">
        <v>-4317168</v>
      </c>
      <c r="I63" s="34">
        <v>-802135.8</v>
      </c>
      <c r="J63" s="34">
        <v>-1826252</v>
      </c>
      <c r="K63" s="34">
        <f>SUM(B63:J63)</f>
        <v>-33111425.999999996</v>
      </c>
    </row>
    <row r="64" spans="1:11" ht="18.75" customHeight="1">
      <c r="A64" s="12" t="s">
        <v>50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96</v>
      </c>
      <c r="B65" s="34">
        <v>-29443.8</v>
      </c>
      <c r="C65" s="34">
        <v>-6758.4</v>
      </c>
      <c r="D65" s="34">
        <v>-7711.4</v>
      </c>
      <c r="E65" s="34">
        <v>-18092.2</v>
      </c>
      <c r="F65" s="34">
        <v>-15601.2</v>
      </c>
      <c r="G65" s="34">
        <v>-10972.2</v>
      </c>
      <c r="H65" s="19">
        <v>0</v>
      </c>
      <c r="I65" s="19">
        <v>0</v>
      </c>
      <c r="J65" s="19">
        <v>0</v>
      </c>
      <c r="K65" s="34">
        <f>SUM(B65:J65)</f>
        <v>-88579.2</v>
      </c>
    </row>
    <row r="66" spans="1:11" ht="18.75" customHeight="1">
      <c r="A66" s="12" t="s">
        <v>101</v>
      </c>
      <c r="B66" s="34">
        <v>-316760.8</v>
      </c>
      <c r="C66" s="34">
        <v>-78379.8</v>
      </c>
      <c r="D66" s="34">
        <v>-104669</v>
      </c>
      <c r="E66" s="34">
        <v>-171142</v>
      </c>
      <c r="F66" s="34">
        <v>-98824</v>
      </c>
      <c r="G66" s="34">
        <v>-108091.6</v>
      </c>
      <c r="H66" s="19">
        <v>0</v>
      </c>
      <c r="I66" s="19">
        <v>0</v>
      </c>
      <c r="J66" s="19">
        <v>0</v>
      </c>
      <c r="K66" s="34">
        <f>SUM(B66:J66)</f>
        <v>-877867.2</v>
      </c>
    </row>
    <row r="67" spans="1:11" ht="18.75" customHeight="1">
      <c r="A67" s="12" t="s">
        <v>51</v>
      </c>
      <c r="B67" s="34">
        <v>-1846482.9499999997</v>
      </c>
      <c r="C67" s="34">
        <v>-108340.46</v>
      </c>
      <c r="D67" s="34">
        <v>-732871.71</v>
      </c>
      <c r="E67" s="34">
        <v>-3173034.5700000008</v>
      </c>
      <c r="F67" s="34">
        <v>-2804369.3600000003</v>
      </c>
      <c r="G67" s="34">
        <v>-2284873.16</v>
      </c>
      <c r="H67" s="19">
        <v>0</v>
      </c>
      <c r="I67" s="19">
        <v>0</v>
      </c>
      <c r="J67" s="19">
        <v>0</v>
      </c>
      <c r="K67" s="34">
        <f>SUM(B67:J67)</f>
        <v>-10949972.21</v>
      </c>
    </row>
    <row r="68" spans="1:11" ht="18.75" customHeight="1">
      <c r="A68" s="12" t="s">
        <v>52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8" customFormat="1" ht="18.75" customHeight="1">
      <c r="A69" s="61" t="s">
        <v>77</v>
      </c>
      <c r="B69" s="64">
        <v>-1977044.26</v>
      </c>
      <c r="C69" s="64">
        <v>-3095350.1699999995</v>
      </c>
      <c r="D69" s="64">
        <v>-3670797.29</v>
      </c>
      <c r="E69" s="64">
        <v>-1993810.66</v>
      </c>
      <c r="F69" s="64">
        <v>-2940131.7199999993</v>
      </c>
      <c r="G69" s="64">
        <v>-3961358.5700000003</v>
      </c>
      <c r="H69" s="19">
        <v>-1892474.77</v>
      </c>
      <c r="I69" s="64">
        <v>-1401812.0900000008</v>
      </c>
      <c r="J69" s="19">
        <v>-96132.87000000001</v>
      </c>
      <c r="K69" s="64">
        <f aca="true" t="shared" si="2" ref="K69:K74">SUM(B69:J69)</f>
        <v>-21028912.4</v>
      </c>
    </row>
    <row r="70" spans="1:11" ht="18.75" customHeight="1">
      <c r="A70" s="12" t="s">
        <v>53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"/>
        <v>0</v>
      </c>
    </row>
    <row r="71" spans="1:11" ht="18.75" customHeight="1">
      <c r="A71" s="12" t="s">
        <v>54</v>
      </c>
      <c r="B71" s="19">
        <v>0</v>
      </c>
      <c r="C71" s="34">
        <v>-1822.4899999999993</v>
      </c>
      <c r="D71" s="34">
        <v>-198.4000000000001</v>
      </c>
      <c r="E71" s="19">
        <v>0</v>
      </c>
      <c r="F71" s="19">
        <v>0</v>
      </c>
      <c r="G71" s="34">
        <v>-198.4000000000001</v>
      </c>
      <c r="H71" s="19">
        <v>0</v>
      </c>
      <c r="I71" s="19">
        <v>0</v>
      </c>
      <c r="J71" s="19">
        <v>0</v>
      </c>
      <c r="K71" s="64">
        <f t="shared" si="2"/>
        <v>-2219.2899999999995</v>
      </c>
    </row>
    <row r="72" spans="1:11" ht="18.75" customHeight="1">
      <c r="A72" s="12" t="s">
        <v>55</v>
      </c>
      <c r="B72" s="19">
        <v>0</v>
      </c>
      <c r="C72" s="19">
        <v>0</v>
      </c>
      <c r="D72" s="34">
        <v>-33100</v>
      </c>
      <c r="E72" s="19">
        <v>0</v>
      </c>
      <c r="F72" s="34">
        <v>-11799.999999999995</v>
      </c>
      <c r="G72" s="19">
        <v>0</v>
      </c>
      <c r="H72" s="19">
        <v>0</v>
      </c>
      <c r="I72" s="44">
        <v>-74177.04999999997</v>
      </c>
      <c r="J72" s="19">
        <v>0</v>
      </c>
      <c r="K72" s="64">
        <f t="shared" si="2"/>
        <v>-119077.04999999996</v>
      </c>
    </row>
    <row r="73" spans="1:11" ht="18.75" customHeight="1">
      <c r="A73" s="12" t="s">
        <v>56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4">
        <v>-1260000</v>
      </c>
      <c r="J73" s="19">
        <v>0</v>
      </c>
      <c r="K73" s="64">
        <f t="shared" si="2"/>
        <v>-1260000</v>
      </c>
    </row>
    <row r="74" spans="1:11" ht="18.75" customHeight="1">
      <c r="A74" s="33" t="s">
        <v>57</v>
      </c>
      <c r="B74" s="34">
        <v>-304729.9500000001</v>
      </c>
      <c r="C74" s="34">
        <v>-442370.0299999999</v>
      </c>
      <c r="D74" s="34">
        <v>-418190</v>
      </c>
      <c r="E74" s="34">
        <v>-293259.9600000001</v>
      </c>
      <c r="F74" s="34">
        <v>-403000.06999999995</v>
      </c>
      <c r="G74" s="34">
        <v>-614109.92</v>
      </c>
      <c r="H74" s="34">
        <v>-300700.03999999986</v>
      </c>
      <c r="I74" s="34">
        <v>-105710.00999999998</v>
      </c>
      <c r="J74" s="34">
        <v>-217930.01999999996</v>
      </c>
      <c r="K74" s="64">
        <f t="shared" si="2"/>
        <v>-3099999.9999999995</v>
      </c>
    </row>
    <row r="75" spans="1:11" ht="18.75" customHeight="1">
      <c r="A75" s="12" t="s">
        <v>58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59</v>
      </c>
      <c r="B76" s="34">
        <v>-62361.78999999999</v>
      </c>
      <c r="C76" s="34">
        <v>-256711.34</v>
      </c>
      <c r="D76" s="34">
        <v>-367465.44</v>
      </c>
      <c r="E76" s="34">
        <v>-103065.73999999999</v>
      </c>
      <c r="F76" s="34">
        <v>-344915.86</v>
      </c>
      <c r="G76" s="34">
        <v>-288286.81</v>
      </c>
      <c r="H76" s="34">
        <v>-58273.82</v>
      </c>
      <c r="I76" s="34">
        <v>-52687.69</v>
      </c>
      <c r="J76" s="34">
        <v>-33518.69</v>
      </c>
      <c r="K76" s="64">
        <f>SUM(B76:J76)</f>
        <v>-1567287.18</v>
      </c>
    </row>
    <row r="77" spans="1:11" ht="18.75" customHeight="1">
      <c r="A77" s="12" t="s">
        <v>60</v>
      </c>
      <c r="B77" s="34">
        <v>-820.8</v>
      </c>
      <c r="C77" s="34">
        <v>-786.6</v>
      </c>
      <c r="D77" s="19">
        <v>0</v>
      </c>
      <c r="E77" s="19">
        <v>0</v>
      </c>
      <c r="F77" s="19">
        <v>0</v>
      </c>
      <c r="G77" s="19">
        <v>0</v>
      </c>
      <c r="H77" s="34">
        <v>-444.6</v>
      </c>
      <c r="I77" s="19">
        <v>0</v>
      </c>
      <c r="J77" s="19">
        <v>0</v>
      </c>
      <c r="K77" s="64">
        <f>SUM(B77:J77)</f>
        <v>-2052</v>
      </c>
    </row>
    <row r="78" spans="1:11" ht="18.75" customHeight="1">
      <c r="A78" s="12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aca="true" t="shared" si="3" ref="K78:K91">SUM(B78:J78)</f>
        <v>0</v>
      </c>
    </row>
    <row r="79" spans="1:11" ht="18.75" customHeight="1">
      <c r="A79" s="12" t="s">
        <v>62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3"/>
        <v>0</v>
      </c>
    </row>
    <row r="80" spans="1:11" ht="18.75" customHeight="1">
      <c r="A80" s="12" t="s">
        <v>63</v>
      </c>
      <c r="B80" s="34">
        <v>-404.4</v>
      </c>
      <c r="C80" s="34">
        <v>-471.8</v>
      </c>
      <c r="D80" s="19">
        <v>0</v>
      </c>
      <c r="E80" s="34">
        <v>-337</v>
      </c>
      <c r="F80" s="34">
        <v>-2325.3</v>
      </c>
      <c r="G80" s="34">
        <v>-640.3</v>
      </c>
      <c r="H80" s="34">
        <v>-404.4</v>
      </c>
      <c r="I80" s="19">
        <v>0</v>
      </c>
      <c r="J80" s="19">
        <v>0</v>
      </c>
      <c r="K80" s="34">
        <f t="shared" si="3"/>
        <v>-4583.2</v>
      </c>
    </row>
    <row r="81" spans="1:11" ht="18.75" customHeight="1">
      <c r="A81" s="12" t="s">
        <v>64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3"/>
        <v>0</v>
      </c>
    </row>
    <row r="82" spans="1:11" ht="18.75" customHeight="1">
      <c r="A82" s="12" t="s">
        <v>65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3"/>
        <v>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3"/>
        <v>0</v>
      </c>
    </row>
    <row r="84" spans="1:11" ht="18.75" customHeight="1">
      <c r="A84" s="12" t="s">
        <v>67</v>
      </c>
      <c r="B84" s="64">
        <v>-31000</v>
      </c>
      <c r="C84" s="64">
        <v>-31000</v>
      </c>
      <c r="D84" s="19">
        <v>0</v>
      </c>
      <c r="E84" s="64">
        <v>-31000</v>
      </c>
      <c r="F84" s="64">
        <v>-62000</v>
      </c>
      <c r="G84" s="64">
        <v>-93000</v>
      </c>
      <c r="H84" s="19">
        <v>0</v>
      </c>
      <c r="I84" s="19">
        <v>0</v>
      </c>
      <c r="J84" s="19">
        <v>0</v>
      </c>
      <c r="K84" s="64">
        <f t="shared" si="3"/>
        <v>-248000</v>
      </c>
    </row>
    <row r="85" spans="1:11" ht="18.75" customHeight="1">
      <c r="A85" s="12" t="s">
        <v>75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3"/>
        <v>0</v>
      </c>
    </row>
    <row r="86" spans="1:11" ht="18.75" customHeight="1">
      <c r="A86" s="12" t="s">
        <v>78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3"/>
        <v>0</v>
      </c>
    </row>
    <row r="87" spans="1:11" ht="18.75" customHeight="1">
      <c r="A87" s="12" t="s">
        <v>79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3"/>
        <v>0</v>
      </c>
    </row>
    <row r="88" spans="1:11" ht="18.75" customHeight="1">
      <c r="A88" s="12" t="s">
        <v>83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3"/>
        <v>0</v>
      </c>
    </row>
    <row r="89" spans="1:11" ht="18.75" customHeight="1">
      <c r="A89" s="12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3"/>
        <v>0</v>
      </c>
    </row>
    <row r="90" spans="1:11" ht="18.75" customHeight="1">
      <c r="A90" s="12" t="s">
        <v>85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3"/>
        <v>0</v>
      </c>
    </row>
    <row r="91" spans="1:12" ht="18.75" customHeight="1">
      <c r="A91" s="12" t="s">
        <v>86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3"/>
        <v>0</v>
      </c>
      <c r="L91" s="53"/>
    </row>
    <row r="92" spans="1:12" ht="18.75" customHeight="1">
      <c r="A92" s="12" t="s">
        <v>102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2"/>
    </row>
    <row r="93" spans="1:12" ht="18.75" customHeight="1">
      <c r="A93" s="12" t="s">
        <v>90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2"/>
    </row>
    <row r="94" spans="1:12" ht="18.75" customHeight="1">
      <c r="A94" s="12" t="s">
        <v>105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2"/>
    </row>
    <row r="95" spans="1:12" ht="18.75" customHeight="1">
      <c r="A95" s="12" t="s">
        <v>106</v>
      </c>
      <c r="B95" s="64">
        <v>-79329.28</v>
      </c>
      <c r="C95" s="64">
        <v>-118596.14</v>
      </c>
      <c r="D95" s="64">
        <v>-142935.29</v>
      </c>
      <c r="E95" s="64">
        <v>-78368.62</v>
      </c>
      <c r="F95" s="64">
        <v>-106332.75</v>
      </c>
      <c r="G95" s="64">
        <v>-147911.2</v>
      </c>
      <c r="H95" s="64">
        <v>-77040.21</v>
      </c>
      <c r="I95" s="19">
        <v>0</v>
      </c>
      <c r="J95" s="19">
        <v>0</v>
      </c>
      <c r="K95" s="64">
        <f>SUM(B95:J95)</f>
        <v>-750513.49</v>
      </c>
      <c r="L95" s="52"/>
    </row>
    <row r="96" spans="1:12" ht="18.75" customHeight="1">
      <c r="A96" s="12" t="s">
        <v>107</v>
      </c>
      <c r="B96" s="64">
        <v>-1793798.18</v>
      </c>
      <c r="C96" s="64">
        <v>-2681702.82</v>
      </c>
      <c r="D96" s="64">
        <v>-3232061.14</v>
      </c>
      <c r="E96" s="64">
        <v>-1772075.74</v>
      </c>
      <c r="F96" s="64">
        <v>-2404402.32</v>
      </c>
      <c r="G96" s="64">
        <v>-3344576.58</v>
      </c>
      <c r="H96" s="64">
        <v>-1742037.68</v>
      </c>
      <c r="I96" s="19">
        <v>0</v>
      </c>
      <c r="J96" s="19">
        <v>0</v>
      </c>
      <c r="K96" s="64">
        <f>SUM(B96:J96)</f>
        <v>-16970654.46</v>
      </c>
      <c r="L96" s="52"/>
    </row>
    <row r="97" spans="1:12" s="68" customFormat="1" ht="18.75" customHeight="1">
      <c r="A97" s="61" t="s">
        <v>110</v>
      </c>
      <c r="B97" s="19">
        <v>0</v>
      </c>
      <c r="C97" s="64">
        <v>-2835.29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64">
        <f>SUM(B97:J97)</f>
        <v>-2835.29</v>
      </c>
      <c r="L97" s="67"/>
    </row>
    <row r="98" spans="1:12" ht="18.75" customHeight="1">
      <c r="A98" s="61" t="s">
        <v>108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0">
        <f>ROUND(SUM(B98:J98),2)</f>
        <v>0</v>
      </c>
      <c r="L98" s="52"/>
    </row>
    <row r="99" spans="1:12" ht="18.75" customHeight="1">
      <c r="A99" s="61" t="s">
        <v>109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0">
        <f>ROUND(SUM(B99:J99),2)</f>
        <v>0</v>
      </c>
      <c r="L99" s="52"/>
    </row>
    <row r="100" spans="1:12" ht="18.75" customHeight="1">
      <c r="A100" s="72" t="s">
        <v>131</v>
      </c>
      <c r="B100" s="64">
        <v>295400.14</v>
      </c>
      <c r="C100" s="64">
        <v>440946.34</v>
      </c>
      <c r="D100" s="64">
        <v>523152.98</v>
      </c>
      <c r="E100" s="64">
        <v>284296.4</v>
      </c>
      <c r="F100" s="64">
        <v>394644.58</v>
      </c>
      <c r="G100" s="64">
        <v>527364.64</v>
      </c>
      <c r="H100" s="64">
        <v>286425.98</v>
      </c>
      <c r="I100" s="64">
        <v>90762.66</v>
      </c>
      <c r="J100" s="64">
        <v>155315.84</v>
      </c>
      <c r="K100" s="64">
        <f>SUM(B100:J100)</f>
        <v>2998309.56</v>
      </c>
      <c r="L100" s="52"/>
    </row>
    <row r="101" spans="1:12" ht="18.75" customHeight="1">
      <c r="A101" s="72" t="s">
        <v>114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2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2"/>
    </row>
    <row r="103" spans="1:12" ht="18.75" customHeight="1">
      <c r="A103" s="16" t="s">
        <v>135</v>
      </c>
      <c r="B103" s="64">
        <v>383294.95</v>
      </c>
      <c r="C103" s="64">
        <v>786817.22</v>
      </c>
      <c r="D103" s="64">
        <v>823816.08</v>
      </c>
      <c r="E103" s="64">
        <v>734936.35</v>
      </c>
      <c r="F103" s="64">
        <v>666446.85</v>
      </c>
      <c r="G103" s="64">
        <v>468658.74</v>
      </c>
      <c r="H103" s="64">
        <v>524684.4299999999</v>
      </c>
      <c r="I103" s="64">
        <v>23313.910000000003</v>
      </c>
      <c r="J103" s="64">
        <v>285149.75</v>
      </c>
      <c r="K103" s="64">
        <f aca="true" t="shared" si="4" ref="K103:K110">SUM(B103:J103)</f>
        <v>4697118.28</v>
      </c>
      <c r="L103" s="52"/>
    </row>
    <row r="104" spans="1:12" ht="18.75" customHeight="1">
      <c r="A104" s="16" t="s">
        <v>136</v>
      </c>
      <c r="B104" s="64">
        <v>-672.36</v>
      </c>
      <c r="C104" s="64">
        <v>-51447.65</v>
      </c>
      <c r="D104" s="64">
        <v>-6645.66</v>
      </c>
      <c r="E104" s="64">
        <v>16359.36</v>
      </c>
      <c r="F104" s="64">
        <v>33156.71</v>
      </c>
      <c r="G104" s="64">
        <v>21214.88</v>
      </c>
      <c r="H104" s="64">
        <v>21045.5</v>
      </c>
      <c r="I104" s="64">
        <v>0</v>
      </c>
      <c r="J104" s="64">
        <v>3835.31</v>
      </c>
      <c r="K104" s="64">
        <f t="shared" si="4"/>
        <v>36846.09</v>
      </c>
      <c r="L104" s="53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0">
        <f t="shared" si="4"/>
        <v>0</v>
      </c>
      <c r="L105" s="51"/>
    </row>
    <row r="106" spans="1:12" ht="18.75" customHeight="1">
      <c r="A106" s="16" t="s">
        <v>81</v>
      </c>
      <c r="B106" s="24">
        <v>30388312.73</v>
      </c>
      <c r="C106" s="24">
        <v>46925383.07000001</v>
      </c>
      <c r="D106" s="24">
        <v>55290895.04999999</v>
      </c>
      <c r="E106" s="24">
        <v>28482397.939999998</v>
      </c>
      <c r="F106" s="24">
        <v>41272957.71000001</v>
      </c>
      <c r="G106" s="24">
        <v>61651351.08000002</v>
      </c>
      <c r="H106" s="24">
        <v>30221661.4</v>
      </c>
      <c r="I106" s="24">
        <v>9866577.639999999</v>
      </c>
      <c r="J106" s="24">
        <v>20179590.87</v>
      </c>
      <c r="K106" s="45">
        <f t="shared" si="4"/>
        <v>324279127.49</v>
      </c>
      <c r="L106" s="51"/>
    </row>
    <row r="107" spans="1:12" ht="18" customHeight="1">
      <c r="A107" s="16" t="s">
        <v>80</v>
      </c>
      <c r="B107" s="24">
        <v>29841103.799999997</v>
      </c>
      <c r="C107" s="24">
        <v>46202802.66000001</v>
      </c>
      <c r="D107" s="24">
        <v>54514012.3</v>
      </c>
      <c r="E107" s="24">
        <v>27754562.54</v>
      </c>
      <c r="F107" s="24">
        <v>40515909.769999996</v>
      </c>
      <c r="G107" s="24">
        <v>60729752.13999999</v>
      </c>
      <c r="H107" s="24">
        <v>29568851.710000005</v>
      </c>
      <c r="I107" s="24">
        <v>9866577.639999999</v>
      </c>
      <c r="J107" s="24">
        <v>19745573.520000003</v>
      </c>
      <c r="K107" s="45">
        <f t="shared" si="4"/>
        <v>318739146.0799999</v>
      </c>
      <c r="L107" s="51"/>
    </row>
    <row r="108" spans="1:12" ht="18.75" customHeight="1">
      <c r="A108" s="16" t="s">
        <v>97</v>
      </c>
      <c r="B108" s="24">
        <v>547208.9300000003</v>
      </c>
      <c r="C108" s="24">
        <v>722580.4099999996</v>
      </c>
      <c r="D108" s="24">
        <v>776882.7499999998</v>
      </c>
      <c r="E108" s="24">
        <v>727835.4</v>
      </c>
      <c r="F108" s="24">
        <v>757047.9399999998</v>
      </c>
      <c r="G108" s="24">
        <v>921598.9400000001</v>
      </c>
      <c r="H108" s="24">
        <v>652809.6899999998</v>
      </c>
      <c r="I108" s="19">
        <v>0</v>
      </c>
      <c r="J108" s="24">
        <v>434017.35000000027</v>
      </c>
      <c r="K108" s="45">
        <f t="shared" si="4"/>
        <v>5539981.41</v>
      </c>
      <c r="L108" s="74"/>
    </row>
    <row r="109" spans="1:13" ht="18.75" customHeight="1">
      <c r="A109" s="16" t="s">
        <v>82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30">
        <f t="shared" si="4"/>
        <v>0</v>
      </c>
      <c r="M109" s="54"/>
    </row>
    <row r="110" spans="1:11" ht="18.75" customHeight="1">
      <c r="A110" s="16" t="s">
        <v>98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30">
        <f t="shared" si="4"/>
        <v>0</v>
      </c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8.75" customHeight="1">
      <c r="A113" s="8"/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/>
    </row>
    <row r="114" spans="1:12" ht="18.75" customHeight="1">
      <c r="A114" s="25" t="s">
        <v>68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8">
        <f>SUM(K115:K134)</f>
        <v>324279127.43999994</v>
      </c>
      <c r="L114" s="51"/>
    </row>
    <row r="115" spans="1:11" ht="18.75" customHeight="1">
      <c r="A115" s="26" t="s">
        <v>69</v>
      </c>
      <c r="B115" s="64">
        <v>3974056.059999999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8">
        <f aca="true" t="shared" si="5" ref="K115:K134">SUM(B115:J115)</f>
        <v>3974056.059999999</v>
      </c>
    </row>
    <row r="116" spans="1:11" ht="18.75" customHeight="1">
      <c r="A116" s="26" t="s">
        <v>70</v>
      </c>
      <c r="B116" s="64">
        <v>26414256.63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8">
        <f t="shared" si="5"/>
        <v>26414256.63</v>
      </c>
    </row>
    <row r="117" spans="1:11" ht="18.75" customHeight="1">
      <c r="A117" s="26" t="s">
        <v>71</v>
      </c>
      <c r="B117" s="37">
        <v>0</v>
      </c>
      <c r="C117" s="64">
        <v>46925383.07000001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8">
        <f t="shared" si="5"/>
        <v>46925383.07000001</v>
      </c>
    </row>
    <row r="118" spans="1:11" ht="18.75" customHeight="1">
      <c r="A118" s="26" t="s">
        <v>72</v>
      </c>
      <c r="B118" s="37">
        <v>0</v>
      </c>
      <c r="C118" s="37">
        <v>0</v>
      </c>
      <c r="D118" s="64">
        <v>51474900.36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8">
        <f t="shared" si="5"/>
        <v>51474900.36</v>
      </c>
    </row>
    <row r="119" spans="1:11" ht="18.75" customHeight="1">
      <c r="A119" s="26" t="s">
        <v>115</v>
      </c>
      <c r="B119" s="37">
        <v>0</v>
      </c>
      <c r="C119" s="37">
        <v>0</v>
      </c>
      <c r="D119" s="64">
        <v>3815994.7500000014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8">
        <f t="shared" si="5"/>
        <v>3815994.7500000014</v>
      </c>
    </row>
    <row r="120" spans="1:11" ht="18.75" customHeight="1">
      <c r="A120" s="26" t="s">
        <v>116</v>
      </c>
      <c r="B120" s="37">
        <v>0</v>
      </c>
      <c r="C120" s="37">
        <v>0</v>
      </c>
      <c r="D120" s="37">
        <v>0</v>
      </c>
      <c r="E120" s="64">
        <v>25634158.240000002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8">
        <f t="shared" si="5"/>
        <v>25634158.240000002</v>
      </c>
    </row>
    <row r="121" spans="1:11" ht="18.75" customHeight="1">
      <c r="A121" s="26" t="s">
        <v>117</v>
      </c>
      <c r="B121" s="37">
        <v>0</v>
      </c>
      <c r="C121" s="37">
        <v>0</v>
      </c>
      <c r="D121" s="37">
        <v>0</v>
      </c>
      <c r="E121" s="64">
        <v>2848239.6600000006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8">
        <f t="shared" si="5"/>
        <v>2848239.6600000006</v>
      </c>
    </row>
    <row r="122" spans="1:11" ht="18.75" customHeight="1">
      <c r="A122" s="26" t="s">
        <v>118</v>
      </c>
      <c r="B122" s="37">
        <v>0</v>
      </c>
      <c r="C122" s="37">
        <v>0</v>
      </c>
      <c r="D122" s="37">
        <v>0</v>
      </c>
      <c r="E122" s="37">
        <v>0</v>
      </c>
      <c r="F122" s="64">
        <v>8312807.729999998</v>
      </c>
      <c r="G122" s="37">
        <v>0</v>
      </c>
      <c r="H122" s="37">
        <v>0</v>
      </c>
      <c r="I122" s="37">
        <v>0</v>
      </c>
      <c r="J122" s="37">
        <v>0</v>
      </c>
      <c r="K122" s="38">
        <f t="shared" si="5"/>
        <v>8312807.729999998</v>
      </c>
    </row>
    <row r="123" spans="1:11" ht="18.75" customHeight="1">
      <c r="A123" s="26" t="s">
        <v>119</v>
      </c>
      <c r="B123" s="37">
        <v>0</v>
      </c>
      <c r="C123" s="37">
        <v>0</v>
      </c>
      <c r="D123" s="37">
        <v>0</v>
      </c>
      <c r="E123" s="37">
        <v>0</v>
      </c>
      <c r="F123" s="64">
        <v>15178709.13</v>
      </c>
      <c r="G123" s="37">
        <v>0</v>
      </c>
      <c r="H123" s="37">
        <v>0</v>
      </c>
      <c r="I123" s="37">
        <v>0</v>
      </c>
      <c r="J123" s="37">
        <v>0</v>
      </c>
      <c r="K123" s="38">
        <f t="shared" si="5"/>
        <v>15178709.13</v>
      </c>
    </row>
    <row r="124" spans="1:11" ht="18.75" customHeight="1">
      <c r="A124" s="26" t="s">
        <v>120</v>
      </c>
      <c r="B124" s="37">
        <v>0</v>
      </c>
      <c r="C124" s="37">
        <v>0</v>
      </c>
      <c r="D124" s="37">
        <v>0</v>
      </c>
      <c r="E124" s="37">
        <v>0</v>
      </c>
      <c r="F124" s="64">
        <v>2133341.0399999996</v>
      </c>
      <c r="G124" s="37">
        <v>0</v>
      </c>
      <c r="H124" s="37">
        <v>0</v>
      </c>
      <c r="I124" s="37">
        <v>0</v>
      </c>
      <c r="J124" s="37">
        <v>0</v>
      </c>
      <c r="K124" s="38">
        <f t="shared" si="5"/>
        <v>2133341.0399999996</v>
      </c>
    </row>
    <row r="125" spans="1:11" ht="18.75" customHeight="1">
      <c r="A125" s="26" t="s">
        <v>121</v>
      </c>
      <c r="B125" s="65">
        <v>0</v>
      </c>
      <c r="C125" s="65">
        <v>0</v>
      </c>
      <c r="D125" s="65">
        <v>0</v>
      </c>
      <c r="E125" s="65">
        <v>0</v>
      </c>
      <c r="F125" s="64">
        <v>15648099.83</v>
      </c>
      <c r="G125" s="65">
        <v>0</v>
      </c>
      <c r="H125" s="65">
        <v>0</v>
      </c>
      <c r="I125" s="65">
        <v>0</v>
      </c>
      <c r="J125" s="65">
        <v>0</v>
      </c>
      <c r="K125" s="66">
        <f t="shared" si="5"/>
        <v>15648099.83</v>
      </c>
    </row>
    <row r="126" spans="1:11" ht="18.75" customHeight="1">
      <c r="A126" s="26" t="s">
        <v>122</v>
      </c>
      <c r="B126" s="37">
        <v>0</v>
      </c>
      <c r="C126" s="37">
        <v>0</v>
      </c>
      <c r="D126" s="37">
        <v>0</v>
      </c>
      <c r="E126" s="37">
        <v>0</v>
      </c>
      <c r="F126" s="37">
        <v>0</v>
      </c>
      <c r="G126" s="64">
        <v>17907130.44</v>
      </c>
      <c r="H126" s="37">
        <v>0</v>
      </c>
      <c r="I126" s="37">
        <v>0</v>
      </c>
      <c r="J126" s="37">
        <v>0</v>
      </c>
      <c r="K126" s="38">
        <f t="shared" si="5"/>
        <v>17907130.44</v>
      </c>
    </row>
    <row r="127" spans="1:11" ht="18.75" customHeight="1">
      <c r="A127" s="26" t="s">
        <v>123</v>
      </c>
      <c r="B127" s="37">
        <v>0</v>
      </c>
      <c r="C127" s="37">
        <v>0</v>
      </c>
      <c r="D127" s="37">
        <v>0</v>
      </c>
      <c r="E127" s="37">
        <v>0</v>
      </c>
      <c r="F127" s="37">
        <v>0</v>
      </c>
      <c r="G127" s="64">
        <v>1533009.2500000002</v>
      </c>
      <c r="H127" s="37">
        <v>0</v>
      </c>
      <c r="I127" s="37">
        <v>0</v>
      </c>
      <c r="J127" s="37">
        <v>0</v>
      </c>
      <c r="K127" s="38">
        <f t="shared" si="5"/>
        <v>1533009.2500000002</v>
      </c>
    </row>
    <row r="128" spans="1:11" ht="18.75" customHeight="1">
      <c r="A128" s="26" t="s">
        <v>124</v>
      </c>
      <c r="B128" s="37">
        <v>0</v>
      </c>
      <c r="C128" s="37">
        <v>0</v>
      </c>
      <c r="D128" s="37">
        <v>0</v>
      </c>
      <c r="E128" s="37">
        <v>0</v>
      </c>
      <c r="F128" s="37">
        <v>0</v>
      </c>
      <c r="G128" s="64">
        <v>8868040.000000002</v>
      </c>
      <c r="H128" s="37">
        <v>0</v>
      </c>
      <c r="I128" s="37">
        <v>0</v>
      </c>
      <c r="J128" s="37">
        <v>0</v>
      </c>
      <c r="K128" s="38">
        <f t="shared" si="5"/>
        <v>8868040.000000002</v>
      </c>
    </row>
    <row r="129" spans="1:11" ht="18.75" customHeight="1">
      <c r="A129" s="26" t="s">
        <v>125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64">
        <v>8611421.93</v>
      </c>
      <c r="H129" s="37">
        <v>0</v>
      </c>
      <c r="I129" s="37">
        <v>0</v>
      </c>
      <c r="J129" s="37">
        <v>0</v>
      </c>
      <c r="K129" s="38">
        <f t="shared" si="5"/>
        <v>8611421.93</v>
      </c>
    </row>
    <row r="130" spans="1:11" ht="18.75" customHeight="1">
      <c r="A130" s="26" t="s">
        <v>126</v>
      </c>
      <c r="B130" s="37">
        <v>0</v>
      </c>
      <c r="C130" s="37">
        <v>0</v>
      </c>
      <c r="D130" s="37">
        <v>0</v>
      </c>
      <c r="E130" s="37">
        <v>0</v>
      </c>
      <c r="F130" s="37">
        <v>0</v>
      </c>
      <c r="G130" s="64">
        <v>24731749.460000005</v>
      </c>
      <c r="H130" s="37">
        <v>0</v>
      </c>
      <c r="I130" s="37">
        <v>0</v>
      </c>
      <c r="J130" s="37">
        <v>0</v>
      </c>
      <c r="K130" s="38">
        <f t="shared" si="5"/>
        <v>24731749.460000005</v>
      </c>
    </row>
    <row r="131" spans="1:11" ht="18.75" customHeight="1">
      <c r="A131" s="26" t="s">
        <v>127</v>
      </c>
      <c r="B131" s="37">
        <v>0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64">
        <v>10807382.3</v>
      </c>
      <c r="I131" s="37">
        <v>0</v>
      </c>
      <c r="J131" s="37">
        <v>0</v>
      </c>
      <c r="K131" s="38">
        <f t="shared" si="5"/>
        <v>10807382.3</v>
      </c>
    </row>
    <row r="132" spans="1:11" ht="18.75" customHeight="1">
      <c r="A132" s="26" t="s">
        <v>128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64">
        <v>19414279.079999994</v>
      </c>
      <c r="I132" s="37">
        <v>0</v>
      </c>
      <c r="J132" s="37">
        <v>0</v>
      </c>
      <c r="K132" s="38">
        <f t="shared" si="5"/>
        <v>19414279.079999994</v>
      </c>
    </row>
    <row r="133" spans="1:11" ht="18.75" customHeight="1">
      <c r="A133" s="26" t="s">
        <v>129</v>
      </c>
      <c r="B133" s="37">
        <v>0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64">
        <v>9866577.639999999</v>
      </c>
      <c r="J133" s="37"/>
      <c r="K133" s="38">
        <f t="shared" si="5"/>
        <v>9866577.639999999</v>
      </c>
    </row>
    <row r="134" spans="1:11" ht="18.75" customHeight="1">
      <c r="A134" s="73" t="s">
        <v>130</v>
      </c>
      <c r="B134" s="39">
        <v>0</v>
      </c>
      <c r="C134" s="39">
        <v>0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/>
      <c r="J134" s="40">
        <v>20179590.84</v>
      </c>
      <c r="K134" s="41">
        <f t="shared" si="5"/>
        <v>20179590.84</v>
      </c>
    </row>
    <row r="135" spans="1:11" ht="18.75" customHeight="1">
      <c r="A135" s="71" t="s">
        <v>137</v>
      </c>
      <c r="B135" s="47">
        <v>0</v>
      </c>
      <c r="C135" s="47">
        <v>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f>J106-J134</f>
        <v>0.030000001192092896</v>
      </c>
      <c r="K135" s="48"/>
    </row>
    <row r="136" ht="18" customHeight="1">
      <c r="A136" s="71" t="s">
        <v>142</v>
      </c>
    </row>
    <row r="137" ht="18" customHeight="1">
      <c r="A137" s="71" t="s">
        <v>140</v>
      </c>
    </row>
    <row r="138" ht="18" customHeight="1">
      <c r="A138" s="71" t="s">
        <v>138</v>
      </c>
    </row>
    <row r="139" ht="18" customHeight="1">
      <c r="A139" s="71" t="s">
        <v>139</v>
      </c>
    </row>
    <row r="140" ht="18" customHeight="1">
      <c r="A140" s="71" t="s">
        <v>141</v>
      </c>
    </row>
  </sheetData>
  <sheetProtection/>
  <mergeCells count="7">
    <mergeCell ref="A1:K1"/>
    <mergeCell ref="A2:K2"/>
    <mergeCell ref="A4:A6"/>
    <mergeCell ref="B4:J4"/>
    <mergeCell ref="K4:K6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2018-02-06T18:12:01Z</dcterms:modified>
  <cp:category/>
  <cp:version/>
  <cp:contentType/>
  <cp:contentStatus/>
</cp:coreProperties>
</file>