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<sst xmlns="http://schemas.openxmlformats.org/spreadsheetml/2006/main" count="139" uniqueCount="139">
  <si>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</si>
  <si>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</si>
  <si>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</si>
  <si>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</si>
  <si>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</si>
  <si>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</si>
  <si>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</si>
  <si>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</si>
  <si>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</si>
  <si>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</si>
  <si>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</si>
  <si>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</si>
  <si>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</si>
  <si>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</si>
  <si>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</si>
  <si>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</si>
  <si>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</si>
  <si>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</si>
  <si>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</si>
  <si>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</si>
  <si>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</si>
  <si>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</si>
  <si>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</si>
  <si>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</si>
  <si>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</si>
  <si>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</si>
  <si>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</si>
  <si>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</si>
  <si>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</si>
  <si>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</si>
  <si>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</si>
  <si>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</si>
  <si>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</si>
  <si>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</si>
  <si>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</si>
  <si>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</si>
  <si>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</si>
  <si>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</si>
  <si>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</si>
  <si>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</si>
  <si>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</si>
  <si>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</si>
  <si>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</si>
  <si>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</si>
  <si>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</si>
  <si>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</si>
  <si>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</si>
  <si>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</si>
  <si>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</si>
  <si>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</si>
  <si>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</si>
  <si>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</si>
  <si>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</si>
  <si>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</si>
  <si>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</si>
  <si>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</si>
  <si>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</si>
  <si>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</si>
  <si>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</si>
  <si>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</si>
  <si>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</si>
  <si>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</si>
  <si>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</si>
  <si>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</si>
  <si>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</si>
  <si>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</si>
  <si>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</si>
  <si>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</si>
  <si>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</si>
  <si>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</si>
  <si>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</si>
  <si>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</si>
  <si>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</si>
  <si>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</si>
  <si>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</si>
  <si>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</si>
  <si>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</si>
  <si>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</si>
  <si>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</si>
  <si>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</si>
  <si>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</si>
  <si>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</si>
  <si>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</si>
  <si>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</si>
  <si>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</si>
  <si>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</si>
  <si>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</si>
  <si>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</si>
  <si>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</si>
  <si>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</si>
  <si>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</si>
  <si>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</si>
  <si>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</si>
  <si>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</si>
  <si>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</si>
  <si>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</si>
  <si>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</si>
  <si>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</si>
  <si>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</si>
  <si>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</si>
  <si>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</si>
  <si>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</si>
  <si>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</si>
  <si>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</si>
  <si>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</si>
  <si>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</si>
  <si>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</si>
  <si>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</si>
  <si>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</si>
  <si>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</si>
  <si>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</si>
  <si>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</si>
  <si>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</si>
  <si>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</si>
  <si>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</si>
  <si>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</si>
  <si>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</si>
  <si>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</si>
  <si>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</si>
  <si>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</si>
  <si>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</si>
  <si>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</si>
  <si>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</si>
  <si>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</si>
  <si>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</si>
  <si>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</si>
  <si>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</si>
  <si>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</si>
  <si>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</si>
  <si>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</si>
  <si>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</si>
  <si>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</si>
  <si>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</si>
  <si>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</si>
  <si>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</si>
  <si>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</si>
  <si>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23/01/18 - VENCIMENTO 31/01/18</t>
  </si>
  <si>
    <t>6.3. Revisão de Remuneração pelo Transporte Coletivo ¹</t>
  </si>
  <si>
    <t xml:space="preserve"> ¹ Rede da madrugada de dez/17.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</si>
</sst>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521080</v>
      </c>
      <c r="C7" s="9">
        <f t="shared" si="0"/>
        <v>673910</v>
      </c>
      <c r="D7" s="9">
        <f t="shared" si="0"/>
        <v>660856</v>
      </c>
      <c r="E7" s="9">
        <f t="shared" si="0"/>
        <v>477487</v>
      </c>
      <c r="F7" s="9">
        <f t="shared" si="0"/>
        <v>642708</v>
      </c>
      <c r="G7" s="9">
        <f t="shared" si="0"/>
        <v>1115915</v>
      </c>
      <c r="H7" s="9">
        <f t="shared" si="0"/>
        <v>485146</v>
      </c>
      <c r="I7" s="9">
        <f t="shared" si="0"/>
        <v>105612</v>
      </c>
      <c r="J7" s="9">
        <f t="shared" si="0"/>
        <v>280996</v>
      </c>
      <c r="K7" s="9">
        <f t="shared" si="0"/>
        <v>4963710</v>
      </c>
      <c r="L7" s="50"/>
    </row>
    <row r="8" spans="1:11" ht="17.25" customHeight="1">
      <c r="A8" s="10" t="s">
        <v>97</v>
      </c>
      <c r="B8" s="11">
        <f>B9+B12+B16</f>
        <v>283944</v>
      </c>
      <c r="C8" s="11">
        <f aca="true" t="shared" si="1" ref="C8:J8">C9+C12+C16</f>
        <v>377868</v>
      </c>
      <c r="D8" s="11">
        <f t="shared" si="1"/>
        <v>345745</v>
      </c>
      <c r="E8" s="11">
        <f t="shared" si="1"/>
        <v>265081</v>
      </c>
      <c r="F8" s="11">
        <f t="shared" si="1"/>
        <v>338572</v>
      </c>
      <c r="G8" s="11">
        <f t="shared" si="1"/>
        <v>577791</v>
      </c>
      <c r="H8" s="11">
        <f t="shared" si="1"/>
        <v>281955</v>
      </c>
      <c r="I8" s="11">
        <f t="shared" si="1"/>
        <v>52196</v>
      </c>
      <c r="J8" s="11">
        <f t="shared" si="1"/>
        <v>148882</v>
      </c>
      <c r="K8" s="11">
        <f>SUM(B8:J8)</f>
        <v>2672034</v>
      </c>
    </row>
    <row r="9" spans="1:11" ht="17.25" customHeight="1">
      <c r="A9" s="15" t="s">
        <v>16</v>
      </c>
      <c r="B9" s="13">
        <f>+B10+B11</f>
        <v>37960</v>
      </c>
      <c r="C9" s="13">
        <f aca="true" t="shared" si="2" ref="C9:J9">+C10+C11</f>
        <v>52742</v>
      </c>
      <c r="D9" s="13">
        <f t="shared" si="2"/>
        <v>44018</v>
      </c>
      <c r="E9" s="13">
        <f t="shared" si="2"/>
        <v>35407</v>
      </c>
      <c r="F9" s="13">
        <f t="shared" si="2"/>
        <v>38894</v>
      </c>
      <c r="G9" s="13">
        <f t="shared" si="2"/>
        <v>51726</v>
      </c>
      <c r="H9" s="13">
        <f t="shared" si="2"/>
        <v>46097</v>
      </c>
      <c r="I9" s="13">
        <f t="shared" si="2"/>
        <v>8190</v>
      </c>
      <c r="J9" s="13">
        <f t="shared" si="2"/>
        <v>16587</v>
      </c>
      <c r="K9" s="11">
        <f>SUM(B9:J9)</f>
        <v>331621</v>
      </c>
    </row>
    <row r="10" spans="1:11" ht="17.25" customHeight="1">
      <c r="A10" s="29" t="s">
        <v>17</v>
      </c>
      <c r="B10" s="13">
        <v>37960</v>
      </c>
      <c r="C10" s="13">
        <v>52742</v>
      </c>
      <c r="D10" s="13">
        <v>44018</v>
      </c>
      <c r="E10" s="13">
        <v>35407</v>
      </c>
      <c r="F10" s="13">
        <v>38894</v>
      </c>
      <c r="G10" s="13">
        <v>51726</v>
      </c>
      <c r="H10" s="13">
        <v>46097</v>
      </c>
      <c r="I10" s="13">
        <v>8190</v>
      </c>
      <c r="J10" s="13">
        <v>16587</v>
      </c>
      <c r="K10" s="11">
        <f>SUM(B10:J10)</f>
        <v>331621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232701</v>
      </c>
      <c r="C12" s="17">
        <f t="shared" si="3"/>
        <v>306650</v>
      </c>
      <c r="D12" s="17">
        <f t="shared" si="3"/>
        <v>285218</v>
      </c>
      <c r="E12" s="17">
        <f t="shared" si="3"/>
        <v>217446</v>
      </c>
      <c r="F12" s="17">
        <f t="shared" si="3"/>
        <v>281219</v>
      </c>
      <c r="G12" s="17">
        <f t="shared" si="3"/>
        <v>493233</v>
      </c>
      <c r="H12" s="17">
        <f t="shared" si="3"/>
        <v>223305</v>
      </c>
      <c r="I12" s="17">
        <f t="shared" si="3"/>
        <v>41165</v>
      </c>
      <c r="J12" s="17">
        <f t="shared" si="3"/>
        <v>125076</v>
      </c>
      <c r="K12" s="11">
        <f aca="true" t="shared" si="4" ref="K12:K27">SUM(B12:J12)</f>
        <v>2206013</v>
      </c>
    </row>
    <row r="13" spans="1:13" ht="17.25" customHeight="1">
      <c r="A13" s="14" t="s">
        <v>19</v>
      </c>
      <c r="B13" s="13">
        <v>123855</v>
      </c>
      <c r="C13" s="13">
        <v>172183</v>
      </c>
      <c r="D13" s="13">
        <v>164908</v>
      </c>
      <c r="E13" s="13">
        <v>120966</v>
      </c>
      <c r="F13" s="13">
        <v>157077</v>
      </c>
      <c r="G13" s="13">
        <v>257813</v>
      </c>
      <c r="H13" s="13">
        <v>117370</v>
      </c>
      <c r="I13" s="13">
        <v>25624</v>
      </c>
      <c r="J13" s="13">
        <v>71273</v>
      </c>
      <c r="K13" s="11">
        <f t="shared" si="4"/>
        <v>1211069</v>
      </c>
      <c r="L13" s="50"/>
      <c r="M13" s="51"/>
    </row>
    <row r="14" spans="1:12" ht="17.25" customHeight="1">
      <c r="A14" s="14" t="s">
        <v>20</v>
      </c>
      <c r="B14" s="13">
        <v>106919</v>
      </c>
      <c r="C14" s="13">
        <v>131625</v>
      </c>
      <c r="D14" s="13">
        <v>118485</v>
      </c>
      <c r="E14" s="13">
        <v>94487</v>
      </c>
      <c r="F14" s="13">
        <v>122287</v>
      </c>
      <c r="G14" s="13">
        <v>232306</v>
      </c>
      <c r="H14" s="13">
        <v>102863</v>
      </c>
      <c r="I14" s="13">
        <v>15114</v>
      </c>
      <c r="J14" s="13">
        <v>53200</v>
      </c>
      <c r="K14" s="11">
        <f t="shared" si="4"/>
        <v>977286</v>
      </c>
      <c r="L14" s="50"/>
    </row>
    <row r="15" spans="1:11" ht="17.25" customHeight="1">
      <c r="A15" s="14" t="s">
        <v>21</v>
      </c>
      <c r="B15" s="13">
        <v>1927</v>
      </c>
      <c r="C15" s="13">
        <v>2842</v>
      </c>
      <c r="D15" s="13">
        <v>1825</v>
      </c>
      <c r="E15" s="13">
        <v>1993</v>
      </c>
      <c r="F15" s="13">
        <v>1855</v>
      </c>
      <c r="G15" s="13">
        <v>3114</v>
      </c>
      <c r="H15" s="13">
        <v>3072</v>
      </c>
      <c r="I15" s="13">
        <v>427</v>
      </c>
      <c r="J15" s="13">
        <v>603</v>
      </c>
      <c r="K15" s="11">
        <f t="shared" si="4"/>
        <v>17658</v>
      </c>
    </row>
    <row r="16" spans="1:11" ht="17.25" customHeight="1">
      <c r="A16" s="15" t="s">
        <v>93</v>
      </c>
      <c r="B16" s="13">
        <f>B17+B18+B19</f>
        <v>13283</v>
      </c>
      <c r="C16" s="13">
        <f aca="true" t="shared" si="5" ref="C16:J16">C17+C18+C19</f>
        <v>18476</v>
      </c>
      <c r="D16" s="13">
        <f t="shared" si="5"/>
        <v>16509</v>
      </c>
      <c r="E16" s="13">
        <f t="shared" si="5"/>
        <v>12228</v>
      </c>
      <c r="F16" s="13">
        <f t="shared" si="5"/>
        <v>18459</v>
      </c>
      <c r="G16" s="13">
        <f t="shared" si="5"/>
        <v>32832</v>
      </c>
      <c r="H16" s="13">
        <f t="shared" si="5"/>
        <v>12553</v>
      </c>
      <c r="I16" s="13">
        <f t="shared" si="5"/>
        <v>2841</v>
      </c>
      <c r="J16" s="13">
        <f t="shared" si="5"/>
        <v>7219</v>
      </c>
      <c r="K16" s="11">
        <f t="shared" si="4"/>
        <v>134400</v>
      </c>
    </row>
    <row r="17" spans="1:11" ht="17.25" customHeight="1">
      <c r="A17" s="14" t="s">
        <v>94</v>
      </c>
      <c r="B17" s="13">
        <v>13196</v>
      </c>
      <c r="C17" s="13">
        <v>18386</v>
      </c>
      <c r="D17" s="13">
        <v>16441</v>
      </c>
      <c r="E17" s="13">
        <v>12169</v>
      </c>
      <c r="F17" s="13">
        <v>18381</v>
      </c>
      <c r="G17" s="13">
        <v>32632</v>
      </c>
      <c r="H17" s="13">
        <v>12469</v>
      </c>
      <c r="I17" s="13">
        <v>2828</v>
      </c>
      <c r="J17" s="13">
        <v>7190</v>
      </c>
      <c r="K17" s="11">
        <f t="shared" si="4"/>
        <v>133692</v>
      </c>
    </row>
    <row r="18" spans="1:11" ht="17.25" customHeight="1">
      <c r="A18" s="14" t="s">
        <v>95</v>
      </c>
      <c r="B18" s="13">
        <v>73</v>
      </c>
      <c r="C18" s="13">
        <v>79</v>
      </c>
      <c r="D18" s="13">
        <v>61</v>
      </c>
      <c r="E18" s="13">
        <v>40</v>
      </c>
      <c r="F18" s="13">
        <v>70</v>
      </c>
      <c r="G18" s="13">
        <v>182</v>
      </c>
      <c r="H18" s="13">
        <v>67</v>
      </c>
      <c r="I18" s="13">
        <v>9</v>
      </c>
      <c r="J18" s="13">
        <v>15</v>
      </c>
      <c r="K18" s="11">
        <f t="shared" si="4"/>
        <v>596</v>
      </c>
    </row>
    <row r="19" spans="1:11" ht="17.25" customHeight="1">
      <c r="A19" s="14" t="s">
        <v>96</v>
      </c>
      <c r="B19" s="13">
        <v>14</v>
      </c>
      <c r="C19" s="13">
        <v>11</v>
      </c>
      <c r="D19" s="13">
        <v>7</v>
      </c>
      <c r="E19" s="13">
        <v>19</v>
      </c>
      <c r="F19" s="13">
        <v>8</v>
      </c>
      <c r="G19" s="13">
        <v>18</v>
      </c>
      <c r="H19" s="13">
        <v>17</v>
      </c>
      <c r="I19" s="13">
        <v>4</v>
      </c>
      <c r="J19" s="13">
        <v>14</v>
      </c>
      <c r="K19" s="11">
        <f t="shared" si="4"/>
        <v>112</v>
      </c>
    </row>
    <row r="20" spans="1:11" ht="17.25" customHeight="1">
      <c r="A20" s="16" t="s">
        <v>22</v>
      </c>
      <c r="B20" s="11">
        <f>+B21+B22+B23</f>
        <v>173429</v>
      </c>
      <c r="C20" s="11">
        <f aca="true" t="shared" si="6" ref="C20:J20">+C21+C22+C23</f>
        <v>198784</v>
      </c>
      <c r="D20" s="11">
        <f t="shared" si="6"/>
        <v>213141</v>
      </c>
      <c r="E20" s="11">
        <f t="shared" si="6"/>
        <v>142626</v>
      </c>
      <c r="F20" s="11">
        <f t="shared" si="6"/>
        <v>226145</v>
      </c>
      <c r="G20" s="11">
        <f t="shared" si="6"/>
        <v>427545</v>
      </c>
      <c r="H20" s="11">
        <f t="shared" si="6"/>
        <v>142652</v>
      </c>
      <c r="I20" s="11">
        <f t="shared" si="6"/>
        <v>34200</v>
      </c>
      <c r="J20" s="11">
        <f t="shared" si="6"/>
        <v>87683</v>
      </c>
      <c r="K20" s="11">
        <f t="shared" si="4"/>
        <v>1646205</v>
      </c>
    </row>
    <row r="21" spans="1:12" ht="17.25" customHeight="1">
      <c r="A21" s="12" t="s">
        <v>23</v>
      </c>
      <c r="B21" s="13">
        <v>102249</v>
      </c>
      <c r="C21" s="13">
        <v>126807</v>
      </c>
      <c r="D21" s="13">
        <v>137893</v>
      </c>
      <c r="E21" s="13">
        <v>89294</v>
      </c>
      <c r="F21" s="13">
        <v>139485</v>
      </c>
      <c r="G21" s="13">
        <v>243915</v>
      </c>
      <c r="H21" s="13">
        <v>86775</v>
      </c>
      <c r="I21" s="13">
        <v>22900</v>
      </c>
      <c r="J21" s="13">
        <v>55136</v>
      </c>
      <c r="K21" s="11">
        <f t="shared" si="4"/>
        <v>1004454</v>
      </c>
      <c r="L21" s="50"/>
    </row>
    <row r="22" spans="1:12" ht="17.25" customHeight="1">
      <c r="A22" s="12" t="s">
        <v>24</v>
      </c>
      <c r="B22" s="13">
        <v>70205</v>
      </c>
      <c r="C22" s="13">
        <v>70804</v>
      </c>
      <c r="D22" s="13">
        <v>74368</v>
      </c>
      <c r="E22" s="13">
        <v>52528</v>
      </c>
      <c r="F22" s="13">
        <v>85720</v>
      </c>
      <c r="G22" s="13">
        <v>181977</v>
      </c>
      <c r="H22" s="13">
        <v>54659</v>
      </c>
      <c r="I22" s="13">
        <v>11093</v>
      </c>
      <c r="J22" s="13">
        <v>32239</v>
      </c>
      <c r="K22" s="11">
        <f t="shared" si="4"/>
        <v>633593</v>
      </c>
      <c r="L22" s="50"/>
    </row>
    <row r="23" spans="1:11" ht="17.25" customHeight="1">
      <c r="A23" s="12" t="s">
        <v>25</v>
      </c>
      <c r="B23" s="13">
        <v>975</v>
      </c>
      <c r="C23" s="13">
        <v>1173</v>
      </c>
      <c r="D23" s="13">
        <v>880</v>
      </c>
      <c r="E23" s="13">
        <v>804</v>
      </c>
      <c r="F23" s="13">
        <v>940</v>
      </c>
      <c r="G23" s="13">
        <v>1653</v>
      </c>
      <c r="H23" s="13">
        <v>1218</v>
      </c>
      <c r="I23" s="13">
        <v>207</v>
      </c>
      <c r="J23" s="13">
        <v>308</v>
      </c>
      <c r="K23" s="11">
        <f t="shared" si="4"/>
        <v>8158</v>
      </c>
    </row>
    <row r="24" spans="1:11" ht="17.25" customHeight="1">
      <c r="A24" s="16" t="s">
        <v>26</v>
      </c>
      <c r="B24" s="13">
        <f>+B25+B26</f>
        <v>63707</v>
      </c>
      <c r="C24" s="13">
        <f aca="true" t="shared" si="7" ref="C24:J24">+C25+C26</f>
        <v>97258</v>
      </c>
      <c r="D24" s="13">
        <f t="shared" si="7"/>
        <v>101970</v>
      </c>
      <c r="E24" s="13">
        <f t="shared" si="7"/>
        <v>69780</v>
      </c>
      <c r="F24" s="13">
        <f t="shared" si="7"/>
        <v>77991</v>
      </c>
      <c r="G24" s="13">
        <f t="shared" si="7"/>
        <v>110579</v>
      </c>
      <c r="H24" s="13">
        <f t="shared" si="7"/>
        <v>56394</v>
      </c>
      <c r="I24" s="13">
        <f t="shared" si="7"/>
        <v>19216</v>
      </c>
      <c r="J24" s="13">
        <f t="shared" si="7"/>
        <v>44431</v>
      </c>
      <c r="K24" s="11">
        <f t="shared" si="4"/>
        <v>641326</v>
      </c>
    </row>
    <row r="25" spans="1:12" ht="17.25" customHeight="1">
      <c r="A25" s="12" t="s">
        <v>115</v>
      </c>
      <c r="B25" s="13">
        <v>63703</v>
      </c>
      <c r="C25" s="13">
        <v>97257</v>
      </c>
      <c r="D25" s="13">
        <v>101966</v>
      </c>
      <c r="E25" s="13">
        <v>69774</v>
      </c>
      <c r="F25" s="13">
        <v>77988</v>
      </c>
      <c r="G25" s="13">
        <v>110569</v>
      </c>
      <c r="H25" s="13">
        <v>56388</v>
      </c>
      <c r="I25" s="13">
        <v>19215</v>
      </c>
      <c r="J25" s="13">
        <v>44431</v>
      </c>
      <c r="K25" s="11">
        <f t="shared" si="4"/>
        <v>641291</v>
      </c>
      <c r="L25" s="50"/>
    </row>
    <row r="26" spans="1:12" ht="17.25" customHeight="1">
      <c r="A26" s="12" t="s">
        <v>116</v>
      </c>
      <c r="B26" s="13">
        <v>4</v>
      </c>
      <c r="C26" s="13">
        <v>1</v>
      </c>
      <c r="D26" s="13">
        <v>4</v>
      </c>
      <c r="E26" s="13">
        <v>6</v>
      </c>
      <c r="F26" s="13">
        <v>3</v>
      </c>
      <c r="G26" s="13">
        <v>10</v>
      </c>
      <c r="H26" s="13">
        <v>6</v>
      </c>
      <c r="I26" s="13">
        <v>1</v>
      </c>
      <c r="J26" s="13">
        <v>0</v>
      </c>
      <c r="K26" s="11">
        <f t="shared" si="4"/>
        <v>35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4145</v>
      </c>
      <c r="I27" s="11">
        <v>0</v>
      </c>
      <c r="J27" s="11">
        <v>0</v>
      </c>
      <c r="K27" s="11">
        <f t="shared" si="4"/>
        <v>4145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20134.04</v>
      </c>
      <c r="I35" s="19">
        <v>0</v>
      </c>
      <c r="J35" s="19">
        <v>0</v>
      </c>
      <c r="K35" s="23">
        <f>SUM(B35:J35)</f>
        <v>20134.04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1531385.31</v>
      </c>
      <c r="C47" s="22">
        <f aca="true" t="shared" si="12" ref="C47:H47">+C48+C57</f>
        <v>2203234.99</v>
      </c>
      <c r="D47" s="22">
        <f t="shared" si="12"/>
        <v>2444029.23</v>
      </c>
      <c r="E47" s="22">
        <f t="shared" si="12"/>
        <v>1505738.3599999999</v>
      </c>
      <c r="F47" s="22">
        <f t="shared" si="12"/>
        <v>2005271.6</v>
      </c>
      <c r="G47" s="22">
        <f t="shared" si="12"/>
        <v>2929636.45</v>
      </c>
      <c r="H47" s="22">
        <f t="shared" si="12"/>
        <v>1487713.8000000003</v>
      </c>
      <c r="I47" s="22">
        <f>+I48+I57</f>
        <v>513643</v>
      </c>
      <c r="J47" s="22">
        <f>+J48+J57</f>
        <v>883191.34</v>
      </c>
      <c r="K47" s="22">
        <f>SUM(B47:J47)</f>
        <v>15503844.080000002</v>
      </c>
    </row>
    <row r="48" spans="1:11" ht="17.25" customHeight="1">
      <c r="A48" s="16" t="s">
        <v>108</v>
      </c>
      <c r="B48" s="23">
        <f>SUM(B49:B56)</f>
        <v>1513711.72</v>
      </c>
      <c r="C48" s="23">
        <f aca="true" t="shared" si="13" ref="C48:J48">SUM(C49:C56)</f>
        <v>2178262.5500000003</v>
      </c>
      <c r="D48" s="23">
        <f t="shared" si="13"/>
        <v>2418754.12</v>
      </c>
      <c r="E48" s="23">
        <f t="shared" si="13"/>
        <v>1482787.5199999998</v>
      </c>
      <c r="F48" s="23">
        <f t="shared" si="13"/>
        <v>1981920.27</v>
      </c>
      <c r="G48" s="23">
        <f t="shared" si="13"/>
        <v>2900390.5700000003</v>
      </c>
      <c r="H48" s="23">
        <f t="shared" si="13"/>
        <v>1467334.3100000003</v>
      </c>
      <c r="I48" s="23">
        <f t="shared" si="13"/>
        <v>513643</v>
      </c>
      <c r="J48" s="23">
        <f t="shared" si="13"/>
        <v>869314.5</v>
      </c>
      <c r="K48" s="23">
        <f aca="true" t="shared" si="14" ref="K48:K57">SUM(B48:J48)</f>
        <v>15326118.56</v>
      </c>
    </row>
    <row r="49" spans="1:11" ht="17.25" customHeight="1">
      <c r="A49" s="34" t="s">
        <v>43</v>
      </c>
      <c r="B49" s="23">
        <f aca="true" t="shared" si="15" ref="B49:H49">ROUND(B30*B7,2)</f>
        <v>1490340.91</v>
      </c>
      <c r="C49" s="23">
        <f t="shared" si="15"/>
        <v>2151659.85</v>
      </c>
      <c r="D49" s="23">
        <f t="shared" si="15"/>
        <v>2380733.74</v>
      </c>
      <c r="E49" s="23">
        <f t="shared" si="15"/>
        <v>1462924.67</v>
      </c>
      <c r="F49" s="23">
        <f t="shared" si="15"/>
        <v>1948819.2</v>
      </c>
      <c r="G49" s="23">
        <f t="shared" si="15"/>
        <v>2855180.12</v>
      </c>
      <c r="H49" s="23">
        <f t="shared" si="15"/>
        <v>1423369.85</v>
      </c>
      <c r="I49" s="23">
        <f>ROUND(I30*I7,2)</f>
        <v>512577.28</v>
      </c>
      <c r="J49" s="23">
        <f>ROUND(J30*J7,2)</f>
        <v>867097.46</v>
      </c>
      <c r="K49" s="23">
        <f t="shared" si="14"/>
        <v>15092703.079999998</v>
      </c>
    </row>
    <row r="50" spans="1:11" ht="17.25" customHeight="1">
      <c r="A50" s="34" t="s">
        <v>44</v>
      </c>
      <c r="B50" s="19">
        <v>0</v>
      </c>
      <c r="C50" s="23">
        <f>ROUND(C31*C7,2)</f>
        <v>4782.65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4782.65</v>
      </c>
    </row>
    <row r="51" spans="1:11" ht="17.25" customHeight="1">
      <c r="A51" s="64" t="s">
        <v>104</v>
      </c>
      <c r="B51" s="65">
        <f aca="true" t="shared" si="16" ref="B51:H51">ROUND(B32*B7,2)</f>
        <v>-2501.18</v>
      </c>
      <c r="C51" s="65">
        <f t="shared" si="16"/>
        <v>-3302.16</v>
      </c>
      <c r="D51" s="65">
        <f t="shared" si="16"/>
        <v>-3304.28</v>
      </c>
      <c r="E51" s="65">
        <f t="shared" si="16"/>
        <v>-2187.11</v>
      </c>
      <c r="F51" s="65">
        <f t="shared" si="16"/>
        <v>-3020.73</v>
      </c>
      <c r="G51" s="65">
        <f t="shared" si="16"/>
        <v>-4352.07</v>
      </c>
      <c r="H51" s="65">
        <f t="shared" si="16"/>
        <v>-2231.67</v>
      </c>
      <c r="I51" s="19">
        <v>0</v>
      </c>
      <c r="J51" s="19">
        <v>0</v>
      </c>
      <c r="K51" s="65">
        <f>SUM(B51:J51)</f>
        <v>-20899.199999999997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20134.04</v>
      </c>
      <c r="I53" s="31">
        <f>+I35</f>
        <v>0</v>
      </c>
      <c r="J53" s="31">
        <f>+J35</f>
        <v>0</v>
      </c>
      <c r="K53" s="23">
        <f t="shared" si="14"/>
        <v>20134.04</v>
      </c>
    </row>
    <row r="54" spans="1:11" ht="17.25" customHeight="1">
      <c r="A54" s="12" t="s">
        <v>47</v>
      </c>
      <c r="B54" s="19">
        <v>21780.31</v>
      </c>
      <c r="C54" s="19">
        <v>19348.49</v>
      </c>
      <c r="D54" s="19">
        <v>34938.9</v>
      </c>
      <c r="E54" s="19">
        <v>18604.56</v>
      </c>
      <c r="F54" s="19">
        <v>30840.28</v>
      </c>
      <c r="G54" s="19">
        <v>42132.44</v>
      </c>
      <c r="H54" s="19">
        <v>22347.05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29245.88</v>
      </c>
      <c r="H57" s="36">
        <v>20379.49</v>
      </c>
      <c r="I57" s="19">
        <v>0</v>
      </c>
      <c r="J57" s="36">
        <v>13876.84</v>
      </c>
      <c r="K57" s="36">
        <f t="shared" si="14"/>
        <v>177725.52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69095.73999999999</v>
      </c>
      <c r="C61" s="35">
        <f t="shared" si="17"/>
        <v>363844.68999999994</v>
      </c>
      <c r="D61" s="35">
        <f t="shared" si="17"/>
        <v>321539.62</v>
      </c>
      <c r="E61" s="35">
        <f t="shared" si="17"/>
        <v>293297.14999999997</v>
      </c>
      <c r="F61" s="35">
        <f t="shared" si="17"/>
        <v>-26830.27999999997</v>
      </c>
      <c r="G61" s="35">
        <f t="shared" si="17"/>
        <v>-222911.94999999998</v>
      </c>
      <c r="H61" s="35">
        <f t="shared" si="17"/>
        <v>192494.64</v>
      </c>
      <c r="I61" s="35">
        <f t="shared" si="17"/>
        <v>-47182.729999999996</v>
      </c>
      <c r="J61" s="35">
        <f t="shared" si="17"/>
        <v>169910.61000000002</v>
      </c>
      <c r="K61" s="35">
        <f>SUM(B61:J61)</f>
        <v>1113257.49</v>
      </c>
    </row>
    <row r="62" spans="1:11" ht="18.75" customHeight="1">
      <c r="A62" s="16" t="s">
        <v>74</v>
      </c>
      <c r="B62" s="35">
        <f aca="true" t="shared" si="18" ref="B62:J62">B63+B64+B65+B66+B67+B68</f>
        <v>-214294.68</v>
      </c>
      <c r="C62" s="35">
        <f t="shared" si="18"/>
        <v>-223972.11</v>
      </c>
      <c r="D62" s="35">
        <f t="shared" si="18"/>
        <v>-207808.91</v>
      </c>
      <c r="E62" s="35">
        <f t="shared" si="18"/>
        <v>-270891.83</v>
      </c>
      <c r="F62" s="35">
        <f t="shared" si="18"/>
        <v>-242000.4</v>
      </c>
      <c r="G62" s="35">
        <f t="shared" si="18"/>
        <v>-275472.75</v>
      </c>
      <c r="H62" s="35">
        <f t="shared" si="18"/>
        <v>-184388</v>
      </c>
      <c r="I62" s="35">
        <f t="shared" si="18"/>
        <v>-32760</v>
      </c>
      <c r="J62" s="35">
        <f t="shared" si="18"/>
        <v>-66348</v>
      </c>
      <c r="K62" s="35">
        <f aca="true" t="shared" si="19" ref="K62:K91">SUM(B62:J62)</f>
        <v>-1717936.68</v>
      </c>
    </row>
    <row r="63" spans="1:11" ht="18.75" customHeight="1">
      <c r="A63" s="12" t="s">
        <v>75</v>
      </c>
      <c r="B63" s="35">
        <f>-ROUND(B9*$D$3,2)</f>
        <v>-151840</v>
      </c>
      <c r="C63" s="35">
        <f aca="true" t="shared" si="20" ref="C63:J63">-ROUND(C9*$D$3,2)</f>
        <v>-210968</v>
      </c>
      <c r="D63" s="35">
        <f t="shared" si="20"/>
        <v>-176072</v>
      </c>
      <c r="E63" s="35">
        <f t="shared" si="20"/>
        <v>-141628</v>
      </c>
      <c r="F63" s="35">
        <f t="shared" si="20"/>
        <v>-155576</v>
      </c>
      <c r="G63" s="35">
        <f t="shared" si="20"/>
        <v>-206904</v>
      </c>
      <c r="H63" s="35">
        <f t="shared" si="20"/>
        <v>-184388</v>
      </c>
      <c r="I63" s="35">
        <f t="shared" si="20"/>
        <v>-32760</v>
      </c>
      <c r="J63" s="35">
        <f t="shared" si="20"/>
        <v>-66348</v>
      </c>
      <c r="K63" s="35">
        <f t="shared" si="19"/>
        <v>-1326484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-836</v>
      </c>
      <c r="C65" s="35">
        <v>-332</v>
      </c>
      <c r="D65" s="35">
        <v>-260</v>
      </c>
      <c r="E65" s="35">
        <v>-680</v>
      </c>
      <c r="F65" s="35">
        <v>-532</v>
      </c>
      <c r="G65" s="35">
        <v>-324</v>
      </c>
      <c r="H65" s="19">
        <v>0</v>
      </c>
      <c r="I65" s="19">
        <v>0</v>
      </c>
      <c r="J65" s="19">
        <v>0</v>
      </c>
      <c r="K65" s="35">
        <f t="shared" si="19"/>
        <v>-2964</v>
      </c>
    </row>
    <row r="66" spans="1:11" ht="18.75" customHeight="1">
      <c r="A66" s="12" t="s">
        <v>105</v>
      </c>
      <c r="B66" s="35">
        <v>-17308</v>
      </c>
      <c r="C66" s="35">
        <v>-6124</v>
      </c>
      <c r="D66" s="35">
        <v>-5992</v>
      </c>
      <c r="E66" s="35">
        <v>-11732</v>
      </c>
      <c r="F66" s="35">
        <v>-6488</v>
      </c>
      <c r="G66" s="35">
        <v>-3892</v>
      </c>
      <c r="H66" s="19">
        <v>0</v>
      </c>
      <c r="I66" s="19">
        <v>0</v>
      </c>
      <c r="J66" s="19">
        <v>0</v>
      </c>
      <c r="K66" s="35">
        <f t="shared" si="19"/>
        <v>-51536</v>
      </c>
    </row>
    <row r="67" spans="1:11" ht="18.75" customHeight="1">
      <c r="A67" s="12" t="s">
        <v>52</v>
      </c>
      <c r="B67" s="35">
        <v>-44310.68</v>
      </c>
      <c r="C67" s="35">
        <v>-6548.11</v>
      </c>
      <c r="D67" s="35">
        <v>-25484.91</v>
      </c>
      <c r="E67" s="35">
        <v>-116851.83</v>
      </c>
      <c r="F67" s="35">
        <v>-79404.4</v>
      </c>
      <c r="G67" s="35">
        <v>-64352.75</v>
      </c>
      <c r="H67" s="19">
        <v>0</v>
      </c>
      <c r="I67" s="19">
        <v>0</v>
      </c>
      <c r="J67" s="19">
        <v>0</v>
      </c>
      <c r="K67" s="35">
        <f t="shared" si="19"/>
        <v>-336952.68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298901.37</v>
      </c>
      <c r="C103" s="65">
        <v>609940.83</v>
      </c>
      <c r="D103" s="65">
        <v>550336.49</v>
      </c>
      <c r="E103" s="65">
        <v>579153.74</v>
      </c>
      <c r="F103" s="65">
        <v>236741.25</v>
      </c>
      <c r="G103" s="65">
        <v>84810.53</v>
      </c>
      <c r="H103" s="65">
        <v>391201.69</v>
      </c>
      <c r="I103" s="65">
        <v>53003.89</v>
      </c>
      <c r="J103" s="65">
        <v>246636.23</v>
      </c>
      <c r="K103" s="65">
        <f>SUM(B103:J103)</f>
        <v>3050726.0199999996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1600481.05</v>
      </c>
      <c r="C106" s="24">
        <f t="shared" si="22"/>
        <v>2567079.68</v>
      </c>
      <c r="D106" s="24">
        <f t="shared" si="22"/>
        <v>2765568.85</v>
      </c>
      <c r="E106" s="24">
        <f t="shared" si="22"/>
        <v>1799035.5099999998</v>
      </c>
      <c r="F106" s="24">
        <f t="shared" si="22"/>
        <v>1978441.3200000003</v>
      </c>
      <c r="G106" s="24">
        <f t="shared" si="22"/>
        <v>2706724.5</v>
      </c>
      <c r="H106" s="24">
        <f t="shared" si="22"/>
        <v>1680208.4400000002</v>
      </c>
      <c r="I106" s="24">
        <f>+I107+I108</f>
        <v>466460.27</v>
      </c>
      <c r="J106" s="24">
        <f>+J107+J108</f>
        <v>1053101.95</v>
      </c>
      <c r="K106" s="46">
        <f>SUM(B106:J106)</f>
        <v>16617101.569999998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1582807.46</v>
      </c>
      <c r="C107" s="24">
        <f t="shared" si="23"/>
        <v>2542107.24</v>
      </c>
      <c r="D107" s="24">
        <f t="shared" si="23"/>
        <v>2740293.74</v>
      </c>
      <c r="E107" s="24">
        <f t="shared" si="23"/>
        <v>1776084.6699999997</v>
      </c>
      <c r="F107" s="24">
        <f t="shared" si="23"/>
        <v>1955089.9900000002</v>
      </c>
      <c r="G107" s="24">
        <f t="shared" si="23"/>
        <v>2677478.62</v>
      </c>
      <c r="H107" s="24">
        <f t="shared" si="23"/>
        <v>1659828.9500000002</v>
      </c>
      <c r="I107" s="24">
        <f t="shared" si="23"/>
        <v>466460.27</v>
      </c>
      <c r="J107" s="24">
        <f t="shared" si="23"/>
        <v>1039225.11</v>
      </c>
      <c r="K107" s="46">
        <f>SUM(B107:J107)</f>
        <v>16439376.049999997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29245.88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177725.52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16617101.559999999</v>
      </c>
      <c r="L114" s="52"/>
    </row>
    <row r="115" spans="1:11" ht="18.75" customHeight="1">
      <c r="A115" s="26" t="s">
        <v>70</v>
      </c>
      <c r="B115" s="27">
        <v>229346.16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229346.16</v>
      </c>
    </row>
    <row r="116" spans="1:11" ht="18.75" customHeight="1">
      <c r="A116" s="26" t="s">
        <v>71</v>
      </c>
      <c r="B116" s="27">
        <v>1371134.89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1371134.89</v>
      </c>
    </row>
    <row r="117" spans="1:11" ht="18.75" customHeight="1">
      <c r="A117" s="26" t="s">
        <v>72</v>
      </c>
      <c r="B117" s="38">
        <v>0</v>
      </c>
      <c r="C117" s="27">
        <f>+C106</f>
        <v>2567079.68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2567079.68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2573747.85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2573747.85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191821.01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191821.01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1619131.97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1619131.97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179903.54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179903.54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398062.77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398062.77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709728.76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709728.76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96638.92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96638.92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774010.86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774010.86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754683.55</v>
      </c>
      <c r="H126" s="38">
        <v>0</v>
      </c>
      <c r="I126" s="38">
        <v>0</v>
      </c>
      <c r="J126" s="38">
        <v>0</v>
      </c>
      <c r="K126" s="39">
        <f t="shared" si="25"/>
        <v>754683.55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64163.63</v>
      </c>
      <c r="H127" s="38">
        <v>0</v>
      </c>
      <c r="I127" s="38">
        <v>0</v>
      </c>
      <c r="J127" s="38">
        <v>0</v>
      </c>
      <c r="K127" s="39">
        <f t="shared" si="25"/>
        <v>64163.63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392162.3</v>
      </c>
      <c r="H128" s="38">
        <v>0</v>
      </c>
      <c r="I128" s="38">
        <v>0</v>
      </c>
      <c r="J128" s="38">
        <v>0</v>
      </c>
      <c r="K128" s="39">
        <f t="shared" si="25"/>
        <v>392162.3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411859.34</v>
      </c>
      <c r="H129" s="38">
        <v>0</v>
      </c>
      <c r="I129" s="38">
        <v>0</v>
      </c>
      <c r="J129" s="38">
        <v>0</v>
      </c>
      <c r="K129" s="39">
        <f t="shared" si="25"/>
        <v>411859.34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1083855.67</v>
      </c>
      <c r="H130" s="38">
        <v>0</v>
      </c>
      <c r="I130" s="38">
        <v>0</v>
      </c>
      <c r="J130" s="38">
        <v>0</v>
      </c>
      <c r="K130" s="39">
        <f t="shared" si="25"/>
        <v>1083855.67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644583.18</v>
      </c>
      <c r="I131" s="38">
        <v>0</v>
      </c>
      <c r="J131" s="38">
        <v>0</v>
      </c>
      <c r="K131" s="39">
        <f t="shared" si="25"/>
        <v>644583.18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1035625.26</v>
      </c>
      <c r="I132" s="38">
        <v>0</v>
      </c>
      <c r="J132" s="38">
        <v>0</v>
      </c>
      <c r="K132" s="39">
        <f t="shared" si="25"/>
        <v>1035625.26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466460.27</v>
      </c>
      <c r="J133" s="38"/>
      <c r="K133" s="39">
        <f t="shared" si="25"/>
        <v>466460.27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1053101.95</v>
      </c>
      <c r="K134" s="42">
        <f t="shared" si="25"/>
        <v>1053101.95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2018-01-31T12:47:38Z</dcterms:modified>
  <cp:category/>
  <cp:version/>
  <cp:contentType/>
  <cp:contentStatus/>
</cp:coreProperties>
</file>