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<sst xmlns="http://schemas.openxmlformats.org/spreadsheetml/2006/main" count="140" uniqueCount="140">
  <si>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</si>
  <si>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</si>
  <si>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</si>
  <si>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</si>
  <si>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</si>
  <si>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</si>
  <si>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</si>
  <si>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</si>
  <si>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</si>
  <si>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</si>
  <si>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</si>
  <si>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</si>
  <si>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</si>
  <si>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</si>
  <si>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</si>
  <si>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</si>
  <si>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</si>
  <si>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</si>
  <si>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</si>
  <si>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</si>
  <si>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</si>
  <si>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</si>
  <si>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</si>
  <si>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</si>
  <si>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</si>
  <si>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</si>
  <si>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</si>
  <si>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</si>
  <si>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</si>
  <si>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</si>
  <si>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</si>
  <si>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</si>
  <si>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</si>
  <si>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</si>
  <si>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</si>
  <si>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</si>
  <si>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</si>
  <si>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</si>
  <si>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</si>
  <si>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</si>
  <si>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</si>
  <si>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</si>
  <si>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</si>
  <si>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</si>
  <si>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</si>
  <si>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</si>
  <si>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</si>
  <si>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</si>
  <si>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</si>
  <si>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</si>
  <si>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</si>
  <si>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</si>
  <si>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</si>
  <si>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</si>
  <si>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</si>
  <si>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</si>
  <si>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</si>
  <si>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</si>
  <si>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</si>
  <si>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</si>
  <si>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</si>
  <si>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</si>
  <si>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</si>
  <si>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</si>
  <si>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</si>
  <si>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</si>
  <si>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</si>
  <si>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</si>
  <si>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</si>
  <si>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</si>
  <si>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</si>
  <si>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</si>
  <si>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</si>
  <si>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</si>
  <si>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</si>
  <si>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</si>
  <si>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</si>
  <si>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</si>
  <si>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</si>
  <si>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</si>
  <si>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</si>
  <si>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</si>
  <si>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</si>
  <si>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</si>
  <si>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</si>
  <si>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</si>
  <si>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</si>
  <si>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</si>
  <si>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</si>
  <si>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</si>
  <si>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</si>
  <si>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</si>
  <si>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</si>
  <si>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</si>
  <si>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</si>
  <si>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</si>
  <si>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</si>
  <si>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</si>
  <si>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</si>
  <si>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</si>
  <si>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</si>
  <si>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</si>
  <si>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</si>
  <si>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</si>
  <si>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</si>
  <si>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</si>
  <si>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</si>
  <si>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</si>
  <si>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</si>
  <si>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</si>
  <si>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</si>
  <si>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</si>
  <si>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</si>
  <si>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</si>
  <si>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</si>
  <si>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</si>
  <si>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</si>
  <si>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</si>
  <si>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</si>
  <si>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</si>
  <si>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</si>
  <si>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</si>
  <si>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</si>
  <si>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</si>
  <si>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</si>
  <si>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</si>
  <si>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</si>
  <si>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</si>
  <si>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</si>
  <si>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</si>
  <si>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</si>
  <si>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</si>
  <si>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</si>
  <si>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</si>
  <si>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</si>
  <si>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</si>
  <si>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12/01/18 - VENCIMENTO 19/01/18</t>
  </si>
  <si>
    <t>6.3. Revisão de Remuneração pelo Transporte Coletivo ¹</t>
  </si>
  <si>
    <t>Nota:</t>
  </si>
  <si>
    <t>¹ Pagamento de combustível não fóssil de dez/17 e jan/18.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</si>
</sst>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495889</v>
      </c>
      <c r="C7" s="9">
        <f t="shared" si="0"/>
        <v>642817</v>
      </c>
      <c r="D7" s="9">
        <f t="shared" si="0"/>
        <v>656893</v>
      </c>
      <c r="E7" s="9">
        <f t="shared" si="0"/>
        <v>452254</v>
      </c>
      <c r="F7" s="9">
        <f t="shared" si="0"/>
        <v>620964</v>
      </c>
      <c r="G7" s="9">
        <f t="shared" si="0"/>
        <v>1061675</v>
      </c>
      <c r="H7" s="9">
        <f t="shared" si="0"/>
        <v>452596</v>
      </c>
      <c r="I7" s="9">
        <f t="shared" si="0"/>
        <v>101923</v>
      </c>
      <c r="J7" s="9">
        <f t="shared" si="0"/>
        <v>277264</v>
      </c>
      <c r="K7" s="9">
        <f t="shared" si="0"/>
        <v>4762275</v>
      </c>
      <c r="L7" s="50"/>
    </row>
    <row r="8" spans="1:11" ht="17.25" customHeight="1">
      <c r="A8" s="10" t="s">
        <v>97</v>
      </c>
      <c r="B8" s="11">
        <f>B9+B12+B16</f>
        <v>268821</v>
      </c>
      <c r="C8" s="11">
        <f aca="true" t="shared" si="1" ref="C8:J8">C9+C12+C16</f>
        <v>358551</v>
      </c>
      <c r="D8" s="11">
        <f t="shared" si="1"/>
        <v>340650</v>
      </c>
      <c r="E8" s="11">
        <f t="shared" si="1"/>
        <v>250391</v>
      </c>
      <c r="F8" s="11">
        <f t="shared" si="1"/>
        <v>325734</v>
      </c>
      <c r="G8" s="11">
        <f t="shared" si="1"/>
        <v>547678</v>
      </c>
      <c r="H8" s="11">
        <f t="shared" si="1"/>
        <v>263192</v>
      </c>
      <c r="I8" s="11">
        <f t="shared" si="1"/>
        <v>50193</v>
      </c>
      <c r="J8" s="11">
        <f t="shared" si="1"/>
        <v>145675</v>
      </c>
      <c r="K8" s="11">
        <f>SUM(B8:J8)</f>
        <v>2550885</v>
      </c>
    </row>
    <row r="9" spans="1:11" ht="17.25" customHeight="1">
      <c r="A9" s="15" t="s">
        <v>16</v>
      </c>
      <c r="B9" s="13">
        <f>+B10+B11</f>
        <v>35306</v>
      </c>
      <c r="C9" s="13">
        <f aca="true" t="shared" si="2" ref="C9:J9">+C10+C11</f>
        <v>49768</v>
      </c>
      <c r="D9" s="13">
        <f t="shared" si="2"/>
        <v>43408</v>
      </c>
      <c r="E9" s="13">
        <f t="shared" si="2"/>
        <v>33475</v>
      </c>
      <c r="F9" s="13">
        <f t="shared" si="2"/>
        <v>36694</v>
      </c>
      <c r="G9" s="13">
        <f t="shared" si="2"/>
        <v>46438</v>
      </c>
      <c r="H9" s="13">
        <f t="shared" si="2"/>
        <v>42003</v>
      </c>
      <c r="I9" s="13">
        <f t="shared" si="2"/>
        <v>7822</v>
      </c>
      <c r="J9" s="13">
        <f t="shared" si="2"/>
        <v>16635</v>
      </c>
      <c r="K9" s="11">
        <f>SUM(B9:J9)</f>
        <v>311549</v>
      </c>
    </row>
    <row r="10" spans="1:11" ht="17.25" customHeight="1">
      <c r="A10" s="29" t="s">
        <v>17</v>
      </c>
      <c r="B10" s="13">
        <v>35306</v>
      </c>
      <c r="C10" s="13">
        <v>49768</v>
      </c>
      <c r="D10" s="13">
        <v>43408</v>
      </c>
      <c r="E10" s="13">
        <v>33475</v>
      </c>
      <c r="F10" s="13">
        <v>36694</v>
      </c>
      <c r="G10" s="13">
        <v>46438</v>
      </c>
      <c r="H10" s="13">
        <v>42003</v>
      </c>
      <c r="I10" s="13">
        <v>7822</v>
      </c>
      <c r="J10" s="13">
        <v>16635</v>
      </c>
      <c r="K10" s="11">
        <f>SUM(B10:J10)</f>
        <v>311549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220638</v>
      </c>
      <c r="C12" s="17">
        <f t="shared" si="3"/>
        <v>291395</v>
      </c>
      <c r="D12" s="17">
        <f t="shared" si="3"/>
        <v>280926</v>
      </c>
      <c r="E12" s="17">
        <f t="shared" si="3"/>
        <v>205249</v>
      </c>
      <c r="F12" s="17">
        <f t="shared" si="3"/>
        <v>271249</v>
      </c>
      <c r="G12" s="17">
        <f t="shared" si="3"/>
        <v>470152</v>
      </c>
      <c r="H12" s="17">
        <f t="shared" si="3"/>
        <v>209291</v>
      </c>
      <c r="I12" s="17">
        <f t="shared" si="3"/>
        <v>39660</v>
      </c>
      <c r="J12" s="17">
        <f t="shared" si="3"/>
        <v>122168</v>
      </c>
      <c r="K12" s="11">
        <f aca="true" t="shared" si="4" ref="K12:K27">SUM(B12:J12)</f>
        <v>2110728</v>
      </c>
    </row>
    <row r="13" spans="1:13" ht="17.25" customHeight="1">
      <c r="A13" s="14" t="s">
        <v>19</v>
      </c>
      <c r="B13" s="13">
        <v>111995</v>
      </c>
      <c r="C13" s="13">
        <v>157874</v>
      </c>
      <c r="D13" s="13">
        <v>156611</v>
      </c>
      <c r="E13" s="13">
        <v>110225</v>
      </c>
      <c r="F13" s="13">
        <v>144459</v>
      </c>
      <c r="G13" s="13">
        <v>234146</v>
      </c>
      <c r="H13" s="13">
        <v>104771</v>
      </c>
      <c r="I13" s="13">
        <v>23806</v>
      </c>
      <c r="J13" s="13">
        <v>67502</v>
      </c>
      <c r="K13" s="11">
        <f t="shared" si="4"/>
        <v>1111389</v>
      </c>
      <c r="L13" s="50"/>
      <c r="M13" s="51"/>
    </row>
    <row r="14" spans="1:12" ht="17.25" customHeight="1">
      <c r="A14" s="14" t="s">
        <v>20</v>
      </c>
      <c r="B14" s="13">
        <v>106572</v>
      </c>
      <c r="C14" s="13">
        <v>130516</v>
      </c>
      <c r="D14" s="13">
        <v>122402</v>
      </c>
      <c r="E14" s="13">
        <v>93051</v>
      </c>
      <c r="F14" s="13">
        <v>124746</v>
      </c>
      <c r="G14" s="13">
        <v>232649</v>
      </c>
      <c r="H14" s="13">
        <v>101274</v>
      </c>
      <c r="I14" s="13">
        <v>15406</v>
      </c>
      <c r="J14" s="13">
        <v>53984</v>
      </c>
      <c r="K14" s="11">
        <f t="shared" si="4"/>
        <v>980600</v>
      </c>
      <c r="L14" s="50"/>
    </row>
    <row r="15" spans="1:11" ht="17.25" customHeight="1">
      <c r="A15" s="14" t="s">
        <v>21</v>
      </c>
      <c r="B15" s="13">
        <v>2071</v>
      </c>
      <c r="C15" s="13">
        <v>3005</v>
      </c>
      <c r="D15" s="13">
        <v>1913</v>
      </c>
      <c r="E15" s="13">
        <v>1973</v>
      </c>
      <c r="F15" s="13">
        <v>2044</v>
      </c>
      <c r="G15" s="13">
        <v>3357</v>
      </c>
      <c r="H15" s="13">
        <v>3246</v>
      </c>
      <c r="I15" s="13">
        <v>448</v>
      </c>
      <c r="J15" s="13">
        <v>682</v>
      </c>
      <c r="K15" s="11">
        <f t="shared" si="4"/>
        <v>18739</v>
      </c>
    </row>
    <row r="16" spans="1:11" ht="17.25" customHeight="1">
      <c r="A16" s="15" t="s">
        <v>93</v>
      </c>
      <c r="B16" s="13">
        <f>B17+B18+B19</f>
        <v>12877</v>
      </c>
      <c r="C16" s="13">
        <f aca="true" t="shared" si="5" ref="C16:J16">C17+C18+C19</f>
        <v>17388</v>
      </c>
      <c r="D16" s="13">
        <f t="shared" si="5"/>
        <v>16316</v>
      </c>
      <c r="E16" s="13">
        <f t="shared" si="5"/>
        <v>11667</v>
      </c>
      <c r="F16" s="13">
        <f t="shared" si="5"/>
        <v>17791</v>
      </c>
      <c r="G16" s="13">
        <f t="shared" si="5"/>
        <v>31088</v>
      </c>
      <c r="H16" s="13">
        <f t="shared" si="5"/>
        <v>11898</v>
      </c>
      <c r="I16" s="13">
        <f t="shared" si="5"/>
        <v>2711</v>
      </c>
      <c r="J16" s="13">
        <f t="shared" si="5"/>
        <v>6872</v>
      </c>
      <c r="K16" s="11">
        <f t="shared" si="4"/>
        <v>128608</v>
      </c>
    </row>
    <row r="17" spans="1:11" ht="17.25" customHeight="1">
      <c r="A17" s="14" t="s">
        <v>94</v>
      </c>
      <c r="B17" s="13">
        <v>12803</v>
      </c>
      <c r="C17" s="13">
        <v>17291</v>
      </c>
      <c r="D17" s="13">
        <v>16249</v>
      </c>
      <c r="E17" s="13">
        <v>11611</v>
      </c>
      <c r="F17" s="13">
        <v>17703</v>
      </c>
      <c r="G17" s="13">
        <v>30895</v>
      </c>
      <c r="H17" s="13">
        <v>11832</v>
      </c>
      <c r="I17" s="13">
        <v>2701</v>
      </c>
      <c r="J17" s="13">
        <v>6838</v>
      </c>
      <c r="K17" s="11">
        <f t="shared" si="4"/>
        <v>127923</v>
      </c>
    </row>
    <row r="18" spans="1:11" ht="17.25" customHeight="1">
      <c r="A18" s="14" t="s">
        <v>95</v>
      </c>
      <c r="B18" s="13">
        <v>60</v>
      </c>
      <c r="C18" s="13">
        <v>83</v>
      </c>
      <c r="D18" s="13">
        <v>61</v>
      </c>
      <c r="E18" s="13">
        <v>48</v>
      </c>
      <c r="F18" s="13">
        <v>87</v>
      </c>
      <c r="G18" s="13">
        <v>169</v>
      </c>
      <c r="H18" s="13">
        <v>52</v>
      </c>
      <c r="I18" s="13">
        <v>8</v>
      </c>
      <c r="J18" s="13">
        <v>25</v>
      </c>
      <c r="K18" s="11">
        <f t="shared" si="4"/>
        <v>593</v>
      </c>
    </row>
    <row r="19" spans="1:11" ht="17.25" customHeight="1">
      <c r="A19" s="14" t="s">
        <v>96</v>
      </c>
      <c r="B19" s="13">
        <v>14</v>
      </c>
      <c r="C19" s="13">
        <v>14</v>
      </c>
      <c r="D19" s="13">
        <v>6</v>
      </c>
      <c r="E19" s="13">
        <v>8</v>
      </c>
      <c r="F19" s="13">
        <v>1</v>
      </c>
      <c r="G19" s="13">
        <v>24</v>
      </c>
      <c r="H19" s="13">
        <v>14</v>
      </c>
      <c r="I19" s="13">
        <v>2</v>
      </c>
      <c r="J19" s="13">
        <v>9</v>
      </c>
      <c r="K19" s="11">
        <f t="shared" si="4"/>
        <v>92</v>
      </c>
    </row>
    <row r="20" spans="1:11" ht="17.25" customHeight="1">
      <c r="A20" s="16" t="s">
        <v>22</v>
      </c>
      <c r="B20" s="11">
        <f>+B21+B22+B23</f>
        <v>164597</v>
      </c>
      <c r="C20" s="11">
        <f aca="true" t="shared" si="6" ref="C20:J20">+C21+C22+C23</f>
        <v>189944</v>
      </c>
      <c r="D20" s="11">
        <f t="shared" si="6"/>
        <v>210256</v>
      </c>
      <c r="E20" s="11">
        <f t="shared" si="6"/>
        <v>134315</v>
      </c>
      <c r="F20" s="11">
        <f t="shared" si="6"/>
        <v>218416</v>
      </c>
      <c r="G20" s="11">
        <f t="shared" si="6"/>
        <v>408160</v>
      </c>
      <c r="H20" s="11">
        <f t="shared" si="6"/>
        <v>133321</v>
      </c>
      <c r="I20" s="11">
        <f t="shared" si="6"/>
        <v>32748</v>
      </c>
      <c r="J20" s="11">
        <f t="shared" si="6"/>
        <v>85313</v>
      </c>
      <c r="K20" s="11">
        <f t="shared" si="4"/>
        <v>1577070</v>
      </c>
    </row>
    <row r="21" spans="1:12" ht="17.25" customHeight="1">
      <c r="A21" s="12" t="s">
        <v>23</v>
      </c>
      <c r="B21" s="13">
        <v>91125</v>
      </c>
      <c r="C21" s="13">
        <v>115392</v>
      </c>
      <c r="D21" s="13">
        <v>130286</v>
      </c>
      <c r="E21" s="13">
        <v>79877</v>
      </c>
      <c r="F21" s="13">
        <v>128254</v>
      </c>
      <c r="G21" s="13">
        <v>219791</v>
      </c>
      <c r="H21" s="13">
        <v>76555</v>
      </c>
      <c r="I21" s="13">
        <v>21265</v>
      </c>
      <c r="J21" s="13">
        <v>51222</v>
      </c>
      <c r="K21" s="11">
        <f t="shared" si="4"/>
        <v>913767</v>
      </c>
      <c r="L21" s="50"/>
    </row>
    <row r="22" spans="1:12" ht="17.25" customHeight="1">
      <c r="A22" s="12" t="s">
        <v>24</v>
      </c>
      <c r="B22" s="13">
        <v>72419</v>
      </c>
      <c r="C22" s="13">
        <v>73263</v>
      </c>
      <c r="D22" s="13">
        <v>79005</v>
      </c>
      <c r="E22" s="13">
        <v>53685</v>
      </c>
      <c r="F22" s="13">
        <v>89167</v>
      </c>
      <c r="G22" s="13">
        <v>186523</v>
      </c>
      <c r="H22" s="13">
        <v>55549</v>
      </c>
      <c r="I22" s="13">
        <v>11278</v>
      </c>
      <c r="J22" s="13">
        <v>33764</v>
      </c>
      <c r="K22" s="11">
        <f t="shared" si="4"/>
        <v>654653</v>
      </c>
      <c r="L22" s="50"/>
    </row>
    <row r="23" spans="1:11" ht="17.25" customHeight="1">
      <c r="A23" s="12" t="s">
        <v>25</v>
      </c>
      <c r="B23" s="13">
        <v>1053</v>
      </c>
      <c r="C23" s="13">
        <v>1289</v>
      </c>
      <c r="D23" s="13">
        <v>965</v>
      </c>
      <c r="E23" s="13">
        <v>753</v>
      </c>
      <c r="F23" s="13">
        <v>995</v>
      </c>
      <c r="G23" s="13">
        <v>1846</v>
      </c>
      <c r="H23" s="13">
        <v>1217</v>
      </c>
      <c r="I23" s="13">
        <v>205</v>
      </c>
      <c r="J23" s="13">
        <v>327</v>
      </c>
      <c r="K23" s="11">
        <f t="shared" si="4"/>
        <v>8650</v>
      </c>
    </row>
    <row r="24" spans="1:11" ht="17.25" customHeight="1">
      <c r="A24" s="16" t="s">
        <v>26</v>
      </c>
      <c r="B24" s="13">
        <f>+B25+B26</f>
        <v>62471</v>
      </c>
      <c r="C24" s="13">
        <f aca="true" t="shared" si="7" ref="C24:J24">+C25+C26</f>
        <v>94322</v>
      </c>
      <c r="D24" s="13">
        <f t="shared" si="7"/>
        <v>105987</v>
      </c>
      <c r="E24" s="13">
        <f t="shared" si="7"/>
        <v>67548</v>
      </c>
      <c r="F24" s="13">
        <f t="shared" si="7"/>
        <v>76814</v>
      </c>
      <c r="G24" s="13">
        <f t="shared" si="7"/>
        <v>105837</v>
      </c>
      <c r="H24" s="13">
        <f t="shared" si="7"/>
        <v>52289</v>
      </c>
      <c r="I24" s="13">
        <f t="shared" si="7"/>
        <v>18982</v>
      </c>
      <c r="J24" s="13">
        <f t="shared" si="7"/>
        <v>46276</v>
      </c>
      <c r="K24" s="11">
        <f t="shared" si="4"/>
        <v>630526</v>
      </c>
    </row>
    <row r="25" spans="1:12" ht="17.25" customHeight="1">
      <c r="A25" s="12" t="s">
        <v>115</v>
      </c>
      <c r="B25" s="13">
        <v>62468</v>
      </c>
      <c r="C25" s="13">
        <v>94317</v>
      </c>
      <c r="D25" s="13">
        <v>105984</v>
      </c>
      <c r="E25" s="13">
        <v>67541</v>
      </c>
      <c r="F25" s="13">
        <v>76810</v>
      </c>
      <c r="G25" s="13">
        <v>105833</v>
      </c>
      <c r="H25" s="13">
        <v>52286</v>
      </c>
      <c r="I25" s="13">
        <v>18980</v>
      </c>
      <c r="J25" s="13">
        <v>46274</v>
      </c>
      <c r="K25" s="11">
        <f t="shared" si="4"/>
        <v>630493</v>
      </c>
      <c r="L25" s="50"/>
    </row>
    <row r="26" spans="1:12" ht="17.25" customHeight="1">
      <c r="A26" s="12" t="s">
        <v>116</v>
      </c>
      <c r="B26" s="13">
        <v>3</v>
      </c>
      <c r="C26" s="13">
        <v>5</v>
      </c>
      <c r="D26" s="13">
        <v>3</v>
      </c>
      <c r="E26" s="13">
        <v>7</v>
      </c>
      <c r="F26" s="13">
        <v>4</v>
      </c>
      <c r="G26" s="13">
        <v>4</v>
      </c>
      <c r="H26" s="13">
        <v>3</v>
      </c>
      <c r="I26" s="13">
        <v>2</v>
      </c>
      <c r="J26" s="13">
        <v>2</v>
      </c>
      <c r="K26" s="11">
        <f t="shared" si="4"/>
        <v>33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3794</v>
      </c>
      <c r="I27" s="11">
        <v>0</v>
      </c>
      <c r="J27" s="11">
        <v>0</v>
      </c>
      <c r="K27" s="11">
        <f t="shared" si="4"/>
        <v>3794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21163.84</v>
      </c>
      <c r="I35" s="19">
        <v>0</v>
      </c>
      <c r="J35" s="19">
        <v>0</v>
      </c>
      <c r="K35" s="23">
        <f>SUM(B35:J35)</f>
        <v>21163.84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1437677.13</v>
      </c>
      <c r="C47" s="22">
        <f aca="true" t="shared" si="12" ref="C47:H47">+C48+C57</f>
        <v>2084544.47</v>
      </c>
      <c r="D47" s="22">
        <f t="shared" si="12"/>
        <v>2394833.4299999992</v>
      </c>
      <c r="E47" s="22">
        <f t="shared" si="12"/>
        <v>1409940.52</v>
      </c>
      <c r="F47" s="22">
        <f t="shared" si="12"/>
        <v>1908601.36</v>
      </c>
      <c r="G47" s="22">
        <f t="shared" si="12"/>
        <v>2748635.2600000002</v>
      </c>
      <c r="H47" s="22">
        <f t="shared" si="12"/>
        <v>1371047.83</v>
      </c>
      <c r="I47" s="22">
        <f>+I48+I57</f>
        <v>495738.81</v>
      </c>
      <c r="J47" s="22">
        <f>+J48+J57</f>
        <v>871675.13</v>
      </c>
      <c r="K47" s="22">
        <f>SUM(B47:J47)</f>
        <v>14722693.94</v>
      </c>
    </row>
    <row r="48" spans="1:11" ht="17.25" customHeight="1">
      <c r="A48" s="16" t="s">
        <v>108</v>
      </c>
      <c r="B48" s="23">
        <f>SUM(B49:B56)</f>
        <v>1420003.5399999998</v>
      </c>
      <c r="C48" s="23">
        <f aca="true" t="shared" si="13" ref="C48:J48">SUM(C49:C56)</f>
        <v>2059572.03</v>
      </c>
      <c r="D48" s="23">
        <f t="shared" si="13"/>
        <v>2369558.3199999994</v>
      </c>
      <c r="E48" s="23">
        <f t="shared" si="13"/>
        <v>1386989.68</v>
      </c>
      <c r="F48" s="23">
        <f t="shared" si="13"/>
        <v>1885250.03</v>
      </c>
      <c r="G48" s="23">
        <f t="shared" si="13"/>
        <v>2719691.2100000004</v>
      </c>
      <c r="H48" s="23">
        <f t="shared" si="13"/>
        <v>1350668.34</v>
      </c>
      <c r="I48" s="23">
        <f t="shared" si="13"/>
        <v>495738.81</v>
      </c>
      <c r="J48" s="23">
        <f t="shared" si="13"/>
        <v>857798.29</v>
      </c>
      <c r="K48" s="23">
        <f aca="true" t="shared" si="14" ref="K48:K57">SUM(B48:J48)</f>
        <v>14545270.25</v>
      </c>
    </row>
    <row r="49" spans="1:11" ht="17.25" customHeight="1">
      <c r="A49" s="34" t="s">
        <v>43</v>
      </c>
      <c r="B49" s="23">
        <f aca="true" t="shared" si="15" ref="B49:H49">ROUND(B30*B7,2)</f>
        <v>1418292.13</v>
      </c>
      <c r="C49" s="23">
        <f t="shared" si="15"/>
        <v>2052386.12</v>
      </c>
      <c r="D49" s="23">
        <f t="shared" si="15"/>
        <v>2366457.03</v>
      </c>
      <c r="E49" s="23">
        <f t="shared" si="15"/>
        <v>1385615.81</v>
      </c>
      <c r="F49" s="23">
        <f t="shared" si="15"/>
        <v>1882887.04</v>
      </c>
      <c r="G49" s="23">
        <f t="shared" si="15"/>
        <v>2716401.66</v>
      </c>
      <c r="H49" s="23">
        <f t="shared" si="15"/>
        <v>1327871.4</v>
      </c>
      <c r="I49" s="23">
        <f>ROUND(I30*I7,2)</f>
        <v>494673.09</v>
      </c>
      <c r="J49" s="23">
        <f>ROUND(J30*J7,2)</f>
        <v>855581.25</v>
      </c>
      <c r="K49" s="23">
        <f t="shared" si="14"/>
        <v>14500165.53</v>
      </c>
    </row>
    <row r="50" spans="1:11" ht="17.25" customHeight="1">
      <c r="A50" s="34" t="s">
        <v>44</v>
      </c>
      <c r="B50" s="19">
        <v>0</v>
      </c>
      <c r="C50" s="23">
        <f>ROUND(C31*C7,2)</f>
        <v>4561.99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4561.99</v>
      </c>
    </row>
    <row r="51" spans="1:11" ht="17.25" customHeight="1">
      <c r="A51" s="64" t="s">
        <v>104</v>
      </c>
      <c r="B51" s="65">
        <f aca="true" t="shared" si="16" ref="B51:H51">ROUND(B32*B7,2)</f>
        <v>-2380.27</v>
      </c>
      <c r="C51" s="65">
        <f t="shared" si="16"/>
        <v>-3149.8</v>
      </c>
      <c r="D51" s="65">
        <f t="shared" si="16"/>
        <v>-3284.47</v>
      </c>
      <c r="E51" s="65">
        <f t="shared" si="16"/>
        <v>-2071.53</v>
      </c>
      <c r="F51" s="65">
        <f t="shared" si="16"/>
        <v>-2918.53</v>
      </c>
      <c r="G51" s="65">
        <f t="shared" si="16"/>
        <v>-4140.53</v>
      </c>
      <c r="H51" s="65">
        <f t="shared" si="16"/>
        <v>-2081.94</v>
      </c>
      <c r="I51" s="19">
        <v>0</v>
      </c>
      <c r="J51" s="19">
        <v>0</v>
      </c>
      <c r="K51" s="65">
        <f>SUM(B51:J51)</f>
        <v>-20027.07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21163.84</v>
      </c>
      <c r="I53" s="31">
        <f>+I35</f>
        <v>0</v>
      </c>
      <c r="J53" s="31">
        <f>+J35</f>
        <v>0</v>
      </c>
      <c r="K53" s="23">
        <f t="shared" si="14"/>
        <v>21163.84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-222415.79</v>
      </c>
      <c r="C61" s="35">
        <f t="shared" si="17"/>
        <v>-260765.73</v>
      </c>
      <c r="D61" s="35">
        <f t="shared" si="17"/>
        <v>-265267.31</v>
      </c>
      <c r="E61" s="35">
        <f t="shared" si="17"/>
        <v>-244282.51</v>
      </c>
      <c r="F61" s="35">
        <f t="shared" si="17"/>
        <v>-293861.26</v>
      </c>
      <c r="G61" s="35">
        <f t="shared" si="17"/>
        <v>-341183.47</v>
      </c>
      <c r="H61" s="35">
        <f t="shared" si="17"/>
        <v>-188634.23</v>
      </c>
      <c r="I61" s="35">
        <f t="shared" si="17"/>
        <v>-102997.14</v>
      </c>
      <c r="J61" s="35">
        <f t="shared" si="17"/>
        <v>-78594.13</v>
      </c>
      <c r="K61" s="35">
        <f>SUM(B61:J61)</f>
        <v>-1998001.5699999998</v>
      </c>
    </row>
    <row r="62" spans="1:11" ht="18.75" customHeight="1">
      <c r="A62" s="16" t="s">
        <v>74</v>
      </c>
      <c r="B62" s="35">
        <f aca="true" t="shared" si="18" ref="B62:J62">B63+B64+B65+B66+B67+B68</f>
        <v>-200403.53</v>
      </c>
      <c r="C62" s="35">
        <f t="shared" si="18"/>
        <v>-205555.79</v>
      </c>
      <c r="D62" s="35">
        <f t="shared" si="18"/>
        <v>-196519.05</v>
      </c>
      <c r="E62" s="35">
        <f t="shared" si="18"/>
        <v>-229317.75</v>
      </c>
      <c r="F62" s="35">
        <f t="shared" si="18"/>
        <v>-222042.27000000002</v>
      </c>
      <c r="G62" s="35">
        <f t="shared" si="18"/>
        <v>-251662.75</v>
      </c>
      <c r="H62" s="35">
        <f t="shared" si="18"/>
        <v>-168012</v>
      </c>
      <c r="I62" s="35">
        <f t="shared" si="18"/>
        <v>-31288</v>
      </c>
      <c r="J62" s="35">
        <f t="shared" si="18"/>
        <v>-66540</v>
      </c>
      <c r="K62" s="35">
        <f aca="true" t="shared" si="19" ref="K62:K91">SUM(B62:J62)</f>
        <v>-1571341.1400000001</v>
      </c>
    </row>
    <row r="63" spans="1:11" ht="18.75" customHeight="1">
      <c r="A63" s="12" t="s">
        <v>75</v>
      </c>
      <c r="B63" s="35">
        <f>-ROUND(B9*$D$3,2)</f>
        <v>-141224</v>
      </c>
      <c r="C63" s="35">
        <f aca="true" t="shared" si="20" ref="C63:J63">-ROUND(C9*$D$3,2)</f>
        <v>-199072</v>
      </c>
      <c r="D63" s="35">
        <f t="shared" si="20"/>
        <v>-173632</v>
      </c>
      <c r="E63" s="35">
        <f t="shared" si="20"/>
        <v>-133900</v>
      </c>
      <c r="F63" s="35">
        <f t="shared" si="20"/>
        <v>-146776</v>
      </c>
      <c r="G63" s="35">
        <f t="shared" si="20"/>
        <v>-185752</v>
      </c>
      <c r="H63" s="35">
        <f t="shared" si="20"/>
        <v>-168012</v>
      </c>
      <c r="I63" s="35">
        <f t="shared" si="20"/>
        <v>-31288</v>
      </c>
      <c r="J63" s="35">
        <f t="shared" si="20"/>
        <v>-66540</v>
      </c>
      <c r="K63" s="35">
        <f t="shared" si="19"/>
        <v>-1246196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-1172</v>
      </c>
      <c r="C65" s="35">
        <v>-344</v>
      </c>
      <c r="D65" s="35">
        <v>-272</v>
      </c>
      <c r="E65" s="35">
        <v>-868</v>
      </c>
      <c r="F65" s="35">
        <v>-600</v>
      </c>
      <c r="G65" s="35">
        <v>-308</v>
      </c>
      <c r="H65" s="19">
        <v>0</v>
      </c>
      <c r="I65" s="19">
        <v>0</v>
      </c>
      <c r="J65" s="19">
        <v>0</v>
      </c>
      <c r="K65" s="35">
        <f t="shared" si="19"/>
        <v>-3564</v>
      </c>
    </row>
    <row r="66" spans="1:11" ht="18.75" customHeight="1">
      <c r="A66" s="12" t="s">
        <v>105</v>
      </c>
      <c r="B66" s="35">
        <v>-7308</v>
      </c>
      <c r="C66" s="35">
        <v>-1924</v>
      </c>
      <c r="D66" s="35">
        <v>-2680</v>
      </c>
      <c r="E66" s="35">
        <v>-3288</v>
      </c>
      <c r="F66" s="35">
        <v>-1624</v>
      </c>
      <c r="G66" s="35">
        <v>-2464</v>
      </c>
      <c r="H66" s="19">
        <v>0</v>
      </c>
      <c r="I66" s="19">
        <v>0</v>
      </c>
      <c r="J66" s="19">
        <v>0</v>
      </c>
      <c r="K66" s="35">
        <f t="shared" si="19"/>
        <v>-19288</v>
      </c>
    </row>
    <row r="67" spans="1:11" ht="18.75" customHeight="1">
      <c r="A67" s="12" t="s">
        <v>52</v>
      </c>
      <c r="B67" s="35">
        <v>-50699.53</v>
      </c>
      <c r="C67" s="35">
        <v>-4215.79</v>
      </c>
      <c r="D67" s="35">
        <v>-19935.05</v>
      </c>
      <c r="E67" s="35">
        <v>-91261.75</v>
      </c>
      <c r="F67" s="35">
        <v>-73042.27</v>
      </c>
      <c r="G67" s="35">
        <v>-63138.75</v>
      </c>
      <c r="H67" s="19">
        <v>0</v>
      </c>
      <c r="I67" s="19">
        <v>0</v>
      </c>
      <c r="J67" s="19">
        <v>0</v>
      </c>
      <c r="K67" s="35">
        <f t="shared" si="19"/>
        <v>-302293.14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-22012.260000000002</v>
      </c>
      <c r="C69" s="65">
        <f>SUM(C70:C102)</f>
        <v>-55209.94</v>
      </c>
      <c r="D69" s="65">
        <f>SUM(D70:D102)</f>
        <v>-68748.26000000001</v>
      </c>
      <c r="E69" s="65">
        <f aca="true" t="shared" si="21" ref="E69:J69">SUM(E70:E102)</f>
        <v>-14964.76</v>
      </c>
      <c r="F69" s="65">
        <f t="shared" si="21"/>
        <v>-118040.15000000001</v>
      </c>
      <c r="G69" s="65">
        <f t="shared" si="21"/>
        <v>-89520.72</v>
      </c>
      <c r="H69" s="65">
        <f t="shared" si="21"/>
        <v>-20622.23</v>
      </c>
      <c r="I69" s="65">
        <f t="shared" si="21"/>
        <v>-71709.14</v>
      </c>
      <c r="J69" s="65">
        <f t="shared" si="21"/>
        <v>-12054.130000000001</v>
      </c>
      <c r="K69" s="65">
        <f t="shared" si="19"/>
        <v>-472881.5900000001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-6501.31</v>
      </c>
      <c r="C76" s="19">
        <v>-33085.91</v>
      </c>
      <c r="D76" s="19">
        <v>-47760.3</v>
      </c>
      <c r="E76" s="19">
        <v>0</v>
      </c>
      <c r="F76" s="19">
        <v>-96469.02</v>
      </c>
      <c r="G76" s="19">
        <v>-57270.99</v>
      </c>
      <c r="H76" s="19">
        <v>-6303.18</v>
      </c>
      <c r="I76" s="19">
        <v>-4282.52</v>
      </c>
      <c r="J76" s="19">
        <v>-1676.51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24">
        <v>46221.16</v>
      </c>
      <c r="G103" s="19">
        <v>0</v>
      </c>
      <c r="H103" s="19">
        <v>0</v>
      </c>
      <c r="I103" s="19">
        <v>0</v>
      </c>
      <c r="J103" s="19">
        <v>0</v>
      </c>
      <c r="K103" s="46">
        <f>SUM(B103:J103)</f>
        <v>46221.16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1215261.3399999999</v>
      </c>
      <c r="C106" s="24">
        <f t="shared" si="22"/>
        <v>1823778.74</v>
      </c>
      <c r="D106" s="24">
        <f t="shared" si="22"/>
        <v>2129566.1199999996</v>
      </c>
      <c r="E106" s="24">
        <f t="shared" si="22"/>
        <v>1165658.01</v>
      </c>
      <c r="F106" s="24">
        <f t="shared" si="22"/>
        <v>1614740.1</v>
      </c>
      <c r="G106" s="24">
        <f t="shared" si="22"/>
        <v>2407451.79</v>
      </c>
      <c r="H106" s="24">
        <f t="shared" si="22"/>
        <v>1182413.6</v>
      </c>
      <c r="I106" s="24">
        <f>+I107+I108</f>
        <v>392741.67</v>
      </c>
      <c r="J106" s="24">
        <f>+J107+J108</f>
        <v>793081</v>
      </c>
      <c r="K106" s="46">
        <f>SUM(B106:J106)</f>
        <v>12724692.369999997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1197587.7499999998</v>
      </c>
      <c r="C107" s="24">
        <f t="shared" si="23"/>
        <v>1798806.3</v>
      </c>
      <c r="D107" s="24">
        <f t="shared" si="23"/>
        <v>2104291.01</v>
      </c>
      <c r="E107" s="24">
        <f t="shared" si="23"/>
        <v>1142707.17</v>
      </c>
      <c r="F107" s="24">
        <f t="shared" si="23"/>
        <v>1591388.77</v>
      </c>
      <c r="G107" s="24">
        <f t="shared" si="23"/>
        <v>2378507.74</v>
      </c>
      <c r="H107" s="24">
        <f t="shared" si="23"/>
        <v>1162034.11</v>
      </c>
      <c r="I107" s="24">
        <f t="shared" si="23"/>
        <v>392741.67</v>
      </c>
      <c r="J107" s="24">
        <f t="shared" si="23"/>
        <v>779204.16</v>
      </c>
      <c r="K107" s="46">
        <f>SUM(B107:J107)</f>
        <v>12547268.68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12724692.38</v>
      </c>
      <c r="L114" s="52"/>
    </row>
    <row r="115" spans="1:11" ht="18.75" customHeight="1">
      <c r="A115" s="26" t="s">
        <v>70</v>
      </c>
      <c r="B115" s="27">
        <v>159533.27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159533.27</v>
      </c>
    </row>
    <row r="116" spans="1:11" ht="18.75" customHeight="1">
      <c r="A116" s="26" t="s">
        <v>71</v>
      </c>
      <c r="B116" s="27">
        <v>1055728.07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1055728.07</v>
      </c>
    </row>
    <row r="117" spans="1:11" ht="18.75" customHeight="1">
      <c r="A117" s="26" t="s">
        <v>72</v>
      </c>
      <c r="B117" s="38">
        <v>0</v>
      </c>
      <c r="C117" s="27">
        <f>+C106</f>
        <v>1823778.74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1823778.74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1982265.31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1982265.31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147300.82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147300.82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1049092.2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1049092.2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116565.8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116565.8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341926.74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341926.74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550327.46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550327.46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81859.41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81859.41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640626.49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640626.49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686896.07</v>
      </c>
      <c r="H126" s="38">
        <v>0</v>
      </c>
      <c r="I126" s="38">
        <v>0</v>
      </c>
      <c r="J126" s="38">
        <v>0</v>
      </c>
      <c r="K126" s="39">
        <f t="shared" si="25"/>
        <v>686896.07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57284.65</v>
      </c>
      <c r="H127" s="38">
        <v>0</v>
      </c>
      <c r="I127" s="38">
        <v>0</v>
      </c>
      <c r="J127" s="38">
        <v>0</v>
      </c>
      <c r="K127" s="39">
        <f t="shared" si="25"/>
        <v>57284.65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351457.82</v>
      </c>
      <c r="H128" s="38">
        <v>0</v>
      </c>
      <c r="I128" s="38">
        <v>0</v>
      </c>
      <c r="J128" s="38">
        <v>0</v>
      </c>
      <c r="K128" s="39">
        <f t="shared" si="25"/>
        <v>351457.82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329962.61</v>
      </c>
      <c r="H129" s="38">
        <v>0</v>
      </c>
      <c r="I129" s="38">
        <v>0</v>
      </c>
      <c r="J129" s="38">
        <v>0</v>
      </c>
      <c r="K129" s="39">
        <f t="shared" si="25"/>
        <v>329962.61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981850.64</v>
      </c>
      <c r="H130" s="38">
        <v>0</v>
      </c>
      <c r="I130" s="38">
        <v>0</v>
      </c>
      <c r="J130" s="38">
        <v>0</v>
      </c>
      <c r="K130" s="39">
        <f t="shared" si="25"/>
        <v>981850.64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416619.18</v>
      </c>
      <c r="I131" s="38">
        <v>0</v>
      </c>
      <c r="J131" s="38">
        <v>0</v>
      </c>
      <c r="K131" s="39">
        <f t="shared" si="25"/>
        <v>416619.18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765794.43</v>
      </c>
      <c r="I132" s="38">
        <v>0</v>
      </c>
      <c r="J132" s="38">
        <v>0</v>
      </c>
      <c r="K132" s="39">
        <f t="shared" si="25"/>
        <v>765794.43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392741.67</v>
      </c>
      <c r="J133" s="38"/>
      <c r="K133" s="39">
        <f t="shared" si="25"/>
        <v>392741.67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793081</v>
      </c>
      <c r="K134" s="42">
        <f t="shared" si="25"/>
        <v>793081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2018-01-18T17:55:05Z</dcterms:modified>
  <cp:category/>
  <cp:version/>
  <cp:contentType/>
  <cp:contentStatus/>
</cp:coreProperties>
</file>