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<sst xmlns="http://schemas.openxmlformats.org/spreadsheetml/2006/main" count="140" uniqueCount="140">
  <si>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</si>
  <si>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</si>
  <si>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</si>
  <si>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</si>
  <si>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</si>
  <si>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</si>
  <si>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</si>
  <si>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</si>
  <si>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</si>
  <si>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</si>
  <si>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</si>
  <si>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</si>
  <si>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</si>
  <si>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</si>
  <si>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</si>
  <si>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</si>
  <si>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</si>
  <si>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</si>
  <si>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</si>
  <si>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</si>
  <si>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</si>
  <si>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</si>
  <si>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</si>
  <si>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</si>
  <si>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</si>
  <si>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</si>
  <si>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</si>
  <si>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</si>
  <si>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</si>
  <si>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</si>
  <si>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</si>
  <si>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</si>
  <si>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</si>
  <si>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</si>
  <si>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</si>
  <si>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</si>
  <si>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</si>
  <si>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</si>
  <si>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</si>
  <si>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</si>
  <si>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</si>
  <si>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</si>
  <si>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</si>
  <si>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</si>
  <si>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</si>
  <si>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</si>
  <si>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</si>
  <si>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</si>
  <si>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</si>
  <si>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</si>
  <si>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</si>
  <si>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</si>
  <si>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</si>
  <si>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</si>
  <si>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</si>
  <si>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</si>
  <si>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</si>
  <si>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</si>
  <si>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</si>
  <si>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</si>
  <si>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</si>
  <si>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</si>
  <si>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</si>
  <si>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</si>
  <si>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</si>
  <si>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</si>
  <si>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</si>
  <si>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</si>
  <si>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</si>
  <si>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</si>
  <si>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</si>
  <si>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</si>
  <si>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</si>
  <si>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</si>
  <si>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</si>
  <si>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</si>
  <si>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</si>
  <si>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</si>
  <si>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</si>
  <si>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</si>
  <si>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</si>
  <si>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</si>
  <si>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</si>
  <si>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</si>
  <si>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</si>
  <si>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</si>
  <si>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</si>
  <si>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</si>
  <si>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</si>
  <si>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</si>
  <si>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</si>
  <si>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</si>
  <si>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</si>
  <si>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</si>
  <si>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</si>
  <si>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</si>
  <si>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</si>
  <si>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</si>
  <si>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</si>
  <si>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</si>
  <si>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</si>
  <si>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</si>
  <si>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</si>
  <si>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</si>
  <si>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</si>
  <si>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</si>
  <si>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</si>
  <si>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</si>
  <si>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</si>
  <si>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</si>
  <si>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</si>
  <si>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</si>
  <si>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</si>
  <si>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</si>
  <si>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</si>
  <si>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</si>
  <si>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</si>
  <si>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</si>
  <si>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</si>
  <si>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</si>
  <si>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</si>
  <si>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</si>
  <si>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</si>
  <si>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</si>
  <si>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</si>
  <si>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</si>
  <si>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</si>
  <si>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</si>
  <si>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</si>
  <si>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</si>
  <si>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</si>
  <si>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</si>
  <si>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</si>
  <si>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</si>
  <si>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</si>
  <si>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</si>
  <si>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10/01/18 - VENCIMENTO 17/01/18</t>
  </si>
  <si>
    <t>6.2.31. Ajuste de Remuneração Previsto Contratualmente ¹</t>
  </si>
  <si>
    <t>Nota:</t>
  </si>
  <si>
    <t xml:space="preserve">¹ Ajuste anual de remuneração, previsto contratualmente, período de 05/12/16 a 20/12/17, com vencimento no período de 02/01 a 28/12/17, parcela 03/05.
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</si>
</sst>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507256</v>
      </c>
      <c r="C7" s="9">
        <f t="shared" si="0"/>
        <v>653947</v>
      </c>
      <c r="D7" s="9">
        <f t="shared" si="0"/>
        <v>674359</v>
      </c>
      <c r="E7" s="9">
        <f t="shared" si="0"/>
        <v>455617</v>
      </c>
      <c r="F7" s="9">
        <f t="shared" si="0"/>
        <v>619601</v>
      </c>
      <c r="G7" s="9">
        <f t="shared" si="0"/>
        <v>1071546</v>
      </c>
      <c r="H7" s="9">
        <f t="shared" si="0"/>
        <v>457255</v>
      </c>
      <c r="I7" s="9">
        <f t="shared" si="0"/>
        <v>103465</v>
      </c>
      <c r="J7" s="9">
        <f t="shared" si="0"/>
        <v>283328</v>
      </c>
      <c r="K7" s="9">
        <f t="shared" si="0"/>
        <v>4826374</v>
      </c>
      <c r="L7" s="50"/>
    </row>
    <row r="8" spans="1:11" ht="17.25" customHeight="1">
      <c r="A8" s="10" t="s">
        <v>97</v>
      </c>
      <c r="B8" s="11">
        <f>B9+B12+B16</f>
        <v>274146</v>
      </c>
      <c r="C8" s="11">
        <f aca="true" t="shared" si="1" ref="C8:J8">C9+C12+C16</f>
        <v>362338</v>
      </c>
      <c r="D8" s="11">
        <f t="shared" si="1"/>
        <v>347490</v>
      </c>
      <c r="E8" s="11">
        <f t="shared" si="1"/>
        <v>251247</v>
      </c>
      <c r="F8" s="11">
        <f t="shared" si="1"/>
        <v>323627</v>
      </c>
      <c r="G8" s="11">
        <f t="shared" si="1"/>
        <v>551847</v>
      </c>
      <c r="H8" s="11">
        <f t="shared" si="1"/>
        <v>265582</v>
      </c>
      <c r="I8" s="11">
        <f t="shared" si="1"/>
        <v>50096</v>
      </c>
      <c r="J8" s="11">
        <f t="shared" si="1"/>
        <v>147798</v>
      </c>
      <c r="K8" s="11">
        <f>SUM(B8:J8)</f>
        <v>2574171</v>
      </c>
    </row>
    <row r="9" spans="1:11" ht="17.25" customHeight="1">
      <c r="A9" s="15" t="s">
        <v>16</v>
      </c>
      <c r="B9" s="13">
        <f>+B10+B11</f>
        <v>35174</v>
      </c>
      <c r="C9" s="13">
        <f aca="true" t="shared" si="2" ref="C9:J9">+C10+C11</f>
        <v>49378</v>
      </c>
      <c r="D9" s="13">
        <f t="shared" si="2"/>
        <v>43680</v>
      </c>
      <c r="E9" s="13">
        <f t="shared" si="2"/>
        <v>32905</v>
      </c>
      <c r="F9" s="13">
        <f t="shared" si="2"/>
        <v>35257</v>
      </c>
      <c r="G9" s="13">
        <f t="shared" si="2"/>
        <v>46617</v>
      </c>
      <c r="H9" s="13">
        <f t="shared" si="2"/>
        <v>41935</v>
      </c>
      <c r="I9" s="13">
        <f t="shared" si="2"/>
        <v>7832</v>
      </c>
      <c r="J9" s="13">
        <f t="shared" si="2"/>
        <v>16725</v>
      </c>
      <c r="K9" s="11">
        <f>SUM(B9:J9)</f>
        <v>309503</v>
      </c>
    </row>
    <row r="10" spans="1:11" ht="17.25" customHeight="1">
      <c r="A10" s="29" t="s">
        <v>17</v>
      </c>
      <c r="B10" s="13">
        <v>35174</v>
      </c>
      <c r="C10" s="13">
        <v>49378</v>
      </c>
      <c r="D10" s="13">
        <v>43680</v>
      </c>
      <c r="E10" s="13">
        <v>32905</v>
      </c>
      <c r="F10" s="13">
        <v>35257</v>
      </c>
      <c r="G10" s="13">
        <v>46617</v>
      </c>
      <c r="H10" s="13">
        <v>41935</v>
      </c>
      <c r="I10" s="13">
        <v>7832</v>
      </c>
      <c r="J10" s="13">
        <v>16725</v>
      </c>
      <c r="K10" s="11">
        <f>SUM(B10:J10)</f>
        <v>309503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226240</v>
      </c>
      <c r="C12" s="17">
        <f t="shared" si="3"/>
        <v>295751</v>
      </c>
      <c r="D12" s="17">
        <f t="shared" si="3"/>
        <v>287302</v>
      </c>
      <c r="E12" s="17">
        <f t="shared" si="3"/>
        <v>206538</v>
      </c>
      <c r="F12" s="17">
        <f t="shared" si="3"/>
        <v>271025</v>
      </c>
      <c r="G12" s="17">
        <f t="shared" si="3"/>
        <v>473786</v>
      </c>
      <c r="H12" s="17">
        <f t="shared" si="3"/>
        <v>211860</v>
      </c>
      <c r="I12" s="17">
        <f t="shared" si="3"/>
        <v>39618</v>
      </c>
      <c r="J12" s="17">
        <f t="shared" si="3"/>
        <v>124068</v>
      </c>
      <c r="K12" s="11">
        <f aca="true" t="shared" si="4" ref="K12:K27">SUM(B12:J12)</f>
        <v>2136188</v>
      </c>
    </row>
    <row r="13" spans="1:13" ht="17.25" customHeight="1">
      <c r="A13" s="14" t="s">
        <v>19</v>
      </c>
      <c r="B13" s="13">
        <v>114678</v>
      </c>
      <c r="C13" s="13">
        <v>159278</v>
      </c>
      <c r="D13" s="13">
        <v>159131</v>
      </c>
      <c r="E13" s="13">
        <v>110506</v>
      </c>
      <c r="F13" s="13">
        <v>143788</v>
      </c>
      <c r="G13" s="13">
        <v>233795</v>
      </c>
      <c r="H13" s="13">
        <v>105146</v>
      </c>
      <c r="I13" s="13">
        <v>23643</v>
      </c>
      <c r="J13" s="13">
        <v>68085</v>
      </c>
      <c r="K13" s="11">
        <f t="shared" si="4"/>
        <v>1118050</v>
      </c>
      <c r="L13" s="50"/>
      <c r="M13" s="51"/>
    </row>
    <row r="14" spans="1:12" ht="17.25" customHeight="1">
      <c r="A14" s="14" t="s">
        <v>20</v>
      </c>
      <c r="B14" s="13">
        <v>109223</v>
      </c>
      <c r="C14" s="13">
        <v>133276</v>
      </c>
      <c r="D14" s="13">
        <v>125947</v>
      </c>
      <c r="E14" s="13">
        <v>93824</v>
      </c>
      <c r="F14" s="13">
        <v>124958</v>
      </c>
      <c r="G14" s="13">
        <v>236123</v>
      </c>
      <c r="H14" s="13">
        <v>103083</v>
      </c>
      <c r="I14" s="13">
        <v>15478</v>
      </c>
      <c r="J14" s="13">
        <v>55198</v>
      </c>
      <c r="K14" s="11">
        <f t="shared" si="4"/>
        <v>997110</v>
      </c>
      <c r="L14" s="50"/>
    </row>
    <row r="15" spans="1:11" ht="17.25" customHeight="1">
      <c r="A15" s="14" t="s">
        <v>21</v>
      </c>
      <c r="B15" s="13">
        <v>2339</v>
      </c>
      <c r="C15" s="13">
        <v>3197</v>
      </c>
      <c r="D15" s="13">
        <v>2224</v>
      </c>
      <c r="E15" s="13">
        <v>2208</v>
      </c>
      <c r="F15" s="13">
        <v>2279</v>
      </c>
      <c r="G15" s="13">
        <v>3868</v>
      </c>
      <c r="H15" s="13">
        <v>3631</v>
      </c>
      <c r="I15" s="13">
        <v>497</v>
      </c>
      <c r="J15" s="13">
        <v>785</v>
      </c>
      <c r="K15" s="11">
        <f t="shared" si="4"/>
        <v>21028</v>
      </c>
    </row>
    <row r="16" spans="1:11" ht="17.25" customHeight="1">
      <c r="A16" s="15" t="s">
        <v>93</v>
      </c>
      <c r="B16" s="13">
        <f>B17+B18+B19</f>
        <v>12732</v>
      </c>
      <c r="C16" s="13">
        <f aca="true" t="shared" si="5" ref="C16:J16">C17+C18+C19</f>
        <v>17209</v>
      </c>
      <c r="D16" s="13">
        <f t="shared" si="5"/>
        <v>16508</v>
      </c>
      <c r="E16" s="13">
        <f t="shared" si="5"/>
        <v>11804</v>
      </c>
      <c r="F16" s="13">
        <f t="shared" si="5"/>
        <v>17345</v>
      </c>
      <c r="G16" s="13">
        <f t="shared" si="5"/>
        <v>31444</v>
      </c>
      <c r="H16" s="13">
        <f t="shared" si="5"/>
        <v>11787</v>
      </c>
      <c r="I16" s="13">
        <f t="shared" si="5"/>
        <v>2646</v>
      </c>
      <c r="J16" s="13">
        <f t="shared" si="5"/>
        <v>7005</v>
      </c>
      <c r="K16" s="11">
        <f t="shared" si="4"/>
        <v>128480</v>
      </c>
    </row>
    <row r="17" spans="1:11" ht="17.25" customHeight="1">
      <c r="A17" s="14" t="s">
        <v>94</v>
      </c>
      <c r="B17" s="13">
        <v>12654</v>
      </c>
      <c r="C17" s="13">
        <v>17119</v>
      </c>
      <c r="D17" s="13">
        <v>16431</v>
      </c>
      <c r="E17" s="13">
        <v>11757</v>
      </c>
      <c r="F17" s="13">
        <v>17253</v>
      </c>
      <c r="G17" s="13">
        <v>31273</v>
      </c>
      <c r="H17" s="13">
        <v>11725</v>
      </c>
      <c r="I17" s="13">
        <v>2635</v>
      </c>
      <c r="J17" s="13">
        <v>6970</v>
      </c>
      <c r="K17" s="11">
        <f t="shared" si="4"/>
        <v>127817</v>
      </c>
    </row>
    <row r="18" spans="1:11" ht="17.25" customHeight="1">
      <c r="A18" s="14" t="s">
        <v>95</v>
      </c>
      <c r="B18" s="13">
        <v>65</v>
      </c>
      <c r="C18" s="13">
        <v>82</v>
      </c>
      <c r="D18" s="13">
        <v>65</v>
      </c>
      <c r="E18" s="13">
        <v>34</v>
      </c>
      <c r="F18" s="13">
        <v>84</v>
      </c>
      <c r="G18" s="13">
        <v>144</v>
      </c>
      <c r="H18" s="13">
        <v>47</v>
      </c>
      <c r="I18" s="13">
        <v>9</v>
      </c>
      <c r="J18" s="13">
        <v>29</v>
      </c>
      <c r="K18" s="11">
        <f t="shared" si="4"/>
        <v>559</v>
      </c>
    </row>
    <row r="19" spans="1:11" ht="17.25" customHeight="1">
      <c r="A19" s="14" t="s">
        <v>96</v>
      </c>
      <c r="B19" s="13">
        <v>13</v>
      </c>
      <c r="C19" s="13">
        <v>8</v>
      </c>
      <c r="D19" s="13">
        <v>12</v>
      </c>
      <c r="E19" s="13">
        <v>13</v>
      </c>
      <c r="F19" s="13">
        <v>8</v>
      </c>
      <c r="G19" s="13">
        <v>27</v>
      </c>
      <c r="H19" s="13">
        <v>15</v>
      </c>
      <c r="I19" s="13">
        <v>2</v>
      </c>
      <c r="J19" s="13">
        <v>6</v>
      </c>
      <c r="K19" s="11">
        <f t="shared" si="4"/>
        <v>104</v>
      </c>
    </row>
    <row r="20" spans="1:11" ht="17.25" customHeight="1">
      <c r="A20" s="16" t="s">
        <v>22</v>
      </c>
      <c r="B20" s="11">
        <f>+B21+B22+B23</f>
        <v>167914</v>
      </c>
      <c r="C20" s="11">
        <f aca="true" t="shared" si="6" ref="C20:J20">+C21+C22+C23</f>
        <v>192600</v>
      </c>
      <c r="D20" s="11">
        <f t="shared" si="6"/>
        <v>215953</v>
      </c>
      <c r="E20" s="11">
        <f t="shared" si="6"/>
        <v>134711</v>
      </c>
      <c r="F20" s="11">
        <f t="shared" si="6"/>
        <v>216805</v>
      </c>
      <c r="G20" s="11">
        <f t="shared" si="6"/>
        <v>408431</v>
      </c>
      <c r="H20" s="11">
        <f t="shared" si="6"/>
        <v>133404</v>
      </c>
      <c r="I20" s="11">
        <f t="shared" si="6"/>
        <v>33113</v>
      </c>
      <c r="J20" s="11">
        <f t="shared" si="6"/>
        <v>87721</v>
      </c>
      <c r="K20" s="11">
        <f t="shared" si="4"/>
        <v>1590652</v>
      </c>
    </row>
    <row r="21" spans="1:12" ht="17.25" customHeight="1">
      <c r="A21" s="12" t="s">
        <v>23</v>
      </c>
      <c r="B21" s="13">
        <v>93343</v>
      </c>
      <c r="C21" s="13">
        <v>116184</v>
      </c>
      <c r="D21" s="13">
        <v>131983</v>
      </c>
      <c r="E21" s="13">
        <v>80531</v>
      </c>
      <c r="F21" s="13">
        <v>126370</v>
      </c>
      <c r="G21" s="13">
        <v>218643</v>
      </c>
      <c r="H21" s="13">
        <v>76173</v>
      </c>
      <c r="I21" s="13">
        <v>21385</v>
      </c>
      <c r="J21" s="13">
        <v>52557</v>
      </c>
      <c r="K21" s="11">
        <f t="shared" si="4"/>
        <v>917169</v>
      </c>
      <c r="L21" s="50"/>
    </row>
    <row r="22" spans="1:12" ht="17.25" customHeight="1">
      <c r="A22" s="12" t="s">
        <v>24</v>
      </c>
      <c r="B22" s="13">
        <v>73388</v>
      </c>
      <c r="C22" s="13">
        <v>75097</v>
      </c>
      <c r="D22" s="13">
        <v>82831</v>
      </c>
      <c r="E22" s="13">
        <v>53315</v>
      </c>
      <c r="F22" s="13">
        <v>89267</v>
      </c>
      <c r="G22" s="13">
        <v>187747</v>
      </c>
      <c r="H22" s="13">
        <v>55853</v>
      </c>
      <c r="I22" s="13">
        <v>11480</v>
      </c>
      <c r="J22" s="13">
        <v>34786</v>
      </c>
      <c r="K22" s="11">
        <f t="shared" si="4"/>
        <v>663764</v>
      </c>
      <c r="L22" s="50"/>
    </row>
    <row r="23" spans="1:11" ht="17.25" customHeight="1">
      <c r="A23" s="12" t="s">
        <v>25</v>
      </c>
      <c r="B23" s="13">
        <v>1183</v>
      </c>
      <c r="C23" s="13">
        <v>1319</v>
      </c>
      <c r="D23" s="13">
        <v>1139</v>
      </c>
      <c r="E23" s="13">
        <v>865</v>
      </c>
      <c r="F23" s="13">
        <v>1168</v>
      </c>
      <c r="G23" s="13">
        <v>2041</v>
      </c>
      <c r="H23" s="13">
        <v>1378</v>
      </c>
      <c r="I23" s="13">
        <v>248</v>
      </c>
      <c r="J23" s="13">
        <v>378</v>
      </c>
      <c r="K23" s="11">
        <f t="shared" si="4"/>
        <v>9719</v>
      </c>
    </row>
    <row r="24" spans="1:11" ht="17.25" customHeight="1">
      <c r="A24" s="16" t="s">
        <v>26</v>
      </c>
      <c r="B24" s="13">
        <f>+B25+B26</f>
        <v>65196</v>
      </c>
      <c r="C24" s="13">
        <f aca="true" t="shared" si="7" ref="C24:J24">+C25+C26</f>
        <v>99009</v>
      </c>
      <c r="D24" s="13">
        <f t="shared" si="7"/>
        <v>110916</v>
      </c>
      <c r="E24" s="13">
        <f t="shared" si="7"/>
        <v>69659</v>
      </c>
      <c r="F24" s="13">
        <f t="shared" si="7"/>
        <v>79169</v>
      </c>
      <c r="G24" s="13">
        <f t="shared" si="7"/>
        <v>111268</v>
      </c>
      <c r="H24" s="13">
        <f t="shared" si="7"/>
        <v>54353</v>
      </c>
      <c r="I24" s="13">
        <f t="shared" si="7"/>
        <v>20256</v>
      </c>
      <c r="J24" s="13">
        <f t="shared" si="7"/>
        <v>47809</v>
      </c>
      <c r="K24" s="11">
        <f t="shared" si="4"/>
        <v>657635</v>
      </c>
    </row>
    <row r="25" spans="1:12" ht="17.25" customHeight="1">
      <c r="A25" s="12" t="s">
        <v>115</v>
      </c>
      <c r="B25" s="13">
        <v>65194</v>
      </c>
      <c r="C25" s="13">
        <v>99005</v>
      </c>
      <c r="D25" s="13">
        <v>110913</v>
      </c>
      <c r="E25" s="13">
        <v>69657</v>
      </c>
      <c r="F25" s="13">
        <v>79162</v>
      </c>
      <c r="G25" s="13">
        <v>111263</v>
      </c>
      <c r="H25" s="13">
        <v>54349</v>
      </c>
      <c r="I25" s="13">
        <v>20256</v>
      </c>
      <c r="J25" s="13">
        <v>47804</v>
      </c>
      <c r="K25" s="11">
        <f t="shared" si="4"/>
        <v>657603</v>
      </c>
      <c r="L25" s="50"/>
    </row>
    <row r="26" spans="1:12" ht="17.25" customHeight="1">
      <c r="A26" s="12" t="s">
        <v>116</v>
      </c>
      <c r="B26" s="13">
        <v>2</v>
      </c>
      <c r="C26" s="13">
        <v>4</v>
      </c>
      <c r="D26" s="13">
        <v>3</v>
      </c>
      <c r="E26" s="13">
        <v>2</v>
      </c>
      <c r="F26" s="13">
        <v>7</v>
      </c>
      <c r="G26" s="13">
        <v>5</v>
      </c>
      <c r="H26" s="13">
        <v>4</v>
      </c>
      <c r="I26" s="13">
        <v>0</v>
      </c>
      <c r="J26" s="13">
        <v>5</v>
      </c>
      <c r="K26" s="11">
        <f t="shared" si="4"/>
        <v>32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3916</v>
      </c>
      <c r="I27" s="11">
        <v>0</v>
      </c>
      <c r="J27" s="11">
        <v>0</v>
      </c>
      <c r="K27" s="11">
        <f t="shared" si="4"/>
        <v>3916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20805.91</v>
      </c>
      <c r="I35" s="19">
        <v>0</v>
      </c>
      <c r="J35" s="19">
        <v>0</v>
      </c>
      <c r="K35" s="23">
        <f>SUM(B35:J35)</f>
        <v>20805.91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1470133.3299999998</v>
      </c>
      <c r="C47" s="22">
        <f aca="true" t="shared" si="12" ref="C47:H47">+C48+C57</f>
        <v>2120104.78</v>
      </c>
      <c r="D47" s="22">
        <f t="shared" si="12"/>
        <v>2457667.3699999996</v>
      </c>
      <c r="E47" s="22">
        <f t="shared" si="12"/>
        <v>1420228.6700000002</v>
      </c>
      <c r="F47" s="22">
        <f t="shared" si="12"/>
        <v>1904474.88</v>
      </c>
      <c r="G47" s="22">
        <f t="shared" si="12"/>
        <v>2773852.7</v>
      </c>
      <c r="H47" s="22">
        <f t="shared" si="12"/>
        <v>1384337.5099999998</v>
      </c>
      <c r="I47" s="22">
        <f>+I48+I57</f>
        <v>503222.75</v>
      </c>
      <c r="J47" s="22">
        <f>+J48+J57</f>
        <v>890387.42</v>
      </c>
      <c r="K47" s="22">
        <f>SUM(B47:J47)</f>
        <v>14924409.409999996</v>
      </c>
    </row>
    <row r="48" spans="1:11" ht="17.25" customHeight="1">
      <c r="A48" s="16" t="s">
        <v>108</v>
      </c>
      <c r="B48" s="23">
        <f>SUM(B49:B56)</f>
        <v>1452459.7399999998</v>
      </c>
      <c r="C48" s="23">
        <f aca="true" t="shared" si="13" ref="C48:J48">SUM(C49:C56)</f>
        <v>2095132.3399999999</v>
      </c>
      <c r="D48" s="23">
        <f t="shared" si="13"/>
        <v>2432392.26</v>
      </c>
      <c r="E48" s="23">
        <f t="shared" si="13"/>
        <v>1397277.83</v>
      </c>
      <c r="F48" s="23">
        <f t="shared" si="13"/>
        <v>1881123.5499999998</v>
      </c>
      <c r="G48" s="23">
        <f t="shared" si="13"/>
        <v>2744908.6500000004</v>
      </c>
      <c r="H48" s="23">
        <f t="shared" si="13"/>
        <v>1363958.0199999998</v>
      </c>
      <c r="I48" s="23">
        <f t="shared" si="13"/>
        <v>503222.75</v>
      </c>
      <c r="J48" s="23">
        <f t="shared" si="13"/>
        <v>876510.5800000001</v>
      </c>
      <c r="K48" s="23">
        <f aca="true" t="shared" si="14" ref="K48:K57">SUM(B48:J48)</f>
        <v>14746985.719999999</v>
      </c>
    </row>
    <row r="49" spans="1:11" ht="17.25" customHeight="1">
      <c r="A49" s="34" t="s">
        <v>43</v>
      </c>
      <c r="B49" s="23">
        <f aca="true" t="shared" si="15" ref="B49:H49">ROUND(B30*B7,2)</f>
        <v>1450802.89</v>
      </c>
      <c r="C49" s="23">
        <f t="shared" si="15"/>
        <v>2087921.98</v>
      </c>
      <c r="D49" s="23">
        <f t="shared" si="15"/>
        <v>2429378.3</v>
      </c>
      <c r="E49" s="23">
        <f t="shared" si="15"/>
        <v>1395919.36</v>
      </c>
      <c r="F49" s="23">
        <f t="shared" si="15"/>
        <v>1878754.15</v>
      </c>
      <c r="G49" s="23">
        <f t="shared" si="15"/>
        <v>2741657.6</v>
      </c>
      <c r="H49" s="23">
        <f t="shared" si="15"/>
        <v>1341540.44</v>
      </c>
      <c r="I49" s="23">
        <f>ROUND(I30*I7,2)</f>
        <v>502157.03</v>
      </c>
      <c r="J49" s="23">
        <f>ROUND(J30*J7,2)</f>
        <v>874293.54</v>
      </c>
      <c r="K49" s="23">
        <f t="shared" si="14"/>
        <v>14702425.29</v>
      </c>
    </row>
    <row r="50" spans="1:11" ht="17.25" customHeight="1">
      <c r="A50" s="34" t="s">
        <v>44</v>
      </c>
      <c r="B50" s="19">
        <v>0</v>
      </c>
      <c r="C50" s="23">
        <f>ROUND(C31*C7,2)</f>
        <v>4640.98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4640.98</v>
      </c>
    </row>
    <row r="51" spans="1:11" ht="17.25" customHeight="1">
      <c r="A51" s="64" t="s">
        <v>104</v>
      </c>
      <c r="B51" s="65">
        <f aca="true" t="shared" si="16" ref="B51:H51">ROUND(B32*B7,2)</f>
        <v>-2434.83</v>
      </c>
      <c r="C51" s="65">
        <f t="shared" si="16"/>
        <v>-3204.34</v>
      </c>
      <c r="D51" s="65">
        <f t="shared" si="16"/>
        <v>-3371.8</v>
      </c>
      <c r="E51" s="65">
        <f t="shared" si="16"/>
        <v>-2086.93</v>
      </c>
      <c r="F51" s="65">
        <f t="shared" si="16"/>
        <v>-2912.12</v>
      </c>
      <c r="G51" s="65">
        <f t="shared" si="16"/>
        <v>-4179.03</v>
      </c>
      <c r="H51" s="65">
        <f t="shared" si="16"/>
        <v>-2103.37</v>
      </c>
      <c r="I51" s="19">
        <v>0</v>
      </c>
      <c r="J51" s="19">
        <v>0</v>
      </c>
      <c r="K51" s="65">
        <f>SUM(B51:J51)</f>
        <v>-20292.42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20805.91</v>
      </c>
      <c r="I53" s="31">
        <f>+I35</f>
        <v>0</v>
      </c>
      <c r="J53" s="31">
        <f>+J35</f>
        <v>0</v>
      </c>
      <c r="K53" s="23">
        <f t="shared" si="14"/>
        <v>20805.91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-70385.53</v>
      </c>
      <c r="C61" s="35">
        <f t="shared" si="17"/>
        <v>-6729.849999999977</v>
      </c>
      <c r="D61" s="35">
        <f t="shared" si="17"/>
        <v>41731.889999999985</v>
      </c>
      <c r="E61" s="35">
        <f t="shared" si="17"/>
        <v>-114848.46999999999</v>
      </c>
      <c r="F61" s="35">
        <f t="shared" si="17"/>
        <v>-46599.06</v>
      </c>
      <c r="G61" s="35">
        <f t="shared" si="17"/>
        <v>-33404.79000000001</v>
      </c>
      <c r="H61" s="35">
        <f t="shared" si="17"/>
        <v>-38846.06000000001</v>
      </c>
      <c r="I61" s="35">
        <f t="shared" si="17"/>
        <v>-53373.28999999999</v>
      </c>
      <c r="J61" s="35">
        <f t="shared" si="17"/>
        <v>380.3000000000029</v>
      </c>
      <c r="K61" s="35">
        <f>SUM(B61:J61)</f>
        <v>-322074.86</v>
      </c>
    </row>
    <row r="62" spans="1:11" ht="18.75" customHeight="1">
      <c r="A62" s="16" t="s">
        <v>74</v>
      </c>
      <c r="B62" s="35">
        <f aca="true" t="shared" si="18" ref="B62:J62">B63+B64+B65+B66+B67+B68</f>
        <v>-202574.65</v>
      </c>
      <c r="C62" s="35">
        <f t="shared" si="18"/>
        <v>-205078.99</v>
      </c>
      <c r="D62" s="35">
        <f t="shared" si="18"/>
        <v>-198856.64</v>
      </c>
      <c r="E62" s="35">
        <f t="shared" si="18"/>
        <v>-242031.91</v>
      </c>
      <c r="F62" s="35">
        <f t="shared" si="18"/>
        <v>-222350.22</v>
      </c>
      <c r="G62" s="35">
        <f t="shared" si="18"/>
        <v>-264837.38</v>
      </c>
      <c r="H62" s="35">
        <f t="shared" si="18"/>
        <v>-167740</v>
      </c>
      <c r="I62" s="35">
        <f t="shared" si="18"/>
        <v>-31328</v>
      </c>
      <c r="J62" s="35">
        <f t="shared" si="18"/>
        <v>-66900</v>
      </c>
      <c r="K62" s="35">
        <f aca="true" t="shared" si="19" ref="K62:K91">SUM(B62:J62)</f>
        <v>-1601697.79</v>
      </c>
    </row>
    <row r="63" spans="1:11" ht="18.75" customHeight="1">
      <c r="A63" s="12" t="s">
        <v>75</v>
      </c>
      <c r="B63" s="35">
        <f>-ROUND(B9*$D$3,2)</f>
        <v>-140696</v>
      </c>
      <c r="C63" s="35">
        <f aca="true" t="shared" si="20" ref="C63:J63">-ROUND(C9*$D$3,2)</f>
        <v>-197512</v>
      </c>
      <c r="D63" s="35">
        <f t="shared" si="20"/>
        <v>-174720</v>
      </c>
      <c r="E63" s="35">
        <f t="shared" si="20"/>
        <v>-131620</v>
      </c>
      <c r="F63" s="35">
        <f t="shared" si="20"/>
        <v>-141028</v>
      </c>
      <c r="G63" s="35">
        <f t="shared" si="20"/>
        <v>-186468</v>
      </c>
      <c r="H63" s="35">
        <f t="shared" si="20"/>
        <v>-167740</v>
      </c>
      <c r="I63" s="35">
        <f t="shared" si="20"/>
        <v>-31328</v>
      </c>
      <c r="J63" s="35">
        <f t="shared" si="20"/>
        <v>-66900</v>
      </c>
      <c r="K63" s="35">
        <f t="shared" si="19"/>
        <v>-1238012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-1140</v>
      </c>
      <c r="C65" s="35">
        <v>-304</v>
      </c>
      <c r="D65" s="35">
        <v>-288</v>
      </c>
      <c r="E65" s="35">
        <v>-664</v>
      </c>
      <c r="F65" s="35">
        <v>-476</v>
      </c>
      <c r="G65" s="35">
        <v>-488</v>
      </c>
      <c r="H65" s="19">
        <v>0</v>
      </c>
      <c r="I65" s="19">
        <v>0</v>
      </c>
      <c r="J65" s="19">
        <v>0</v>
      </c>
      <c r="K65" s="35">
        <f t="shared" si="19"/>
        <v>-3360</v>
      </c>
    </row>
    <row r="66" spans="1:11" ht="18.75" customHeight="1">
      <c r="A66" s="12" t="s">
        <v>105</v>
      </c>
      <c r="B66" s="35">
        <v>-6152</v>
      </c>
      <c r="C66" s="35">
        <v>-2120</v>
      </c>
      <c r="D66" s="35">
        <v>-2016</v>
      </c>
      <c r="E66" s="35">
        <v>-3724</v>
      </c>
      <c r="F66" s="35">
        <v>-1624</v>
      </c>
      <c r="G66" s="35">
        <v>-2128</v>
      </c>
      <c r="H66" s="19">
        <v>0</v>
      </c>
      <c r="I66" s="19">
        <v>0</v>
      </c>
      <c r="J66" s="19">
        <v>0</v>
      </c>
      <c r="K66" s="35">
        <f t="shared" si="19"/>
        <v>-17764</v>
      </c>
    </row>
    <row r="67" spans="1:11" ht="18.75" customHeight="1">
      <c r="A67" s="12" t="s">
        <v>52</v>
      </c>
      <c r="B67" s="35">
        <v>-54586.65</v>
      </c>
      <c r="C67" s="35">
        <v>-5142.99</v>
      </c>
      <c r="D67" s="35">
        <v>-21832.64</v>
      </c>
      <c r="E67" s="35">
        <v>-106023.91</v>
      </c>
      <c r="F67" s="35">
        <v>-79222.22</v>
      </c>
      <c r="G67" s="35">
        <v>-75753.38</v>
      </c>
      <c r="H67" s="19">
        <v>0</v>
      </c>
      <c r="I67" s="19">
        <v>0</v>
      </c>
      <c r="J67" s="19">
        <v>0</v>
      </c>
      <c r="K67" s="35">
        <f t="shared" si="19"/>
        <v>-342561.79000000004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132189.12</v>
      </c>
      <c r="C69" s="65">
        <f>SUM(C70:C102)</f>
        <v>198349.14</v>
      </c>
      <c r="D69" s="65">
        <f>SUM(D70:D102)</f>
        <v>240588.53</v>
      </c>
      <c r="E69" s="65">
        <f aca="true" t="shared" si="21" ref="E69:J69">SUM(E70:E102)</f>
        <v>127183.44000000002</v>
      </c>
      <c r="F69" s="65">
        <f t="shared" si="21"/>
        <v>175751.16</v>
      </c>
      <c r="G69" s="65">
        <f t="shared" si="21"/>
        <v>231432.59</v>
      </c>
      <c r="H69" s="65">
        <f t="shared" si="21"/>
        <v>128893.93999999999</v>
      </c>
      <c r="I69" s="65">
        <f t="shared" si="21"/>
        <v>-22045.289999999994</v>
      </c>
      <c r="J69" s="65">
        <f t="shared" si="21"/>
        <v>67280.3</v>
      </c>
      <c r="K69" s="65">
        <f t="shared" si="19"/>
        <v>1279622.9300000002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137</v>
      </c>
      <c r="B100" s="65">
        <v>147700.07</v>
      </c>
      <c r="C100" s="65">
        <v>220473.17</v>
      </c>
      <c r="D100" s="65">
        <v>261576.49</v>
      </c>
      <c r="E100" s="65">
        <v>142148.2</v>
      </c>
      <c r="F100" s="65">
        <v>197322.29</v>
      </c>
      <c r="G100" s="65">
        <v>263682.32</v>
      </c>
      <c r="H100" s="65">
        <v>143212.99</v>
      </c>
      <c r="I100" s="65">
        <v>45381.33</v>
      </c>
      <c r="J100" s="65">
        <v>77657.92</v>
      </c>
      <c r="K100" s="65">
        <f>SUM(B100:J100)</f>
        <v>1499154.78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1399747.8</v>
      </c>
      <c r="C106" s="24">
        <f t="shared" si="22"/>
        <v>2113374.9299999997</v>
      </c>
      <c r="D106" s="24">
        <f t="shared" si="22"/>
        <v>2499399.2599999993</v>
      </c>
      <c r="E106" s="24">
        <f t="shared" si="22"/>
        <v>1305380.2000000002</v>
      </c>
      <c r="F106" s="24">
        <f t="shared" si="22"/>
        <v>1857875.8199999998</v>
      </c>
      <c r="G106" s="24">
        <f t="shared" si="22"/>
        <v>2740447.91</v>
      </c>
      <c r="H106" s="24">
        <f t="shared" si="22"/>
        <v>1345491.4499999997</v>
      </c>
      <c r="I106" s="24">
        <f>+I107+I108</f>
        <v>449849.46</v>
      </c>
      <c r="J106" s="24">
        <f>+J107+J108</f>
        <v>890767.7200000001</v>
      </c>
      <c r="K106" s="46">
        <f>SUM(B106:J106)</f>
        <v>14602334.549999999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1382074.21</v>
      </c>
      <c r="C107" s="24">
        <f t="shared" si="23"/>
        <v>2088402.4899999998</v>
      </c>
      <c r="D107" s="24">
        <f t="shared" si="23"/>
        <v>2474124.1499999994</v>
      </c>
      <c r="E107" s="24">
        <f t="shared" si="23"/>
        <v>1282429.36</v>
      </c>
      <c r="F107" s="24">
        <f t="shared" si="23"/>
        <v>1834524.4899999998</v>
      </c>
      <c r="G107" s="24">
        <f t="shared" si="23"/>
        <v>2711503.8600000003</v>
      </c>
      <c r="H107" s="24">
        <f t="shared" si="23"/>
        <v>1325111.9599999997</v>
      </c>
      <c r="I107" s="24">
        <f t="shared" si="23"/>
        <v>449849.46</v>
      </c>
      <c r="J107" s="24">
        <f t="shared" si="23"/>
        <v>876890.8800000001</v>
      </c>
      <c r="K107" s="46">
        <f>SUM(B107:J107)</f>
        <v>14424910.86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14602334.549999999</v>
      </c>
      <c r="L114" s="52"/>
    </row>
    <row r="115" spans="1:11" ht="18.75" customHeight="1">
      <c r="A115" s="26" t="s">
        <v>70</v>
      </c>
      <c r="B115" s="27">
        <v>183700.99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183700.99</v>
      </c>
    </row>
    <row r="116" spans="1:11" ht="18.75" customHeight="1">
      <c r="A116" s="26" t="s">
        <v>71</v>
      </c>
      <c r="B116" s="27">
        <v>1216046.81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1216046.81</v>
      </c>
    </row>
    <row r="117" spans="1:11" ht="18.75" customHeight="1">
      <c r="A117" s="26" t="s">
        <v>72</v>
      </c>
      <c r="B117" s="38">
        <v>0</v>
      </c>
      <c r="C117" s="27">
        <f>+C106</f>
        <v>2113374.9299999997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2113374.9299999997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2326210.12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2326210.12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173189.14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173189.14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1174842.18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1174842.18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130538.02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130538.02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362897.73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362897.73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670372.39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670372.39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92080.07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92080.07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732525.63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732525.63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808222.41</v>
      </c>
      <c r="H126" s="38">
        <v>0</v>
      </c>
      <c r="I126" s="38">
        <v>0</v>
      </c>
      <c r="J126" s="38">
        <v>0</v>
      </c>
      <c r="K126" s="39">
        <f t="shared" si="25"/>
        <v>808222.41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63944.57</v>
      </c>
      <c r="H127" s="38">
        <v>0</v>
      </c>
      <c r="I127" s="38">
        <v>0</v>
      </c>
      <c r="J127" s="38">
        <v>0</v>
      </c>
      <c r="K127" s="39">
        <f t="shared" si="25"/>
        <v>63944.57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395451.4</v>
      </c>
      <c r="H128" s="38">
        <v>0</v>
      </c>
      <c r="I128" s="38">
        <v>0</v>
      </c>
      <c r="J128" s="38">
        <v>0</v>
      </c>
      <c r="K128" s="39">
        <f t="shared" si="25"/>
        <v>395451.4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384971.61</v>
      </c>
      <c r="H129" s="38">
        <v>0</v>
      </c>
      <c r="I129" s="38">
        <v>0</v>
      </c>
      <c r="J129" s="38">
        <v>0</v>
      </c>
      <c r="K129" s="39">
        <f t="shared" si="25"/>
        <v>384971.61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1087857.92</v>
      </c>
      <c r="H130" s="38">
        <v>0</v>
      </c>
      <c r="I130" s="38">
        <v>0</v>
      </c>
      <c r="J130" s="38">
        <v>0</v>
      </c>
      <c r="K130" s="39">
        <f t="shared" si="25"/>
        <v>1087857.92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473608.74</v>
      </c>
      <c r="I131" s="38">
        <v>0</v>
      </c>
      <c r="J131" s="38">
        <v>0</v>
      </c>
      <c r="K131" s="39">
        <f t="shared" si="25"/>
        <v>473608.74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871882.71</v>
      </c>
      <c r="I132" s="38">
        <v>0</v>
      </c>
      <c r="J132" s="38">
        <v>0</v>
      </c>
      <c r="K132" s="39">
        <f t="shared" si="25"/>
        <v>871882.71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449849.46</v>
      </c>
      <c r="J133" s="38"/>
      <c r="K133" s="39">
        <f t="shared" si="25"/>
        <v>449849.46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890767.72</v>
      </c>
      <c r="K134" s="42">
        <f t="shared" si="25"/>
        <v>890767.72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29.25" customHeight="1">
      <c r="A136" s="84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2018-01-16T16:57:51Z</dcterms:modified>
  <cp:category/>
  <cp:version/>
  <cp:contentType/>
  <cp:contentStatus/>
</cp:coreProperties>
</file>