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<sst xmlns="http://schemas.openxmlformats.org/spreadsheetml/2006/main" count="140" uniqueCount="140">
  <si>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</si>
  <si>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</si>
  <si>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</si>
  <si>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</si>
  <si>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</si>
  <si>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</si>
  <si>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</si>
  <si>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</si>
  <si>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</si>
  <si>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</si>
  <si>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</si>
  <si>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</si>
  <si>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</si>
  <si>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</si>
  <si>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</si>
  <si>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</si>
  <si>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</si>
  <si>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</si>
  <si>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</si>
  <si>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</si>
  <si>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</si>
  <si>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</si>
  <si>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</si>
  <si>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</si>
  <si>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</si>
  <si>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</si>
  <si>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</si>
  <si>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</si>
  <si>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</si>
  <si>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</si>
  <si>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</si>
  <si>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</si>
  <si>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</si>
  <si>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</si>
  <si>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</si>
  <si>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</si>
  <si>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</si>
  <si>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</si>
  <si>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</si>
  <si>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</si>
  <si>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</si>
  <si>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</si>
  <si>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</si>
  <si>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</si>
  <si>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</si>
  <si>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</si>
  <si>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</si>
  <si>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</si>
  <si>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</si>
  <si>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</si>
  <si>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</si>
  <si>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</si>
  <si>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</si>
  <si>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</si>
  <si>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</si>
  <si>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</si>
  <si>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</si>
  <si>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</si>
  <si>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</si>
  <si>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</si>
  <si>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</si>
  <si>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</si>
  <si>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</si>
  <si>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</si>
  <si>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</si>
  <si>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</si>
  <si>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</si>
  <si>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</si>
  <si>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</si>
  <si>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</si>
  <si>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</si>
  <si>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</si>
  <si>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</si>
  <si>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</si>
  <si>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</si>
  <si>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</si>
  <si>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</si>
  <si>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</si>
  <si>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</si>
  <si>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</si>
  <si>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</si>
  <si>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</si>
  <si>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</si>
  <si>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</si>
  <si>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</si>
  <si>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</si>
  <si>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</si>
  <si>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</si>
  <si>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</si>
  <si>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</si>
  <si>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</si>
  <si>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</si>
  <si>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</si>
  <si>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</si>
  <si>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</si>
  <si>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</si>
  <si>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</si>
  <si>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</si>
  <si>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</si>
  <si>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</si>
  <si>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</si>
  <si>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</si>
  <si>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</si>
  <si>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</si>
  <si>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</si>
  <si>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</si>
  <si>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</si>
  <si>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</si>
  <si>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</si>
  <si>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</si>
  <si>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</si>
  <si>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</si>
  <si>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</si>
  <si>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</si>
  <si>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</si>
  <si>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</si>
  <si>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</si>
  <si>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</si>
  <si>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</si>
  <si>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</si>
  <si>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</si>
  <si>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</si>
  <si>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</si>
  <si>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</si>
  <si>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</si>
  <si>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</si>
  <si>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</si>
  <si>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</si>
  <si>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</si>
  <si>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</si>
  <si>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</si>
  <si>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</si>
  <si>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</si>
  <si>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</si>
  <si>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</si>
  <si>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</si>
  <si>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05/01/18 - VENCIMENTO 12/01/18</t>
  </si>
  <si>
    <t>6.3. Revisão de Remuneração pelo Transporte Coletivo ¹</t>
  </si>
  <si>
    <t>Nota:</t>
  </si>
  <si>
    <t>¹ Pagamento de combustível não fóssil de dez/17.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</si>
</sst>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469233</v>
      </c>
      <c r="C7" s="9">
        <f t="shared" si="0"/>
        <v>590676</v>
      </c>
      <c r="D7" s="9">
        <f t="shared" si="0"/>
        <v>626213</v>
      </c>
      <c r="E7" s="9">
        <f t="shared" si="0"/>
        <v>410647</v>
      </c>
      <c r="F7" s="9">
        <f t="shared" si="0"/>
        <v>580849</v>
      </c>
      <c r="G7" s="9">
        <f t="shared" si="0"/>
        <v>995508</v>
      </c>
      <c r="H7" s="9">
        <f t="shared" si="0"/>
        <v>414170</v>
      </c>
      <c r="I7" s="9">
        <f t="shared" si="0"/>
        <v>90441</v>
      </c>
      <c r="J7" s="9">
        <f t="shared" si="0"/>
        <v>254124</v>
      </c>
      <c r="K7" s="9">
        <f t="shared" si="0"/>
        <v>4431861</v>
      </c>
      <c r="L7" s="50"/>
    </row>
    <row r="8" spans="1:11" ht="17.25" customHeight="1">
      <c r="A8" s="10" t="s">
        <v>97</v>
      </c>
      <c r="B8" s="11">
        <f>B9+B12+B16</f>
        <v>246396</v>
      </c>
      <c r="C8" s="11">
        <f aca="true" t="shared" si="1" ref="C8:J8">C9+C12+C16</f>
        <v>317044</v>
      </c>
      <c r="D8" s="11">
        <f t="shared" si="1"/>
        <v>313223</v>
      </c>
      <c r="E8" s="11">
        <f t="shared" si="1"/>
        <v>220434</v>
      </c>
      <c r="F8" s="11">
        <f t="shared" si="1"/>
        <v>295958</v>
      </c>
      <c r="G8" s="11">
        <f t="shared" si="1"/>
        <v>501463</v>
      </c>
      <c r="H8" s="11">
        <f t="shared" si="1"/>
        <v>234674</v>
      </c>
      <c r="I8" s="11">
        <f t="shared" si="1"/>
        <v>42593</v>
      </c>
      <c r="J8" s="11">
        <f t="shared" si="1"/>
        <v>129175</v>
      </c>
      <c r="K8" s="11">
        <f>SUM(B8:J8)</f>
        <v>2300960</v>
      </c>
    </row>
    <row r="9" spans="1:11" ht="17.25" customHeight="1">
      <c r="A9" s="15" t="s">
        <v>16</v>
      </c>
      <c r="B9" s="13">
        <f>+B10+B11</f>
        <v>33821</v>
      </c>
      <c r="C9" s="13">
        <f aca="true" t="shared" si="2" ref="C9:J9">+C10+C11</f>
        <v>45258</v>
      </c>
      <c r="D9" s="13">
        <f t="shared" si="2"/>
        <v>41779</v>
      </c>
      <c r="E9" s="13">
        <f t="shared" si="2"/>
        <v>30298</v>
      </c>
      <c r="F9" s="13">
        <f t="shared" si="2"/>
        <v>34796</v>
      </c>
      <c r="G9" s="13">
        <f t="shared" si="2"/>
        <v>44119</v>
      </c>
      <c r="H9" s="13">
        <f t="shared" si="2"/>
        <v>38108</v>
      </c>
      <c r="I9" s="13">
        <f t="shared" si="2"/>
        <v>6881</v>
      </c>
      <c r="J9" s="13">
        <f t="shared" si="2"/>
        <v>16291</v>
      </c>
      <c r="K9" s="11">
        <f>SUM(B9:J9)</f>
        <v>291351</v>
      </c>
    </row>
    <row r="10" spans="1:11" ht="17.25" customHeight="1">
      <c r="A10" s="29" t="s">
        <v>17</v>
      </c>
      <c r="B10" s="13">
        <v>33821</v>
      </c>
      <c r="C10" s="13">
        <v>45258</v>
      </c>
      <c r="D10" s="13">
        <v>41779</v>
      </c>
      <c r="E10" s="13">
        <v>30298</v>
      </c>
      <c r="F10" s="13">
        <v>34796</v>
      </c>
      <c r="G10" s="13">
        <v>44119</v>
      </c>
      <c r="H10" s="13">
        <v>38108</v>
      </c>
      <c r="I10" s="13">
        <v>6881</v>
      </c>
      <c r="J10" s="13">
        <v>16291</v>
      </c>
      <c r="K10" s="11">
        <f>SUM(B10:J10)</f>
        <v>291351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201454</v>
      </c>
      <c r="C12" s="17">
        <f t="shared" si="3"/>
        <v>256965</v>
      </c>
      <c r="D12" s="17">
        <f t="shared" si="3"/>
        <v>256950</v>
      </c>
      <c r="E12" s="17">
        <f t="shared" si="3"/>
        <v>180256</v>
      </c>
      <c r="F12" s="17">
        <f t="shared" si="3"/>
        <v>245574</v>
      </c>
      <c r="G12" s="17">
        <f t="shared" si="3"/>
        <v>429747</v>
      </c>
      <c r="H12" s="17">
        <f t="shared" si="3"/>
        <v>186617</v>
      </c>
      <c r="I12" s="17">
        <f t="shared" si="3"/>
        <v>33493</v>
      </c>
      <c r="J12" s="17">
        <f t="shared" si="3"/>
        <v>106979</v>
      </c>
      <c r="K12" s="11">
        <f aca="true" t="shared" si="4" ref="K12:K27">SUM(B12:J12)</f>
        <v>1898035</v>
      </c>
    </row>
    <row r="13" spans="1:13" ht="17.25" customHeight="1">
      <c r="A13" s="14" t="s">
        <v>19</v>
      </c>
      <c r="B13" s="13">
        <v>98224</v>
      </c>
      <c r="C13" s="13">
        <v>134442</v>
      </c>
      <c r="D13" s="13">
        <v>138403</v>
      </c>
      <c r="E13" s="13">
        <v>93971</v>
      </c>
      <c r="F13" s="13">
        <v>126400</v>
      </c>
      <c r="G13" s="13">
        <v>206057</v>
      </c>
      <c r="H13" s="13">
        <v>88837</v>
      </c>
      <c r="I13" s="13">
        <v>19305</v>
      </c>
      <c r="J13" s="13">
        <v>56975</v>
      </c>
      <c r="K13" s="11">
        <f t="shared" si="4"/>
        <v>962614</v>
      </c>
      <c r="L13" s="50"/>
      <c r="M13" s="51"/>
    </row>
    <row r="14" spans="1:12" ht="17.25" customHeight="1">
      <c r="A14" s="14" t="s">
        <v>20</v>
      </c>
      <c r="B14" s="13">
        <v>101091</v>
      </c>
      <c r="C14" s="13">
        <v>119537</v>
      </c>
      <c r="D14" s="13">
        <v>116493</v>
      </c>
      <c r="E14" s="13">
        <v>84201</v>
      </c>
      <c r="F14" s="13">
        <v>116990</v>
      </c>
      <c r="G14" s="13">
        <v>220172</v>
      </c>
      <c r="H14" s="13">
        <v>94681</v>
      </c>
      <c r="I14" s="13">
        <v>13771</v>
      </c>
      <c r="J14" s="13">
        <v>49334</v>
      </c>
      <c r="K14" s="11">
        <f t="shared" si="4"/>
        <v>916270</v>
      </c>
      <c r="L14" s="50"/>
    </row>
    <row r="15" spans="1:11" ht="17.25" customHeight="1">
      <c r="A15" s="14" t="s">
        <v>21</v>
      </c>
      <c r="B15" s="13">
        <v>2139</v>
      </c>
      <c r="C15" s="13">
        <v>2986</v>
      </c>
      <c r="D15" s="13">
        <v>2054</v>
      </c>
      <c r="E15" s="13">
        <v>2084</v>
      </c>
      <c r="F15" s="13">
        <v>2184</v>
      </c>
      <c r="G15" s="13">
        <v>3518</v>
      </c>
      <c r="H15" s="13">
        <v>3099</v>
      </c>
      <c r="I15" s="13">
        <v>417</v>
      </c>
      <c r="J15" s="13">
        <v>670</v>
      </c>
      <c r="K15" s="11">
        <f t="shared" si="4"/>
        <v>19151</v>
      </c>
    </row>
    <row r="16" spans="1:11" ht="17.25" customHeight="1">
      <c r="A16" s="15" t="s">
        <v>93</v>
      </c>
      <c r="B16" s="13">
        <f>B17+B18+B19</f>
        <v>11121</v>
      </c>
      <c r="C16" s="13">
        <f aca="true" t="shared" si="5" ref="C16:J16">C17+C18+C19</f>
        <v>14821</v>
      </c>
      <c r="D16" s="13">
        <f t="shared" si="5"/>
        <v>14494</v>
      </c>
      <c r="E16" s="13">
        <f t="shared" si="5"/>
        <v>9880</v>
      </c>
      <c r="F16" s="13">
        <f t="shared" si="5"/>
        <v>15588</v>
      </c>
      <c r="G16" s="13">
        <f t="shared" si="5"/>
        <v>27597</v>
      </c>
      <c r="H16" s="13">
        <f t="shared" si="5"/>
        <v>9949</v>
      </c>
      <c r="I16" s="13">
        <f t="shared" si="5"/>
        <v>2219</v>
      </c>
      <c r="J16" s="13">
        <f t="shared" si="5"/>
        <v>5905</v>
      </c>
      <c r="K16" s="11">
        <f t="shared" si="4"/>
        <v>111574</v>
      </c>
    </row>
    <row r="17" spans="1:11" ht="17.25" customHeight="1">
      <c r="A17" s="14" t="s">
        <v>94</v>
      </c>
      <c r="B17" s="13">
        <v>11040</v>
      </c>
      <c r="C17" s="13">
        <v>14730</v>
      </c>
      <c r="D17" s="13">
        <v>14442</v>
      </c>
      <c r="E17" s="13">
        <v>9824</v>
      </c>
      <c r="F17" s="13">
        <v>15504</v>
      </c>
      <c r="G17" s="13">
        <v>27426</v>
      </c>
      <c r="H17" s="13">
        <v>9891</v>
      </c>
      <c r="I17" s="13">
        <v>2202</v>
      </c>
      <c r="J17" s="13">
        <v>5879</v>
      </c>
      <c r="K17" s="11">
        <f t="shared" si="4"/>
        <v>110938</v>
      </c>
    </row>
    <row r="18" spans="1:11" ht="17.25" customHeight="1">
      <c r="A18" s="14" t="s">
        <v>95</v>
      </c>
      <c r="B18" s="13">
        <v>61</v>
      </c>
      <c r="C18" s="13">
        <v>88</v>
      </c>
      <c r="D18" s="13">
        <v>47</v>
      </c>
      <c r="E18" s="13">
        <v>42</v>
      </c>
      <c r="F18" s="13">
        <v>79</v>
      </c>
      <c r="G18" s="13">
        <v>148</v>
      </c>
      <c r="H18" s="13">
        <v>42</v>
      </c>
      <c r="I18" s="13">
        <v>16</v>
      </c>
      <c r="J18" s="13">
        <v>20</v>
      </c>
      <c r="K18" s="11">
        <f t="shared" si="4"/>
        <v>543</v>
      </c>
    </row>
    <row r="19" spans="1:11" ht="17.25" customHeight="1">
      <c r="A19" s="14" t="s">
        <v>96</v>
      </c>
      <c r="B19" s="13">
        <v>20</v>
      </c>
      <c r="C19" s="13">
        <v>3</v>
      </c>
      <c r="D19" s="13">
        <v>5</v>
      </c>
      <c r="E19" s="13">
        <v>14</v>
      </c>
      <c r="F19" s="13">
        <v>5</v>
      </c>
      <c r="G19" s="13">
        <v>23</v>
      </c>
      <c r="H19" s="13">
        <v>16</v>
      </c>
      <c r="I19" s="13">
        <v>1</v>
      </c>
      <c r="J19" s="13">
        <v>6</v>
      </c>
      <c r="K19" s="11">
        <f t="shared" si="4"/>
        <v>93</v>
      </c>
    </row>
    <row r="20" spans="1:11" ht="17.25" customHeight="1">
      <c r="A20" s="16" t="s">
        <v>22</v>
      </c>
      <c r="B20" s="11">
        <f>+B21+B22+B23</f>
        <v>151672</v>
      </c>
      <c r="C20" s="11">
        <f aca="true" t="shared" si="6" ref="C20:J20">+C21+C22+C23</f>
        <v>170133</v>
      </c>
      <c r="D20" s="11">
        <f t="shared" si="6"/>
        <v>193634</v>
      </c>
      <c r="E20" s="11">
        <f t="shared" si="6"/>
        <v>119024</v>
      </c>
      <c r="F20" s="11">
        <f t="shared" si="6"/>
        <v>200367</v>
      </c>
      <c r="G20" s="11">
        <f t="shared" si="6"/>
        <v>376156</v>
      </c>
      <c r="H20" s="11">
        <f t="shared" si="6"/>
        <v>119589</v>
      </c>
      <c r="I20" s="11">
        <f t="shared" si="6"/>
        <v>27978</v>
      </c>
      <c r="J20" s="11">
        <f t="shared" si="6"/>
        <v>75532</v>
      </c>
      <c r="K20" s="11">
        <f t="shared" si="4"/>
        <v>1434085</v>
      </c>
    </row>
    <row r="21" spans="1:12" ht="17.25" customHeight="1">
      <c r="A21" s="12" t="s">
        <v>23</v>
      </c>
      <c r="B21" s="13">
        <v>80922</v>
      </c>
      <c r="C21" s="13">
        <v>99032</v>
      </c>
      <c r="D21" s="13">
        <v>115366</v>
      </c>
      <c r="E21" s="13">
        <v>68507</v>
      </c>
      <c r="F21" s="13">
        <v>114075</v>
      </c>
      <c r="G21" s="13">
        <v>194899</v>
      </c>
      <c r="H21" s="13">
        <v>65050</v>
      </c>
      <c r="I21" s="13">
        <v>17612</v>
      </c>
      <c r="J21" s="13">
        <v>43555</v>
      </c>
      <c r="K21" s="11">
        <f t="shared" si="4"/>
        <v>799018</v>
      </c>
      <c r="L21" s="50"/>
    </row>
    <row r="22" spans="1:12" ht="17.25" customHeight="1">
      <c r="A22" s="12" t="s">
        <v>24</v>
      </c>
      <c r="B22" s="13">
        <v>69636</v>
      </c>
      <c r="C22" s="13">
        <v>69782</v>
      </c>
      <c r="D22" s="13">
        <v>77257</v>
      </c>
      <c r="E22" s="13">
        <v>49736</v>
      </c>
      <c r="F22" s="13">
        <v>85249</v>
      </c>
      <c r="G22" s="13">
        <v>179203</v>
      </c>
      <c r="H22" s="13">
        <v>53367</v>
      </c>
      <c r="I22" s="13">
        <v>10145</v>
      </c>
      <c r="J22" s="13">
        <v>31638</v>
      </c>
      <c r="K22" s="11">
        <f t="shared" si="4"/>
        <v>626013</v>
      </c>
      <c r="L22" s="50"/>
    </row>
    <row r="23" spans="1:11" ht="17.25" customHeight="1">
      <c r="A23" s="12" t="s">
        <v>25</v>
      </c>
      <c r="B23" s="13">
        <v>1114</v>
      </c>
      <c r="C23" s="13">
        <v>1319</v>
      </c>
      <c r="D23" s="13">
        <v>1011</v>
      </c>
      <c r="E23" s="13">
        <v>781</v>
      </c>
      <c r="F23" s="13">
        <v>1043</v>
      </c>
      <c r="G23" s="13">
        <v>2054</v>
      </c>
      <c r="H23" s="13">
        <v>1172</v>
      </c>
      <c r="I23" s="13">
        <v>221</v>
      </c>
      <c r="J23" s="13">
        <v>339</v>
      </c>
      <c r="K23" s="11">
        <f t="shared" si="4"/>
        <v>9054</v>
      </c>
    </row>
    <row r="24" spans="1:11" ht="17.25" customHeight="1">
      <c r="A24" s="16" t="s">
        <v>26</v>
      </c>
      <c r="B24" s="13">
        <f>+B25+B26</f>
        <v>71165</v>
      </c>
      <c r="C24" s="13">
        <f aca="true" t="shared" si="7" ref="C24:J24">+C25+C26</f>
        <v>103499</v>
      </c>
      <c r="D24" s="13">
        <f t="shared" si="7"/>
        <v>119356</v>
      </c>
      <c r="E24" s="13">
        <f t="shared" si="7"/>
        <v>71189</v>
      </c>
      <c r="F24" s="13">
        <f t="shared" si="7"/>
        <v>84524</v>
      </c>
      <c r="G24" s="13">
        <f t="shared" si="7"/>
        <v>117889</v>
      </c>
      <c r="H24" s="13">
        <f t="shared" si="7"/>
        <v>56721</v>
      </c>
      <c r="I24" s="13">
        <f t="shared" si="7"/>
        <v>19870</v>
      </c>
      <c r="J24" s="13">
        <f t="shared" si="7"/>
        <v>49417</v>
      </c>
      <c r="K24" s="11">
        <f t="shared" si="4"/>
        <v>693630</v>
      </c>
    </row>
    <row r="25" spans="1:12" ht="17.25" customHeight="1">
      <c r="A25" s="12" t="s">
        <v>115</v>
      </c>
      <c r="B25" s="13">
        <v>60801</v>
      </c>
      <c r="C25" s="13">
        <v>91671</v>
      </c>
      <c r="D25" s="13">
        <v>107520</v>
      </c>
      <c r="E25" s="13">
        <v>63721</v>
      </c>
      <c r="F25" s="13">
        <v>74855</v>
      </c>
      <c r="G25" s="13">
        <v>103275</v>
      </c>
      <c r="H25" s="13">
        <v>49048</v>
      </c>
      <c r="I25" s="13">
        <v>18381</v>
      </c>
      <c r="J25" s="13">
        <v>44465</v>
      </c>
      <c r="K25" s="11">
        <f t="shared" si="4"/>
        <v>613737</v>
      </c>
      <c r="L25" s="50"/>
    </row>
    <row r="26" spans="1:12" ht="17.25" customHeight="1">
      <c r="A26" s="12" t="s">
        <v>116</v>
      </c>
      <c r="B26" s="13">
        <v>10364</v>
      </c>
      <c r="C26" s="13">
        <v>11828</v>
      </c>
      <c r="D26" s="13">
        <v>11836</v>
      </c>
      <c r="E26" s="13">
        <v>7468</v>
      </c>
      <c r="F26" s="13">
        <v>9669</v>
      </c>
      <c r="G26" s="13">
        <v>14614</v>
      </c>
      <c r="H26" s="13">
        <v>7673</v>
      </c>
      <c r="I26" s="13">
        <v>1489</v>
      </c>
      <c r="J26" s="13">
        <v>4952</v>
      </c>
      <c r="K26" s="11">
        <f t="shared" si="4"/>
        <v>79893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3186</v>
      </c>
      <c r="I27" s="11">
        <v>0</v>
      </c>
      <c r="J27" s="11">
        <v>0</v>
      </c>
      <c r="K27" s="11">
        <f t="shared" si="4"/>
        <v>3186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22947.65</v>
      </c>
      <c r="I35" s="19">
        <v>0</v>
      </c>
      <c r="J35" s="19">
        <v>0</v>
      </c>
      <c r="K35" s="23">
        <f>SUM(B35:J35)</f>
        <v>22947.65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1361566.25</v>
      </c>
      <c r="C47" s="22">
        <f aca="true" t="shared" si="12" ref="C47:H47">+C48+C57</f>
        <v>1917954.13</v>
      </c>
      <c r="D47" s="22">
        <f t="shared" si="12"/>
        <v>2284462.13</v>
      </c>
      <c r="E47" s="22">
        <f t="shared" si="12"/>
        <v>1282655.57</v>
      </c>
      <c r="F47" s="22">
        <f t="shared" si="12"/>
        <v>1787153.2000000002</v>
      </c>
      <c r="G47" s="22">
        <f t="shared" si="12"/>
        <v>2579598.42</v>
      </c>
      <c r="H47" s="22">
        <f t="shared" si="12"/>
        <v>1260270.36</v>
      </c>
      <c r="I47" s="22">
        <f>+I48+I57</f>
        <v>440012.06999999995</v>
      </c>
      <c r="J47" s="22">
        <f>+J48+J57</f>
        <v>800269.72</v>
      </c>
      <c r="K47" s="22">
        <f>SUM(B47:J47)</f>
        <v>13713941.850000001</v>
      </c>
    </row>
    <row r="48" spans="1:11" ht="17.25" customHeight="1">
      <c r="A48" s="16" t="s">
        <v>108</v>
      </c>
      <c r="B48" s="23">
        <f>SUM(B49:B56)</f>
        <v>1343892.66</v>
      </c>
      <c r="C48" s="23">
        <f aca="true" t="shared" si="13" ref="C48:J48">SUM(C49:C56)</f>
        <v>1892981.69</v>
      </c>
      <c r="D48" s="23">
        <f t="shared" si="13"/>
        <v>2259187.02</v>
      </c>
      <c r="E48" s="23">
        <f t="shared" si="13"/>
        <v>1259704.73</v>
      </c>
      <c r="F48" s="23">
        <f t="shared" si="13"/>
        <v>1763801.87</v>
      </c>
      <c r="G48" s="23">
        <f t="shared" si="13"/>
        <v>2550654.37</v>
      </c>
      <c r="H48" s="23">
        <f t="shared" si="13"/>
        <v>1239890.87</v>
      </c>
      <c r="I48" s="23">
        <f t="shared" si="13"/>
        <v>440012.06999999995</v>
      </c>
      <c r="J48" s="23">
        <f t="shared" si="13"/>
        <v>786392.88</v>
      </c>
      <c r="K48" s="23">
        <f aca="true" t="shared" si="14" ref="K48:K57">SUM(B48:J48)</f>
        <v>13536518.160000002</v>
      </c>
    </row>
    <row r="49" spans="1:11" ht="17.25" customHeight="1">
      <c r="A49" s="34" t="s">
        <v>43</v>
      </c>
      <c r="B49" s="23">
        <f aca="true" t="shared" si="15" ref="B49:H49">ROUND(B30*B7,2)</f>
        <v>1342053.3</v>
      </c>
      <c r="C49" s="23">
        <f t="shared" si="15"/>
        <v>1885910.33</v>
      </c>
      <c r="D49" s="23">
        <f t="shared" si="15"/>
        <v>2255932.33</v>
      </c>
      <c r="E49" s="23">
        <f t="shared" si="15"/>
        <v>1258140.28</v>
      </c>
      <c r="F49" s="23">
        <f t="shared" si="15"/>
        <v>1761250.34</v>
      </c>
      <c r="G49" s="23">
        <f t="shared" si="15"/>
        <v>2547106.77</v>
      </c>
      <c r="H49" s="23">
        <f t="shared" si="15"/>
        <v>1215133.36</v>
      </c>
      <c r="I49" s="23">
        <f>ROUND(I30*I7,2)</f>
        <v>438946.35</v>
      </c>
      <c r="J49" s="23">
        <f>ROUND(J30*J7,2)</f>
        <v>784175.84</v>
      </c>
      <c r="K49" s="23">
        <f t="shared" si="14"/>
        <v>13488648.899999999</v>
      </c>
    </row>
    <row r="50" spans="1:11" ht="17.25" customHeight="1">
      <c r="A50" s="34" t="s">
        <v>44</v>
      </c>
      <c r="B50" s="19">
        <v>0</v>
      </c>
      <c r="C50" s="23">
        <f>ROUND(C31*C7,2)</f>
        <v>4191.95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4191.95</v>
      </c>
    </row>
    <row r="51" spans="1:11" ht="17.25" customHeight="1">
      <c r="A51" s="64" t="s">
        <v>104</v>
      </c>
      <c r="B51" s="65">
        <f aca="true" t="shared" si="16" ref="B51:H51">ROUND(B32*B7,2)</f>
        <v>-2252.32</v>
      </c>
      <c r="C51" s="65">
        <f t="shared" si="16"/>
        <v>-2894.31</v>
      </c>
      <c r="D51" s="65">
        <f t="shared" si="16"/>
        <v>-3131.07</v>
      </c>
      <c r="E51" s="65">
        <f t="shared" si="16"/>
        <v>-1880.95</v>
      </c>
      <c r="F51" s="65">
        <f t="shared" si="16"/>
        <v>-2729.99</v>
      </c>
      <c r="G51" s="65">
        <f t="shared" si="16"/>
        <v>-3882.48</v>
      </c>
      <c r="H51" s="65">
        <f t="shared" si="16"/>
        <v>-1905.18</v>
      </c>
      <c r="I51" s="19">
        <v>0</v>
      </c>
      <c r="J51" s="19">
        <v>0</v>
      </c>
      <c r="K51" s="65">
        <f>SUM(B51:J51)</f>
        <v>-18676.300000000003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22947.65</v>
      </c>
      <c r="I53" s="31">
        <f>+I35</f>
        <v>0</v>
      </c>
      <c r="J53" s="31">
        <f>+J35</f>
        <v>0</v>
      </c>
      <c r="K53" s="23">
        <f t="shared" si="14"/>
        <v>22947.65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-207125.89999999997</v>
      </c>
      <c r="C61" s="35">
        <f t="shared" si="17"/>
        <v>-291332.28</v>
      </c>
      <c r="D61" s="35">
        <f t="shared" si="17"/>
        <v>-287105.5</v>
      </c>
      <c r="E61" s="35">
        <f t="shared" si="17"/>
        <v>-258921.06</v>
      </c>
      <c r="F61" s="35">
        <f t="shared" si="17"/>
        <v>-271084.27999999997</v>
      </c>
      <c r="G61" s="35">
        <f t="shared" si="17"/>
        <v>-262798.47000000003</v>
      </c>
      <c r="H61" s="35">
        <f t="shared" si="17"/>
        <v>-164499.36</v>
      </c>
      <c r="I61" s="35">
        <f t="shared" si="17"/>
        <v>-157315.14</v>
      </c>
      <c r="J61" s="35">
        <f t="shared" si="17"/>
        <v>-76153.42</v>
      </c>
      <c r="K61" s="35">
        <f>SUM(B61:J61)</f>
        <v>-1976335.4100000001</v>
      </c>
    </row>
    <row r="62" spans="1:11" ht="18.75" customHeight="1">
      <c r="A62" s="16" t="s">
        <v>74</v>
      </c>
      <c r="B62" s="35">
        <f aca="true" t="shared" si="18" ref="B62:J62">B63+B64+B65+B66+B67+B68</f>
        <v>-190809.15999999997</v>
      </c>
      <c r="C62" s="35">
        <f t="shared" si="18"/>
        <v>-179424.29</v>
      </c>
      <c r="D62" s="35">
        <f t="shared" si="18"/>
        <v>-183040.49000000002</v>
      </c>
      <c r="E62" s="35">
        <f t="shared" si="18"/>
        <v>-219093.52</v>
      </c>
      <c r="F62" s="35">
        <f t="shared" si="18"/>
        <v>-212028.62</v>
      </c>
      <c r="G62" s="35">
        <f t="shared" si="18"/>
        <v>-244270.23</v>
      </c>
      <c r="H62" s="35">
        <f t="shared" si="18"/>
        <v>-144810.4</v>
      </c>
      <c r="I62" s="35">
        <f t="shared" si="18"/>
        <v>-26147.8</v>
      </c>
      <c r="J62" s="35">
        <f t="shared" si="18"/>
        <v>-61905.8</v>
      </c>
      <c r="K62" s="35">
        <f aca="true" t="shared" si="19" ref="K62:K91">SUM(B62:J62)</f>
        <v>-1461530.31</v>
      </c>
    </row>
    <row r="63" spans="1:11" ht="18.75" customHeight="1">
      <c r="A63" s="12" t="s">
        <v>75</v>
      </c>
      <c r="B63" s="35">
        <f>-ROUND(B9*$D$3,2)</f>
        <v>-128519.8</v>
      </c>
      <c r="C63" s="35">
        <f aca="true" t="shared" si="20" ref="C63:J63">-ROUND(C9*$D$3,2)</f>
        <v>-171980.4</v>
      </c>
      <c r="D63" s="35">
        <f t="shared" si="20"/>
        <v>-158760.2</v>
      </c>
      <c r="E63" s="35">
        <f t="shared" si="20"/>
        <v>-115132.4</v>
      </c>
      <c r="F63" s="35">
        <f t="shared" si="20"/>
        <v>-132224.8</v>
      </c>
      <c r="G63" s="35">
        <f t="shared" si="20"/>
        <v>-167652.2</v>
      </c>
      <c r="H63" s="35">
        <f t="shared" si="20"/>
        <v>-144810.4</v>
      </c>
      <c r="I63" s="35">
        <f t="shared" si="20"/>
        <v>-26147.8</v>
      </c>
      <c r="J63" s="35">
        <f t="shared" si="20"/>
        <v>-61905.8</v>
      </c>
      <c r="K63" s="35">
        <f t="shared" si="19"/>
        <v>-1107133.8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-1268</v>
      </c>
      <c r="C65" s="35">
        <v>-388</v>
      </c>
      <c r="D65" s="35">
        <v>-304</v>
      </c>
      <c r="E65" s="35">
        <v>-740</v>
      </c>
      <c r="F65" s="35">
        <v>-480</v>
      </c>
      <c r="G65" s="35">
        <v>-464</v>
      </c>
      <c r="H65" s="19">
        <v>0</v>
      </c>
      <c r="I65" s="19">
        <v>0</v>
      </c>
      <c r="J65" s="19">
        <v>0</v>
      </c>
      <c r="K65" s="35">
        <f t="shared" si="19"/>
        <v>-3644</v>
      </c>
    </row>
    <row r="66" spans="1:11" ht="18.75" customHeight="1">
      <c r="A66" s="12" t="s">
        <v>105</v>
      </c>
      <c r="B66" s="35">
        <v>-5452</v>
      </c>
      <c r="C66" s="35">
        <v>-1904</v>
      </c>
      <c r="D66" s="35">
        <v>-1484</v>
      </c>
      <c r="E66" s="35">
        <v>-2868</v>
      </c>
      <c r="F66" s="35">
        <v>-924</v>
      </c>
      <c r="G66" s="35">
        <v>-1484</v>
      </c>
      <c r="H66" s="19">
        <v>0</v>
      </c>
      <c r="I66" s="19">
        <v>0</v>
      </c>
      <c r="J66" s="19">
        <v>0</v>
      </c>
      <c r="K66" s="35">
        <f t="shared" si="19"/>
        <v>-14116</v>
      </c>
    </row>
    <row r="67" spans="1:11" ht="18.75" customHeight="1">
      <c r="A67" s="12" t="s">
        <v>52</v>
      </c>
      <c r="B67" s="35">
        <v>-55569.36</v>
      </c>
      <c r="C67" s="35">
        <v>-5151.89</v>
      </c>
      <c r="D67" s="35">
        <v>-22492.29</v>
      </c>
      <c r="E67" s="35">
        <v>-100353.12</v>
      </c>
      <c r="F67" s="35">
        <v>-78399.82</v>
      </c>
      <c r="G67" s="35">
        <v>-74670.03</v>
      </c>
      <c r="H67" s="19">
        <v>0</v>
      </c>
      <c r="I67" s="19">
        <v>0</v>
      </c>
      <c r="J67" s="19">
        <v>0</v>
      </c>
      <c r="K67" s="35">
        <f t="shared" si="19"/>
        <v>-336636.51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-33476.740000000005</v>
      </c>
      <c r="C69" s="65">
        <f>SUM(C70:C102)</f>
        <v>-147073.29</v>
      </c>
      <c r="D69" s="65">
        <f>SUM(D70:D102)</f>
        <v>-152395.61</v>
      </c>
      <c r="E69" s="65">
        <f aca="true" t="shared" si="21" ref="E69:J69">SUM(E70:E102)</f>
        <v>-80132.47</v>
      </c>
      <c r="F69" s="65">
        <f t="shared" si="21"/>
        <v>-104475.92</v>
      </c>
      <c r="G69" s="65">
        <f t="shared" si="21"/>
        <v>-116089.06</v>
      </c>
      <c r="H69" s="65">
        <f t="shared" si="21"/>
        <v>-42082.72</v>
      </c>
      <c r="I69" s="65">
        <f t="shared" si="21"/>
        <v>-72670.39</v>
      </c>
      <c r="J69" s="65">
        <f t="shared" si="21"/>
        <v>-14247.62</v>
      </c>
      <c r="K69" s="65">
        <f t="shared" si="19"/>
        <v>-762643.82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-17965.79</v>
      </c>
      <c r="C76" s="35">
        <v>-124949.26</v>
      </c>
      <c r="D76" s="35">
        <v>-131407.65</v>
      </c>
      <c r="E76" s="35">
        <v>-65167.71</v>
      </c>
      <c r="F76" s="35">
        <v>-82904.79</v>
      </c>
      <c r="G76" s="35">
        <v>-83839.33</v>
      </c>
      <c r="H76" s="35">
        <v>-27763.67</v>
      </c>
      <c r="I76" s="35">
        <v>-5243.77</v>
      </c>
      <c r="J76" s="35">
        <v>-3870</v>
      </c>
      <c r="K76" s="65">
        <f t="shared" si="19"/>
        <v>-543111.97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17160</v>
      </c>
      <c r="C103" s="65">
        <v>35165.3</v>
      </c>
      <c r="D103" s="65">
        <v>48330.6</v>
      </c>
      <c r="E103" s="65">
        <v>40304.93</v>
      </c>
      <c r="F103" s="65">
        <v>45420.26</v>
      </c>
      <c r="G103" s="65">
        <v>97560.82</v>
      </c>
      <c r="H103" s="65">
        <v>22393.76</v>
      </c>
      <c r="I103" s="65">
        <v>-58496.95</v>
      </c>
      <c r="J103" s="19">
        <v>0</v>
      </c>
      <c r="K103" s="65">
        <f>SUM(B103:J103)</f>
        <v>247838.72000000003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1154440.35</v>
      </c>
      <c r="C106" s="24">
        <f t="shared" si="22"/>
        <v>1626621.8499999999</v>
      </c>
      <c r="D106" s="24">
        <f t="shared" si="22"/>
        <v>1997356.6300000001</v>
      </c>
      <c r="E106" s="24">
        <f t="shared" si="22"/>
        <v>1023734.51</v>
      </c>
      <c r="F106" s="24">
        <f t="shared" si="22"/>
        <v>1516068.9200000002</v>
      </c>
      <c r="G106" s="24">
        <f t="shared" si="22"/>
        <v>2316799.9499999997</v>
      </c>
      <c r="H106" s="24">
        <f t="shared" si="22"/>
        <v>1095771.0000000002</v>
      </c>
      <c r="I106" s="24">
        <f>+I107+I108</f>
        <v>282696.92999999993</v>
      </c>
      <c r="J106" s="24">
        <f>+J107+J108</f>
        <v>724116.2999999999</v>
      </c>
      <c r="K106" s="46">
        <f>SUM(B106:J106)</f>
        <v>11737606.44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1136766.76</v>
      </c>
      <c r="C107" s="24">
        <f t="shared" si="23"/>
        <v>1601649.41</v>
      </c>
      <c r="D107" s="24">
        <f t="shared" si="23"/>
        <v>1972081.52</v>
      </c>
      <c r="E107" s="24">
        <f t="shared" si="23"/>
        <v>1000783.67</v>
      </c>
      <c r="F107" s="24">
        <f t="shared" si="23"/>
        <v>1492717.59</v>
      </c>
      <c r="G107" s="24">
        <f t="shared" si="23"/>
        <v>2287855.9</v>
      </c>
      <c r="H107" s="24">
        <f t="shared" si="23"/>
        <v>1075391.5100000002</v>
      </c>
      <c r="I107" s="24">
        <f t="shared" si="23"/>
        <v>282696.92999999993</v>
      </c>
      <c r="J107" s="24">
        <f t="shared" si="23"/>
        <v>710239.46</v>
      </c>
      <c r="K107" s="46">
        <f>SUM(B107:J107)</f>
        <v>11560182.75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11737606.430000002</v>
      </c>
      <c r="L114" s="52"/>
    </row>
    <row r="115" spans="1:11" ht="18.75" customHeight="1">
      <c r="A115" s="26" t="s">
        <v>70</v>
      </c>
      <c r="B115" s="27">
        <v>145958.94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145958.94</v>
      </c>
    </row>
    <row r="116" spans="1:11" ht="18.75" customHeight="1">
      <c r="A116" s="26" t="s">
        <v>71</v>
      </c>
      <c r="B116" s="27">
        <v>1008481.41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1008481.41</v>
      </c>
    </row>
    <row r="117" spans="1:11" ht="18.75" customHeight="1">
      <c r="A117" s="26" t="s">
        <v>72</v>
      </c>
      <c r="B117" s="38">
        <v>0</v>
      </c>
      <c r="C117" s="27">
        <f>+C106</f>
        <v>1626621.8499999999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1626621.8499999999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1859310.48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1859310.48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138046.15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138046.15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921361.06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921361.06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102373.44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102373.44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287135.21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287135.21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537328.47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537328.47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101252.66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101252.66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590352.58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590352.58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675277.65</v>
      </c>
      <c r="H126" s="38">
        <v>0</v>
      </c>
      <c r="I126" s="38">
        <v>0</v>
      </c>
      <c r="J126" s="38">
        <v>0</v>
      </c>
      <c r="K126" s="39">
        <f t="shared" si="25"/>
        <v>675277.65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55471.62</v>
      </c>
      <c r="H127" s="38">
        <v>0</v>
      </c>
      <c r="I127" s="38">
        <v>0</v>
      </c>
      <c r="J127" s="38">
        <v>0</v>
      </c>
      <c r="K127" s="39">
        <f t="shared" si="25"/>
        <v>55471.62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329884.23</v>
      </c>
      <c r="H128" s="38">
        <v>0</v>
      </c>
      <c r="I128" s="38">
        <v>0</v>
      </c>
      <c r="J128" s="38">
        <v>0</v>
      </c>
      <c r="K128" s="39">
        <f t="shared" si="25"/>
        <v>329884.23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310353.1</v>
      </c>
      <c r="H129" s="38">
        <v>0</v>
      </c>
      <c r="I129" s="38">
        <v>0</v>
      </c>
      <c r="J129" s="38">
        <v>0</v>
      </c>
      <c r="K129" s="39">
        <f t="shared" si="25"/>
        <v>310353.1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945813.35</v>
      </c>
      <c r="H130" s="38">
        <v>0</v>
      </c>
      <c r="I130" s="38">
        <v>0</v>
      </c>
      <c r="J130" s="38">
        <v>0</v>
      </c>
      <c r="K130" s="39">
        <f t="shared" si="25"/>
        <v>945813.35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389986.1</v>
      </c>
      <c r="I131" s="38">
        <v>0</v>
      </c>
      <c r="J131" s="38">
        <v>0</v>
      </c>
      <c r="K131" s="39">
        <f t="shared" si="25"/>
        <v>389986.1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705784.9</v>
      </c>
      <c r="I132" s="38">
        <v>0</v>
      </c>
      <c r="J132" s="38">
        <v>0</v>
      </c>
      <c r="K132" s="39">
        <f t="shared" si="25"/>
        <v>705784.9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282696.93</v>
      </c>
      <c r="J133" s="38"/>
      <c r="K133" s="39">
        <f t="shared" si="25"/>
        <v>282696.93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724116.2999999999</v>
      </c>
      <c r="K134" s="42">
        <f t="shared" si="25"/>
        <v>724116.2999999999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2018-01-12T17:21:21Z</dcterms:modified>
  <cp:category/>
  <cp:version/>
  <cp:contentType/>
  <cp:contentStatus/>
</cp:coreProperties>
</file>