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<sst xmlns="http://schemas.openxmlformats.org/spreadsheetml/2006/main" count="140" uniqueCount="140">
  <si>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</si>
  <si>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</si>
  <si>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</si>
  <si>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</si>
  <si>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</si>
  <si>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</si>
  <si>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</si>
  <si>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</si>
  <si>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</si>
  <si>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</si>
  <si>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</si>
  <si>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</si>
  <si>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</si>
  <si>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</si>
  <si>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</si>
  <si>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</si>
  <si>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</si>
  <si>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</si>
  <si>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</si>
  <si>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</si>
  <si>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</si>
  <si>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</si>
  <si>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</si>
  <si>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</si>
  <si>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</si>
  <si>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</si>
  <si>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</si>
  <si>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</si>
  <si>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</si>
  <si>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</si>
  <si>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</si>
  <si>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</si>
  <si>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</si>
  <si>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</si>
  <si>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</si>
  <si>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</si>
  <si>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</si>
  <si>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</si>
  <si>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</si>
  <si>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</si>
  <si>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</si>
  <si>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</si>
  <si>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</si>
  <si>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</si>
  <si>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</si>
  <si>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</si>
  <si>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</si>
  <si>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</si>
  <si>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</si>
  <si>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</si>
  <si>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</si>
  <si>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</si>
  <si>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</si>
  <si>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</si>
  <si>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</si>
  <si>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</si>
  <si>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</si>
  <si>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</si>
  <si>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</si>
  <si>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</si>
  <si>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</si>
  <si>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</si>
  <si>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</si>
  <si>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</si>
  <si>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</si>
  <si>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</si>
  <si>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</si>
  <si>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</si>
  <si>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</si>
  <si>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</si>
  <si>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</si>
  <si>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</si>
  <si>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</si>
  <si>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</si>
  <si>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</si>
  <si>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</si>
  <si>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</si>
  <si>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</si>
  <si>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</si>
  <si>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</si>
  <si>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</si>
  <si>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</si>
  <si>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</si>
  <si>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</si>
  <si>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</si>
  <si>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</si>
  <si>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</si>
  <si>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</si>
  <si>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</si>
  <si>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</si>
  <si>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</si>
  <si>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</si>
  <si>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</si>
  <si>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</si>
  <si>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</si>
  <si>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</si>
  <si>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</si>
  <si>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</si>
  <si>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</si>
  <si>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</si>
  <si>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</si>
  <si>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</si>
  <si>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</si>
  <si>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</si>
  <si>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</si>
  <si>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</si>
  <si>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</si>
  <si>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</si>
  <si>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</si>
  <si>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</si>
  <si>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</si>
  <si>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</si>
  <si>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</si>
  <si>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</si>
  <si>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</si>
  <si>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</si>
  <si>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</si>
  <si>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</si>
  <si>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</si>
  <si>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</si>
  <si>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</si>
  <si>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</si>
  <si>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</si>
  <si>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</si>
  <si>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</si>
  <si>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</si>
  <si>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</si>
  <si>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</si>
  <si>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</si>
  <si>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</si>
  <si>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</si>
  <si>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</si>
  <si>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</si>
  <si>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</si>
  <si>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</si>
  <si>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</si>
  <si>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03/01/18 - VENCIMENTO 10/01/18</t>
  </si>
  <si>
    <t>6.2.31. Ajuste de Remuneração Previsto Contratualmente ¹</t>
  </si>
  <si>
    <t>Nota:</t>
  </si>
  <si>
    <t xml:space="preserve">¹ Ajuste anual de remuneração, previsto contratualmente, período de 05/12/16 a 20/12/17, com vencimento no período de 02/01 a 28/12/17, parcela 02/05.
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</si>
</sst>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417005</v>
      </c>
      <c r="C7" s="9">
        <f t="shared" si="0"/>
        <v>530381</v>
      </c>
      <c r="D7" s="9">
        <f t="shared" si="0"/>
        <v>553535</v>
      </c>
      <c r="E7" s="9">
        <f t="shared" si="0"/>
        <v>370416</v>
      </c>
      <c r="F7" s="9">
        <f t="shared" si="0"/>
        <v>523961</v>
      </c>
      <c r="G7" s="9">
        <f t="shared" si="0"/>
        <v>905480</v>
      </c>
      <c r="H7" s="9">
        <f t="shared" si="0"/>
        <v>373258</v>
      </c>
      <c r="I7" s="9">
        <f t="shared" si="0"/>
        <v>79557</v>
      </c>
      <c r="J7" s="9">
        <f t="shared" si="0"/>
        <v>225913</v>
      </c>
      <c r="K7" s="9">
        <f t="shared" si="0"/>
        <v>3979506</v>
      </c>
      <c r="L7" s="50"/>
    </row>
    <row r="8" spans="1:11" ht="17.25" customHeight="1">
      <c r="A8" s="10" t="s">
        <v>97</v>
      </c>
      <c r="B8" s="11">
        <f>B9+B12+B16</f>
        <v>219998</v>
      </c>
      <c r="C8" s="11">
        <f aca="true" t="shared" si="1" ref="C8:J8">C9+C12+C16</f>
        <v>287561</v>
      </c>
      <c r="D8" s="11">
        <f t="shared" si="1"/>
        <v>277557</v>
      </c>
      <c r="E8" s="11">
        <f t="shared" si="1"/>
        <v>198800</v>
      </c>
      <c r="F8" s="11">
        <f t="shared" si="1"/>
        <v>268586</v>
      </c>
      <c r="G8" s="11">
        <f t="shared" si="1"/>
        <v>457326</v>
      </c>
      <c r="H8" s="11">
        <f t="shared" si="1"/>
        <v>211823</v>
      </c>
      <c r="I8" s="11">
        <f t="shared" si="1"/>
        <v>37921</v>
      </c>
      <c r="J8" s="11">
        <f t="shared" si="1"/>
        <v>115440</v>
      </c>
      <c r="K8" s="11">
        <f>SUM(B8:J8)</f>
        <v>2075012</v>
      </c>
    </row>
    <row r="9" spans="1:11" ht="17.25" customHeight="1">
      <c r="A9" s="15" t="s">
        <v>16</v>
      </c>
      <c r="B9" s="13">
        <f>+B10+B11</f>
        <v>28889</v>
      </c>
      <c r="C9" s="13">
        <f aca="true" t="shared" si="2" ref="C9:J9">+C10+C11</f>
        <v>40413</v>
      </c>
      <c r="D9" s="13">
        <f t="shared" si="2"/>
        <v>36490</v>
      </c>
      <c r="E9" s="13">
        <f t="shared" si="2"/>
        <v>26453</v>
      </c>
      <c r="F9" s="13">
        <f t="shared" si="2"/>
        <v>31576</v>
      </c>
      <c r="G9" s="13">
        <f t="shared" si="2"/>
        <v>39796</v>
      </c>
      <c r="H9" s="13">
        <f t="shared" si="2"/>
        <v>33041</v>
      </c>
      <c r="I9" s="13">
        <f t="shared" si="2"/>
        <v>6233</v>
      </c>
      <c r="J9" s="13">
        <f t="shared" si="2"/>
        <v>14171</v>
      </c>
      <c r="K9" s="11">
        <f>SUM(B9:J9)</f>
        <v>257062</v>
      </c>
    </row>
    <row r="10" spans="1:11" ht="17.25" customHeight="1">
      <c r="A10" s="29" t="s">
        <v>17</v>
      </c>
      <c r="B10" s="13">
        <v>28889</v>
      </c>
      <c r="C10" s="13">
        <v>40413</v>
      </c>
      <c r="D10" s="13">
        <v>36490</v>
      </c>
      <c r="E10" s="13">
        <v>26453</v>
      </c>
      <c r="F10" s="13">
        <v>31576</v>
      </c>
      <c r="G10" s="13">
        <v>39796</v>
      </c>
      <c r="H10" s="13">
        <v>33041</v>
      </c>
      <c r="I10" s="13">
        <v>6233</v>
      </c>
      <c r="J10" s="13">
        <v>14171</v>
      </c>
      <c r="K10" s="11">
        <f>SUM(B10:J10)</f>
        <v>257062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180933</v>
      </c>
      <c r="C12" s="17">
        <f t="shared" si="3"/>
        <v>233862</v>
      </c>
      <c r="D12" s="17">
        <f t="shared" si="3"/>
        <v>228411</v>
      </c>
      <c r="E12" s="17">
        <f t="shared" si="3"/>
        <v>163470</v>
      </c>
      <c r="F12" s="17">
        <f t="shared" si="3"/>
        <v>222757</v>
      </c>
      <c r="G12" s="17">
        <f t="shared" si="3"/>
        <v>392452</v>
      </c>
      <c r="H12" s="17">
        <f t="shared" si="3"/>
        <v>169841</v>
      </c>
      <c r="I12" s="17">
        <f t="shared" si="3"/>
        <v>29740</v>
      </c>
      <c r="J12" s="17">
        <f t="shared" si="3"/>
        <v>95949</v>
      </c>
      <c r="K12" s="11">
        <f aca="true" t="shared" si="4" ref="K12:K27">SUM(B12:J12)</f>
        <v>1717415</v>
      </c>
    </row>
    <row r="13" spans="1:13" ht="17.25" customHeight="1">
      <c r="A13" s="14" t="s">
        <v>19</v>
      </c>
      <c r="B13" s="13">
        <v>85583</v>
      </c>
      <c r="C13" s="13">
        <v>119029</v>
      </c>
      <c r="D13" s="13">
        <v>120175</v>
      </c>
      <c r="E13" s="13">
        <v>83224</v>
      </c>
      <c r="F13" s="13">
        <v>113034</v>
      </c>
      <c r="G13" s="13">
        <v>185014</v>
      </c>
      <c r="H13" s="13">
        <v>79437</v>
      </c>
      <c r="I13" s="13">
        <v>17039</v>
      </c>
      <c r="J13" s="13">
        <v>49690</v>
      </c>
      <c r="K13" s="11">
        <f t="shared" si="4"/>
        <v>852225</v>
      </c>
      <c r="L13" s="50"/>
      <c r="M13" s="51"/>
    </row>
    <row r="14" spans="1:12" ht="17.25" customHeight="1">
      <c r="A14" s="14" t="s">
        <v>20</v>
      </c>
      <c r="B14" s="13">
        <v>93304</v>
      </c>
      <c r="C14" s="13">
        <v>112069</v>
      </c>
      <c r="D14" s="13">
        <v>106329</v>
      </c>
      <c r="E14" s="13">
        <v>78348</v>
      </c>
      <c r="F14" s="13">
        <v>107703</v>
      </c>
      <c r="G14" s="13">
        <v>204009</v>
      </c>
      <c r="H14" s="13">
        <v>87703</v>
      </c>
      <c r="I14" s="13">
        <v>12316</v>
      </c>
      <c r="J14" s="13">
        <v>45669</v>
      </c>
      <c r="K14" s="11">
        <f t="shared" si="4"/>
        <v>847450</v>
      </c>
      <c r="L14" s="50"/>
    </row>
    <row r="15" spans="1:11" ht="17.25" customHeight="1">
      <c r="A15" s="14" t="s">
        <v>21</v>
      </c>
      <c r="B15" s="13">
        <v>2046</v>
      </c>
      <c r="C15" s="13">
        <v>2764</v>
      </c>
      <c r="D15" s="13">
        <v>1907</v>
      </c>
      <c r="E15" s="13">
        <v>1898</v>
      </c>
      <c r="F15" s="13">
        <v>2020</v>
      </c>
      <c r="G15" s="13">
        <v>3429</v>
      </c>
      <c r="H15" s="13">
        <v>2701</v>
      </c>
      <c r="I15" s="13">
        <v>385</v>
      </c>
      <c r="J15" s="13">
        <v>590</v>
      </c>
      <c r="K15" s="11">
        <f t="shared" si="4"/>
        <v>17740</v>
      </c>
    </row>
    <row r="16" spans="1:11" ht="17.25" customHeight="1">
      <c r="A16" s="15" t="s">
        <v>93</v>
      </c>
      <c r="B16" s="13">
        <f>B17+B18+B19</f>
        <v>10176</v>
      </c>
      <c r="C16" s="13">
        <f aca="true" t="shared" si="5" ref="C16:J16">C17+C18+C19</f>
        <v>13286</v>
      </c>
      <c r="D16" s="13">
        <f t="shared" si="5"/>
        <v>12656</v>
      </c>
      <c r="E16" s="13">
        <f t="shared" si="5"/>
        <v>8877</v>
      </c>
      <c r="F16" s="13">
        <f t="shared" si="5"/>
        <v>14253</v>
      </c>
      <c r="G16" s="13">
        <f t="shared" si="5"/>
        <v>25078</v>
      </c>
      <c r="H16" s="13">
        <f t="shared" si="5"/>
        <v>8941</v>
      </c>
      <c r="I16" s="13">
        <f t="shared" si="5"/>
        <v>1948</v>
      </c>
      <c r="J16" s="13">
        <f t="shared" si="5"/>
        <v>5320</v>
      </c>
      <c r="K16" s="11">
        <f t="shared" si="4"/>
        <v>100535</v>
      </c>
    </row>
    <row r="17" spans="1:11" ht="17.25" customHeight="1">
      <c r="A17" s="14" t="s">
        <v>94</v>
      </c>
      <c r="B17" s="13">
        <v>10110</v>
      </c>
      <c r="C17" s="13">
        <v>13210</v>
      </c>
      <c r="D17" s="13">
        <v>12602</v>
      </c>
      <c r="E17" s="13">
        <v>8830</v>
      </c>
      <c r="F17" s="13">
        <v>14153</v>
      </c>
      <c r="G17" s="13">
        <v>24922</v>
      </c>
      <c r="H17" s="13">
        <v>8892</v>
      </c>
      <c r="I17" s="13">
        <v>1933</v>
      </c>
      <c r="J17" s="13">
        <v>5295</v>
      </c>
      <c r="K17" s="11">
        <f t="shared" si="4"/>
        <v>99947</v>
      </c>
    </row>
    <row r="18" spans="1:11" ht="17.25" customHeight="1">
      <c r="A18" s="14" t="s">
        <v>95</v>
      </c>
      <c r="B18" s="13">
        <v>48</v>
      </c>
      <c r="C18" s="13">
        <v>72</v>
      </c>
      <c r="D18" s="13">
        <v>50</v>
      </c>
      <c r="E18" s="13">
        <v>31</v>
      </c>
      <c r="F18" s="13">
        <v>87</v>
      </c>
      <c r="G18" s="13">
        <v>132</v>
      </c>
      <c r="H18" s="13">
        <v>41</v>
      </c>
      <c r="I18" s="13">
        <v>15</v>
      </c>
      <c r="J18" s="13">
        <v>20</v>
      </c>
      <c r="K18" s="11">
        <f t="shared" si="4"/>
        <v>496</v>
      </c>
    </row>
    <row r="19" spans="1:11" ht="17.25" customHeight="1">
      <c r="A19" s="14" t="s">
        <v>96</v>
      </c>
      <c r="B19" s="13">
        <v>18</v>
      </c>
      <c r="C19" s="13">
        <v>4</v>
      </c>
      <c r="D19" s="13">
        <v>4</v>
      </c>
      <c r="E19" s="13">
        <v>16</v>
      </c>
      <c r="F19" s="13">
        <v>13</v>
      </c>
      <c r="G19" s="13">
        <v>24</v>
      </c>
      <c r="H19" s="13">
        <v>8</v>
      </c>
      <c r="I19" s="13">
        <v>0</v>
      </c>
      <c r="J19" s="13">
        <v>5</v>
      </c>
      <c r="K19" s="11">
        <f t="shared" si="4"/>
        <v>92</v>
      </c>
    </row>
    <row r="20" spans="1:11" ht="17.25" customHeight="1">
      <c r="A20" s="16" t="s">
        <v>22</v>
      </c>
      <c r="B20" s="11">
        <f>+B21+B22+B23</f>
        <v>134467</v>
      </c>
      <c r="C20" s="11">
        <f aca="true" t="shared" si="6" ref="C20:J20">+C21+C22+C23</f>
        <v>151134</v>
      </c>
      <c r="D20" s="11">
        <f t="shared" si="6"/>
        <v>170578</v>
      </c>
      <c r="E20" s="11">
        <f t="shared" si="6"/>
        <v>106932</v>
      </c>
      <c r="F20" s="11">
        <f t="shared" si="6"/>
        <v>179095</v>
      </c>
      <c r="G20" s="11">
        <f t="shared" si="6"/>
        <v>340818</v>
      </c>
      <c r="H20" s="11">
        <f t="shared" si="6"/>
        <v>107989</v>
      </c>
      <c r="I20" s="11">
        <f t="shared" si="6"/>
        <v>24288</v>
      </c>
      <c r="J20" s="11">
        <f t="shared" si="6"/>
        <v>66919</v>
      </c>
      <c r="K20" s="11">
        <f t="shared" si="4"/>
        <v>1282220</v>
      </c>
    </row>
    <row r="21" spans="1:12" ht="17.25" customHeight="1">
      <c r="A21" s="12" t="s">
        <v>23</v>
      </c>
      <c r="B21" s="13">
        <v>69337</v>
      </c>
      <c r="C21" s="13">
        <v>85675</v>
      </c>
      <c r="D21" s="13">
        <v>99030</v>
      </c>
      <c r="E21" s="13">
        <v>60146</v>
      </c>
      <c r="F21" s="13">
        <v>99542</v>
      </c>
      <c r="G21" s="13">
        <v>173430</v>
      </c>
      <c r="H21" s="13">
        <v>57577</v>
      </c>
      <c r="I21" s="13">
        <v>15081</v>
      </c>
      <c r="J21" s="13">
        <v>37556</v>
      </c>
      <c r="K21" s="11">
        <f t="shared" si="4"/>
        <v>697374</v>
      </c>
      <c r="L21" s="50"/>
    </row>
    <row r="22" spans="1:12" ht="17.25" customHeight="1">
      <c r="A22" s="12" t="s">
        <v>24</v>
      </c>
      <c r="B22" s="13">
        <v>64094</v>
      </c>
      <c r="C22" s="13">
        <v>64219</v>
      </c>
      <c r="D22" s="13">
        <v>70549</v>
      </c>
      <c r="E22" s="13">
        <v>46004</v>
      </c>
      <c r="F22" s="13">
        <v>78445</v>
      </c>
      <c r="G22" s="13">
        <v>165421</v>
      </c>
      <c r="H22" s="13">
        <v>49258</v>
      </c>
      <c r="I22" s="13">
        <v>8990</v>
      </c>
      <c r="J22" s="13">
        <v>29023</v>
      </c>
      <c r="K22" s="11">
        <f t="shared" si="4"/>
        <v>576003</v>
      </c>
      <c r="L22" s="50"/>
    </row>
    <row r="23" spans="1:11" ht="17.25" customHeight="1">
      <c r="A23" s="12" t="s">
        <v>25</v>
      </c>
      <c r="B23" s="13">
        <v>1036</v>
      </c>
      <c r="C23" s="13">
        <v>1240</v>
      </c>
      <c r="D23" s="13">
        <v>999</v>
      </c>
      <c r="E23" s="13">
        <v>782</v>
      </c>
      <c r="F23" s="13">
        <v>1108</v>
      </c>
      <c r="G23" s="13">
        <v>1967</v>
      </c>
      <c r="H23" s="13">
        <v>1154</v>
      </c>
      <c r="I23" s="13">
        <v>217</v>
      </c>
      <c r="J23" s="13">
        <v>340</v>
      </c>
      <c r="K23" s="11">
        <f t="shared" si="4"/>
        <v>8843</v>
      </c>
    </row>
    <row r="24" spans="1:11" ht="17.25" customHeight="1">
      <c r="A24" s="16" t="s">
        <v>26</v>
      </c>
      <c r="B24" s="13">
        <f>+B25+B26</f>
        <v>62540</v>
      </c>
      <c r="C24" s="13">
        <f aca="true" t="shared" si="7" ref="C24:J24">+C25+C26</f>
        <v>91686</v>
      </c>
      <c r="D24" s="13">
        <f t="shared" si="7"/>
        <v>105400</v>
      </c>
      <c r="E24" s="13">
        <f t="shared" si="7"/>
        <v>64684</v>
      </c>
      <c r="F24" s="13">
        <f t="shared" si="7"/>
        <v>76280</v>
      </c>
      <c r="G24" s="13">
        <f t="shared" si="7"/>
        <v>107336</v>
      </c>
      <c r="H24" s="13">
        <f t="shared" si="7"/>
        <v>50797</v>
      </c>
      <c r="I24" s="13">
        <f t="shared" si="7"/>
        <v>17348</v>
      </c>
      <c r="J24" s="13">
        <f t="shared" si="7"/>
        <v>43554</v>
      </c>
      <c r="K24" s="11">
        <f t="shared" si="4"/>
        <v>619625</v>
      </c>
    </row>
    <row r="25" spans="1:12" ht="17.25" customHeight="1">
      <c r="A25" s="12" t="s">
        <v>115</v>
      </c>
      <c r="B25" s="13">
        <v>52963</v>
      </c>
      <c r="C25" s="13">
        <v>80121</v>
      </c>
      <c r="D25" s="13">
        <v>93843</v>
      </c>
      <c r="E25" s="13">
        <v>57140</v>
      </c>
      <c r="F25" s="13">
        <v>66894</v>
      </c>
      <c r="G25" s="13">
        <v>92417</v>
      </c>
      <c r="H25" s="13">
        <v>43547</v>
      </c>
      <c r="I25" s="13">
        <v>15906</v>
      </c>
      <c r="J25" s="13">
        <v>38867</v>
      </c>
      <c r="K25" s="11">
        <f t="shared" si="4"/>
        <v>541698</v>
      </c>
      <c r="L25" s="50"/>
    </row>
    <row r="26" spans="1:12" ht="17.25" customHeight="1">
      <c r="A26" s="12" t="s">
        <v>116</v>
      </c>
      <c r="B26" s="13">
        <v>9577</v>
      </c>
      <c r="C26" s="13">
        <v>11565</v>
      </c>
      <c r="D26" s="13">
        <v>11557</v>
      </c>
      <c r="E26" s="13">
        <v>7544</v>
      </c>
      <c r="F26" s="13">
        <v>9386</v>
      </c>
      <c r="G26" s="13">
        <v>14919</v>
      </c>
      <c r="H26" s="13">
        <v>7250</v>
      </c>
      <c r="I26" s="13">
        <v>1442</v>
      </c>
      <c r="J26" s="13">
        <v>4687</v>
      </c>
      <c r="K26" s="11">
        <f t="shared" si="4"/>
        <v>77927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2649</v>
      </c>
      <c r="I27" s="11">
        <v>0</v>
      </c>
      <c r="J27" s="11">
        <v>0</v>
      </c>
      <c r="K27" s="11">
        <f t="shared" si="4"/>
        <v>2649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24523.16</v>
      </c>
      <c r="I35" s="19">
        <v>0</v>
      </c>
      <c r="J35" s="19">
        <v>0</v>
      </c>
      <c r="K35" s="23">
        <f>SUM(B35:J35)</f>
        <v>24523.16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1212439.65</v>
      </c>
      <c r="C47" s="22">
        <f aca="true" t="shared" si="12" ref="C47:H47">+C48+C57</f>
        <v>1725311.7999999998</v>
      </c>
      <c r="D47" s="22">
        <f t="shared" si="12"/>
        <v>2023003.0300000003</v>
      </c>
      <c r="E47" s="22">
        <f t="shared" si="12"/>
        <v>1159580.11</v>
      </c>
      <c r="F47" s="22">
        <f t="shared" si="12"/>
        <v>1614924.77</v>
      </c>
      <c r="G47" s="22">
        <f t="shared" si="12"/>
        <v>2349603.8899999997</v>
      </c>
      <c r="H47" s="22">
        <f t="shared" si="12"/>
        <v>1142002.3499999999</v>
      </c>
      <c r="I47" s="22">
        <f>+I48+I57</f>
        <v>387187.66</v>
      </c>
      <c r="J47" s="22">
        <f>+J48+J57</f>
        <v>713216.22</v>
      </c>
      <c r="K47" s="22">
        <f>SUM(B47:J47)</f>
        <v>12327269.48</v>
      </c>
    </row>
    <row r="48" spans="1:11" ht="17.25" customHeight="1">
      <c r="A48" s="16" t="s">
        <v>108</v>
      </c>
      <c r="B48" s="23">
        <f>SUM(B49:B56)</f>
        <v>1194766.0599999998</v>
      </c>
      <c r="C48" s="23">
        <f aca="true" t="shared" si="13" ref="C48:J48">SUM(C49:C56)</f>
        <v>1700339.3599999999</v>
      </c>
      <c r="D48" s="23">
        <f t="shared" si="13"/>
        <v>1997727.9200000002</v>
      </c>
      <c r="E48" s="23">
        <f t="shared" si="13"/>
        <v>1136629.27</v>
      </c>
      <c r="F48" s="23">
        <f t="shared" si="13"/>
        <v>1591573.44</v>
      </c>
      <c r="G48" s="23">
        <f t="shared" si="13"/>
        <v>2320659.84</v>
      </c>
      <c r="H48" s="23">
        <f t="shared" si="13"/>
        <v>1121622.8599999999</v>
      </c>
      <c r="I48" s="23">
        <f t="shared" si="13"/>
        <v>387187.66</v>
      </c>
      <c r="J48" s="23">
        <f t="shared" si="13"/>
        <v>699339.38</v>
      </c>
      <c r="K48" s="23">
        <f aca="true" t="shared" si="14" ref="K48:K57">SUM(B48:J48)</f>
        <v>12149845.79</v>
      </c>
    </row>
    <row r="49" spans="1:11" ht="17.25" customHeight="1">
      <c r="A49" s="34" t="s">
        <v>43</v>
      </c>
      <c r="B49" s="23">
        <f aca="true" t="shared" si="15" ref="B49:H49">ROUND(B30*B7,2)</f>
        <v>1192676</v>
      </c>
      <c r="C49" s="23">
        <f t="shared" si="15"/>
        <v>1693400.46</v>
      </c>
      <c r="D49" s="23">
        <f t="shared" si="15"/>
        <v>1994109.84</v>
      </c>
      <c r="E49" s="23">
        <f t="shared" si="15"/>
        <v>1134880.54</v>
      </c>
      <c r="F49" s="23">
        <f t="shared" si="15"/>
        <v>1588754.54</v>
      </c>
      <c r="G49" s="23">
        <f t="shared" si="15"/>
        <v>2316761.13</v>
      </c>
      <c r="H49" s="23">
        <f t="shared" si="15"/>
        <v>1095101.65</v>
      </c>
      <c r="I49" s="23">
        <f>ROUND(I30*I7,2)</f>
        <v>386121.94</v>
      </c>
      <c r="J49" s="23">
        <f>ROUND(J30*J7,2)</f>
        <v>697122.34</v>
      </c>
      <c r="K49" s="23">
        <f t="shared" si="14"/>
        <v>12098928.44</v>
      </c>
    </row>
    <row r="50" spans="1:11" ht="17.25" customHeight="1">
      <c r="A50" s="34" t="s">
        <v>44</v>
      </c>
      <c r="B50" s="19">
        <v>0</v>
      </c>
      <c r="C50" s="23">
        <f>ROUND(C31*C7,2)</f>
        <v>3764.05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3764.05</v>
      </c>
    </row>
    <row r="51" spans="1:11" ht="17.25" customHeight="1">
      <c r="A51" s="64" t="s">
        <v>104</v>
      </c>
      <c r="B51" s="65">
        <f aca="true" t="shared" si="16" ref="B51:H51">ROUND(B32*B7,2)</f>
        <v>-2001.62</v>
      </c>
      <c r="C51" s="65">
        <f t="shared" si="16"/>
        <v>-2598.87</v>
      </c>
      <c r="D51" s="65">
        <f t="shared" si="16"/>
        <v>-2767.68</v>
      </c>
      <c r="E51" s="65">
        <f t="shared" si="16"/>
        <v>-1696.67</v>
      </c>
      <c r="F51" s="65">
        <f t="shared" si="16"/>
        <v>-2462.62</v>
      </c>
      <c r="G51" s="65">
        <f t="shared" si="16"/>
        <v>-3531.37</v>
      </c>
      <c r="H51" s="65">
        <f t="shared" si="16"/>
        <v>-1716.99</v>
      </c>
      <c r="I51" s="19">
        <v>0</v>
      </c>
      <c r="J51" s="19">
        <v>0</v>
      </c>
      <c r="K51" s="65">
        <f>SUM(B51:J51)</f>
        <v>-16775.82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24523.16</v>
      </c>
      <c r="I53" s="31">
        <f>+I35</f>
        <v>0</v>
      </c>
      <c r="J53" s="31">
        <f>+J35</f>
        <v>0</v>
      </c>
      <c r="K53" s="23">
        <f t="shared" si="14"/>
        <v>24523.16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-45214.52000000002</v>
      </c>
      <c r="C61" s="35">
        <f t="shared" si="17"/>
        <v>36706.03000000003</v>
      </c>
      <c r="D61" s="35">
        <f t="shared" si="17"/>
        <v>71061.82999999999</v>
      </c>
      <c r="E61" s="35">
        <f t="shared" si="17"/>
        <v>-98452.12999999999</v>
      </c>
      <c r="F61" s="35">
        <f t="shared" si="17"/>
        <v>-45214.639999999985</v>
      </c>
      <c r="G61" s="35">
        <f t="shared" si="17"/>
        <v>-4995.639999999985</v>
      </c>
      <c r="H61" s="35">
        <f t="shared" si="17"/>
        <v>3338.139999999985</v>
      </c>
      <c r="I61" s="35">
        <f t="shared" si="17"/>
        <v>-45730.689999999995</v>
      </c>
      <c r="J61" s="35">
        <f t="shared" si="17"/>
        <v>13430.5</v>
      </c>
      <c r="K61" s="35">
        <f>SUM(B61:J61)</f>
        <v>-115071.11999999997</v>
      </c>
    </row>
    <row r="62" spans="1:11" ht="18.75" customHeight="1">
      <c r="A62" s="16" t="s">
        <v>74</v>
      </c>
      <c r="B62" s="35">
        <f aca="true" t="shared" si="18" ref="B62:J62">B63+B64+B65+B66+B67+B68</f>
        <v>-177403.64</v>
      </c>
      <c r="C62" s="35">
        <f t="shared" si="18"/>
        <v>-161643.11</v>
      </c>
      <c r="D62" s="35">
        <f t="shared" si="18"/>
        <v>-169526.7</v>
      </c>
      <c r="E62" s="35">
        <f t="shared" si="18"/>
        <v>-225635.57</v>
      </c>
      <c r="F62" s="35">
        <f t="shared" si="18"/>
        <v>-220965.8</v>
      </c>
      <c r="G62" s="35">
        <f t="shared" si="18"/>
        <v>-236428.22999999998</v>
      </c>
      <c r="H62" s="35">
        <f t="shared" si="18"/>
        <v>-125555.8</v>
      </c>
      <c r="I62" s="35">
        <f t="shared" si="18"/>
        <v>-23685.4</v>
      </c>
      <c r="J62" s="35">
        <f t="shared" si="18"/>
        <v>-53849.8</v>
      </c>
      <c r="K62" s="35">
        <f aca="true" t="shared" si="19" ref="K62:K91">SUM(B62:J62)</f>
        <v>-1394694.05</v>
      </c>
    </row>
    <row r="63" spans="1:11" ht="18.75" customHeight="1">
      <c r="A63" s="12" t="s">
        <v>75</v>
      </c>
      <c r="B63" s="35">
        <f>-ROUND(B9*$D$3,2)</f>
        <v>-109778.2</v>
      </c>
      <c r="C63" s="35">
        <f aca="true" t="shared" si="20" ref="C63:J63">-ROUND(C9*$D$3,2)</f>
        <v>-153569.4</v>
      </c>
      <c r="D63" s="35">
        <f t="shared" si="20"/>
        <v>-138662</v>
      </c>
      <c r="E63" s="35">
        <f t="shared" si="20"/>
        <v>-100521.4</v>
      </c>
      <c r="F63" s="35">
        <f t="shared" si="20"/>
        <v>-119988.8</v>
      </c>
      <c r="G63" s="35">
        <f t="shared" si="20"/>
        <v>-151224.8</v>
      </c>
      <c r="H63" s="35">
        <f t="shared" si="20"/>
        <v>-125555.8</v>
      </c>
      <c r="I63" s="35">
        <f t="shared" si="20"/>
        <v>-23685.4</v>
      </c>
      <c r="J63" s="35">
        <f t="shared" si="20"/>
        <v>-53849.8</v>
      </c>
      <c r="K63" s="35">
        <f t="shared" si="19"/>
        <v>-976835.6000000002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-1100</v>
      </c>
      <c r="C65" s="35">
        <v>-488</v>
      </c>
      <c r="D65" s="35">
        <v>-404</v>
      </c>
      <c r="E65" s="35">
        <v>-740</v>
      </c>
      <c r="F65" s="35">
        <v>-492</v>
      </c>
      <c r="G65" s="35">
        <v>-500</v>
      </c>
      <c r="H65" s="19">
        <v>0</v>
      </c>
      <c r="I65" s="19">
        <v>0</v>
      </c>
      <c r="J65" s="19">
        <v>0</v>
      </c>
      <c r="K65" s="35">
        <f t="shared" si="19"/>
        <v>-3724</v>
      </c>
    </row>
    <row r="66" spans="1:11" ht="18.75" customHeight="1">
      <c r="A66" s="12" t="s">
        <v>105</v>
      </c>
      <c r="B66" s="35">
        <v>-4276</v>
      </c>
      <c r="C66" s="35">
        <v>-1624</v>
      </c>
      <c r="D66" s="35">
        <v>-1652</v>
      </c>
      <c r="E66" s="35">
        <v>-2476</v>
      </c>
      <c r="F66" s="35">
        <v>-1624</v>
      </c>
      <c r="G66" s="35">
        <v>-1140</v>
      </c>
      <c r="H66" s="19">
        <v>0</v>
      </c>
      <c r="I66" s="19">
        <v>0</v>
      </c>
      <c r="J66" s="19">
        <v>0</v>
      </c>
      <c r="K66" s="35">
        <f t="shared" si="19"/>
        <v>-12792</v>
      </c>
    </row>
    <row r="67" spans="1:11" ht="18.75" customHeight="1">
      <c r="A67" s="12" t="s">
        <v>52</v>
      </c>
      <c r="B67" s="35">
        <v>-62249.44</v>
      </c>
      <c r="C67" s="35">
        <v>-5961.71</v>
      </c>
      <c r="D67" s="35">
        <v>-28808.7</v>
      </c>
      <c r="E67" s="35">
        <v>-121898.17</v>
      </c>
      <c r="F67" s="35">
        <v>-98861</v>
      </c>
      <c r="G67" s="35">
        <v>-83563.43</v>
      </c>
      <c r="H67" s="19">
        <v>0</v>
      </c>
      <c r="I67" s="19">
        <v>0</v>
      </c>
      <c r="J67" s="19">
        <v>0</v>
      </c>
      <c r="K67" s="35">
        <f t="shared" si="19"/>
        <v>-401342.45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132189.12</v>
      </c>
      <c r="C69" s="65">
        <f>SUM(C70:C102)</f>
        <v>198349.14</v>
      </c>
      <c r="D69" s="65">
        <f>SUM(D70:D102)</f>
        <v>240588.53</v>
      </c>
      <c r="E69" s="65">
        <f aca="true" t="shared" si="21" ref="E69:J69">SUM(E70:E102)</f>
        <v>127183.44000000002</v>
      </c>
      <c r="F69" s="65">
        <f t="shared" si="21"/>
        <v>175751.16</v>
      </c>
      <c r="G69" s="65">
        <f t="shared" si="21"/>
        <v>231432.59</v>
      </c>
      <c r="H69" s="65">
        <f t="shared" si="21"/>
        <v>128893.93999999999</v>
      </c>
      <c r="I69" s="65">
        <f t="shared" si="21"/>
        <v>-22045.289999999994</v>
      </c>
      <c r="J69" s="65">
        <f t="shared" si="21"/>
        <v>67280.3</v>
      </c>
      <c r="K69" s="65">
        <f t="shared" si="19"/>
        <v>1279622.9300000002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137</v>
      </c>
      <c r="B100" s="65">
        <v>147700.07</v>
      </c>
      <c r="C100" s="65">
        <v>220473.17</v>
      </c>
      <c r="D100" s="65">
        <v>261576.49</v>
      </c>
      <c r="E100" s="65">
        <v>142148.2</v>
      </c>
      <c r="F100" s="65">
        <v>197322.29</v>
      </c>
      <c r="G100" s="65">
        <v>263682.32</v>
      </c>
      <c r="H100" s="65">
        <v>143212.99</v>
      </c>
      <c r="I100" s="65">
        <v>45381.33</v>
      </c>
      <c r="J100" s="65">
        <v>77657.92</v>
      </c>
      <c r="K100" s="65">
        <f>SUM(B100:J100)</f>
        <v>1499154.78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1167225.13</v>
      </c>
      <c r="C106" s="24">
        <f t="shared" si="22"/>
        <v>1762017.83</v>
      </c>
      <c r="D106" s="24">
        <f t="shared" si="22"/>
        <v>2094064.8600000003</v>
      </c>
      <c r="E106" s="24">
        <f t="shared" si="22"/>
        <v>1061127.98</v>
      </c>
      <c r="F106" s="24">
        <f t="shared" si="22"/>
        <v>1569710.13</v>
      </c>
      <c r="G106" s="24">
        <f t="shared" si="22"/>
        <v>2344608.2499999995</v>
      </c>
      <c r="H106" s="24">
        <f t="shared" si="22"/>
        <v>1145340.4899999998</v>
      </c>
      <c r="I106" s="24">
        <f>+I107+I108</f>
        <v>341456.97</v>
      </c>
      <c r="J106" s="24">
        <f>+J107+J108</f>
        <v>726646.72</v>
      </c>
      <c r="K106" s="46">
        <f>SUM(B106:J106)</f>
        <v>12212198.360000001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1149551.5399999998</v>
      </c>
      <c r="C107" s="24">
        <f t="shared" si="23"/>
        <v>1737045.3900000001</v>
      </c>
      <c r="D107" s="24">
        <f t="shared" si="23"/>
        <v>2068789.7500000002</v>
      </c>
      <c r="E107" s="24">
        <f t="shared" si="23"/>
        <v>1038177.14</v>
      </c>
      <c r="F107" s="24">
        <f t="shared" si="23"/>
        <v>1546358.7999999998</v>
      </c>
      <c r="G107" s="24">
        <f t="shared" si="23"/>
        <v>2315664.1999999997</v>
      </c>
      <c r="H107" s="24">
        <f t="shared" si="23"/>
        <v>1124960.9999999998</v>
      </c>
      <c r="I107" s="24">
        <f t="shared" si="23"/>
        <v>341456.97</v>
      </c>
      <c r="J107" s="24">
        <f t="shared" si="23"/>
        <v>712769.88</v>
      </c>
      <c r="K107" s="46">
        <f>SUM(B107:J107)</f>
        <v>12034774.67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12212198.36</v>
      </c>
      <c r="L114" s="52"/>
    </row>
    <row r="115" spans="1:11" ht="18.75" customHeight="1">
      <c r="A115" s="26" t="s">
        <v>70</v>
      </c>
      <c r="B115" s="27">
        <v>151056.37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151056.37</v>
      </c>
    </row>
    <row r="116" spans="1:11" ht="18.75" customHeight="1">
      <c r="A116" s="26" t="s">
        <v>71</v>
      </c>
      <c r="B116" s="27">
        <v>1016168.76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1016168.76</v>
      </c>
    </row>
    <row r="117" spans="1:11" ht="18.75" customHeight="1">
      <c r="A117" s="26" t="s">
        <v>72</v>
      </c>
      <c r="B117" s="38">
        <v>0</v>
      </c>
      <c r="C117" s="27">
        <f>+C106</f>
        <v>1762017.83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1762017.83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1949249.13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1949249.13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144815.73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144815.73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955015.19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955015.19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106112.79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106112.79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315414.95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315414.95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581362.52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581362.52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76965.98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76965.98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595966.68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595966.68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692942.95</v>
      </c>
      <c r="H126" s="38">
        <v>0</v>
      </c>
      <c r="I126" s="38">
        <v>0</v>
      </c>
      <c r="J126" s="38">
        <v>0</v>
      </c>
      <c r="K126" s="39">
        <f t="shared" si="25"/>
        <v>692942.95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56021.99</v>
      </c>
      <c r="H127" s="38">
        <v>0</v>
      </c>
      <c r="I127" s="38">
        <v>0</v>
      </c>
      <c r="J127" s="38">
        <v>0</v>
      </c>
      <c r="K127" s="39">
        <f t="shared" si="25"/>
        <v>56021.99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355463.59</v>
      </c>
      <c r="H128" s="38">
        <v>0</v>
      </c>
      <c r="I128" s="38">
        <v>0</v>
      </c>
      <c r="J128" s="38">
        <v>0</v>
      </c>
      <c r="K128" s="39">
        <f t="shared" si="25"/>
        <v>355463.59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317384.99</v>
      </c>
      <c r="H129" s="38">
        <v>0</v>
      </c>
      <c r="I129" s="38">
        <v>0</v>
      </c>
      <c r="J129" s="38">
        <v>0</v>
      </c>
      <c r="K129" s="39">
        <f t="shared" si="25"/>
        <v>317384.99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922794.74</v>
      </c>
      <c r="H130" s="38">
        <v>0</v>
      </c>
      <c r="I130" s="38">
        <v>0</v>
      </c>
      <c r="J130" s="38">
        <v>0</v>
      </c>
      <c r="K130" s="39">
        <f t="shared" si="25"/>
        <v>922794.74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400873.24</v>
      </c>
      <c r="I131" s="38">
        <v>0</v>
      </c>
      <c r="J131" s="38">
        <v>0</v>
      </c>
      <c r="K131" s="39">
        <f t="shared" si="25"/>
        <v>400873.24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744467.25</v>
      </c>
      <c r="I132" s="38">
        <v>0</v>
      </c>
      <c r="J132" s="38">
        <v>0</v>
      </c>
      <c r="K132" s="39">
        <f t="shared" si="25"/>
        <v>744467.25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341456.97</v>
      </c>
      <c r="J133" s="38"/>
      <c r="K133" s="39">
        <f t="shared" si="25"/>
        <v>341456.97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726646.71</v>
      </c>
      <c r="K134" s="42">
        <f t="shared" si="25"/>
        <v>726646.71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0.010000000009313226</v>
      </c>
      <c r="K135" s="49"/>
    </row>
    <row r="136" spans="1:3" ht="32.25" customHeight="1">
      <c r="A136" s="84" t="s">
        <v>139</v>
      </c>
      <c r="B136" s="72"/>
      <c r="C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2018-01-09T18:47:51Z</dcterms:modified>
  <cp:category/>
  <cp:version/>
  <cp:contentType/>
  <cp:contentStatus/>
</cp:coreProperties>
</file>