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<sst xmlns="http://schemas.openxmlformats.org/spreadsheetml/2006/main" count="140" uniqueCount="140">
  <si>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</si>
  <si>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</si>
  <si>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</si>
  <si>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</si>
  <si>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</si>
  <si>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</si>
  <si>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</si>
  <si>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</si>
  <si>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</si>
  <si>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</si>
  <si>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</si>
  <si>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</si>
  <si>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</si>
  <si>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</si>
  <si>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</si>
  <si>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</si>
  <si>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</si>
  <si>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</si>
  <si>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</si>
  <si>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</si>
  <si>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</si>
  <si>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</si>
  <si>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</si>
  <si>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</si>
  <si>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</si>
  <si>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</si>
  <si>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</si>
  <si>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</si>
  <si>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</si>
  <si>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</si>
  <si>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</si>
  <si>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</si>
  <si>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</si>
  <si>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</si>
  <si>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</si>
  <si>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</si>
  <si>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</si>
  <si>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</si>
  <si>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</si>
  <si>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</si>
  <si>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</si>
  <si>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</si>
  <si>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</si>
  <si>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</si>
  <si>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</si>
  <si>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</si>
  <si>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</si>
  <si>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</si>
  <si>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</si>
  <si>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</si>
  <si>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</si>
  <si>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</si>
  <si>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</si>
  <si>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</si>
  <si>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</si>
  <si>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</si>
  <si>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</si>
  <si>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</si>
  <si>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</si>
  <si>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</si>
  <si>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</si>
  <si>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</si>
  <si>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</si>
  <si>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</si>
  <si>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</si>
  <si>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</si>
  <si>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</si>
  <si>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</si>
  <si>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</si>
  <si>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</si>
  <si>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</si>
  <si>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</si>
  <si>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</si>
  <si>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</si>
  <si>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</si>
  <si>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</si>
  <si>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</si>
  <si>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</si>
  <si>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</si>
  <si>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</si>
  <si>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</si>
  <si>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</si>
  <si>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</si>
  <si>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</si>
  <si>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</si>
  <si>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</si>
  <si>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</si>
  <si>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</si>
  <si>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</si>
  <si>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</si>
  <si>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</si>
  <si>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</si>
  <si>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</si>
  <si>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</si>
  <si>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</si>
  <si>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</si>
  <si>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</si>
  <si>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</si>
  <si>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</si>
  <si>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</si>
  <si>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</si>
  <si>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</si>
  <si>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</si>
  <si>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</si>
  <si>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</si>
  <si>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</si>
  <si>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</si>
  <si>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</si>
  <si>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</si>
  <si>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</si>
  <si>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</si>
  <si>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</si>
  <si>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</si>
  <si>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</si>
  <si>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</si>
  <si>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</si>
  <si>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</si>
  <si>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</si>
  <si>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</si>
  <si>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</si>
  <si>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</si>
  <si>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</si>
  <si>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</si>
  <si>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</si>
  <si>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</si>
  <si>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</si>
  <si>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</si>
  <si>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</si>
  <si>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</si>
  <si>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</si>
  <si>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</si>
  <si>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</si>
  <si>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</si>
  <si>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</si>
  <si>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</si>
  <si>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</si>
  <si>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02/01/18 - VENCIMENTO 09/01/18</t>
  </si>
  <si>
    <t>6.3. Revisão de Remuneração pelo Transporte Coletivo ¹</t>
  </si>
  <si>
    <t>Nota:</t>
  </si>
  <si>
    <t>¹ Pagamento de combustível não fóssil de dez/17.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</si>
</sst>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361949</v>
      </c>
      <c r="C7" s="9">
        <f t="shared" si="0"/>
        <v>455408</v>
      </c>
      <c r="D7" s="9">
        <f t="shared" si="0"/>
        <v>468557</v>
      </c>
      <c r="E7" s="9">
        <f t="shared" si="0"/>
        <v>311228</v>
      </c>
      <c r="F7" s="9">
        <f t="shared" si="0"/>
        <v>458219</v>
      </c>
      <c r="G7" s="9">
        <f t="shared" si="0"/>
        <v>790629</v>
      </c>
      <c r="H7" s="9">
        <f t="shared" si="0"/>
        <v>318289</v>
      </c>
      <c r="I7" s="9">
        <f t="shared" si="0"/>
        <v>66956</v>
      </c>
      <c r="J7" s="9">
        <f t="shared" si="0"/>
        <v>192142</v>
      </c>
      <c r="K7" s="9">
        <f t="shared" si="0"/>
        <v>3423377</v>
      </c>
      <c r="L7" s="50"/>
    </row>
    <row r="8" spans="1:11" ht="17.25" customHeight="1">
      <c r="A8" s="10" t="s">
        <v>97</v>
      </c>
      <c r="B8" s="11">
        <f>B9+B12+B16</f>
        <v>191189</v>
      </c>
      <c r="C8" s="11">
        <f aca="true" t="shared" si="1" ref="C8:J8">C9+C12+C16</f>
        <v>246894</v>
      </c>
      <c r="D8" s="11">
        <f t="shared" si="1"/>
        <v>234554</v>
      </c>
      <c r="E8" s="11">
        <f t="shared" si="1"/>
        <v>167117</v>
      </c>
      <c r="F8" s="11">
        <f t="shared" si="1"/>
        <v>235983</v>
      </c>
      <c r="G8" s="11">
        <f t="shared" si="1"/>
        <v>399742</v>
      </c>
      <c r="H8" s="11">
        <f t="shared" si="1"/>
        <v>180378</v>
      </c>
      <c r="I8" s="11">
        <f t="shared" si="1"/>
        <v>31753</v>
      </c>
      <c r="J8" s="11">
        <f t="shared" si="1"/>
        <v>98755</v>
      </c>
      <c r="K8" s="11">
        <f>SUM(B8:J8)</f>
        <v>1786365</v>
      </c>
    </row>
    <row r="9" spans="1:11" ht="17.25" customHeight="1">
      <c r="A9" s="15" t="s">
        <v>16</v>
      </c>
      <c r="B9" s="13">
        <f>+B10+B11</f>
        <v>28404</v>
      </c>
      <c r="C9" s="13">
        <f aca="true" t="shared" si="2" ref="C9:J9">+C10+C11</f>
        <v>38813</v>
      </c>
      <c r="D9" s="13">
        <f t="shared" si="2"/>
        <v>34597</v>
      </c>
      <c r="E9" s="13">
        <f t="shared" si="2"/>
        <v>24422</v>
      </c>
      <c r="F9" s="13">
        <f t="shared" si="2"/>
        <v>31765</v>
      </c>
      <c r="G9" s="13">
        <f t="shared" si="2"/>
        <v>40138</v>
      </c>
      <c r="H9" s="13">
        <f t="shared" si="2"/>
        <v>30179</v>
      </c>
      <c r="I9" s="13">
        <f t="shared" si="2"/>
        <v>5576</v>
      </c>
      <c r="J9" s="13">
        <f t="shared" si="2"/>
        <v>13774</v>
      </c>
      <c r="K9" s="11">
        <f>SUM(B9:J9)</f>
        <v>247668</v>
      </c>
    </row>
    <row r="10" spans="1:11" ht="17.25" customHeight="1">
      <c r="A10" s="29" t="s">
        <v>17</v>
      </c>
      <c r="B10" s="13">
        <v>28404</v>
      </c>
      <c r="C10" s="13">
        <v>38813</v>
      </c>
      <c r="D10" s="13">
        <v>34597</v>
      </c>
      <c r="E10" s="13">
        <v>24422</v>
      </c>
      <c r="F10" s="13">
        <v>31765</v>
      </c>
      <c r="G10" s="13">
        <v>40138</v>
      </c>
      <c r="H10" s="13">
        <v>30179</v>
      </c>
      <c r="I10" s="13">
        <v>5576</v>
      </c>
      <c r="J10" s="13">
        <v>13774</v>
      </c>
      <c r="K10" s="11">
        <f>SUM(B10:J10)</f>
        <v>247668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154009</v>
      </c>
      <c r="C12" s="17">
        <f t="shared" si="3"/>
        <v>196916</v>
      </c>
      <c r="D12" s="17">
        <f t="shared" si="3"/>
        <v>188970</v>
      </c>
      <c r="E12" s="17">
        <f t="shared" si="3"/>
        <v>135073</v>
      </c>
      <c r="F12" s="17">
        <f t="shared" si="3"/>
        <v>191839</v>
      </c>
      <c r="G12" s="17">
        <f t="shared" si="3"/>
        <v>338167</v>
      </c>
      <c r="H12" s="17">
        <f t="shared" si="3"/>
        <v>142784</v>
      </c>
      <c r="I12" s="17">
        <f t="shared" si="3"/>
        <v>24541</v>
      </c>
      <c r="J12" s="17">
        <f t="shared" si="3"/>
        <v>80425</v>
      </c>
      <c r="K12" s="11">
        <f aca="true" t="shared" si="4" ref="K12:K27">SUM(B12:J12)</f>
        <v>1452724</v>
      </c>
    </row>
    <row r="13" spans="1:13" ht="17.25" customHeight="1">
      <c r="A13" s="14" t="s">
        <v>19</v>
      </c>
      <c r="B13" s="13">
        <v>71784</v>
      </c>
      <c r="C13" s="13">
        <v>98837</v>
      </c>
      <c r="D13" s="13">
        <v>96733</v>
      </c>
      <c r="E13" s="13">
        <v>67926</v>
      </c>
      <c r="F13" s="13">
        <v>95714</v>
      </c>
      <c r="G13" s="13">
        <v>157740</v>
      </c>
      <c r="H13" s="13">
        <v>65527</v>
      </c>
      <c r="I13" s="13">
        <v>13700</v>
      </c>
      <c r="J13" s="13">
        <v>40515</v>
      </c>
      <c r="K13" s="11">
        <f t="shared" si="4"/>
        <v>708476</v>
      </c>
      <c r="L13" s="50"/>
      <c r="M13" s="51"/>
    </row>
    <row r="14" spans="1:12" ht="17.25" customHeight="1">
      <c r="A14" s="14" t="s">
        <v>20</v>
      </c>
      <c r="B14" s="13">
        <v>80502</v>
      </c>
      <c r="C14" s="13">
        <v>95725</v>
      </c>
      <c r="D14" s="13">
        <v>90608</v>
      </c>
      <c r="E14" s="13">
        <v>65562</v>
      </c>
      <c r="F14" s="13">
        <v>94465</v>
      </c>
      <c r="G14" s="13">
        <v>177527</v>
      </c>
      <c r="H14" s="13">
        <v>74981</v>
      </c>
      <c r="I14" s="13">
        <v>10513</v>
      </c>
      <c r="J14" s="13">
        <v>39377</v>
      </c>
      <c r="K14" s="11">
        <f t="shared" si="4"/>
        <v>729260</v>
      </c>
      <c r="L14" s="50"/>
    </row>
    <row r="15" spans="1:11" ht="17.25" customHeight="1">
      <c r="A15" s="14" t="s">
        <v>21</v>
      </c>
      <c r="B15" s="13">
        <v>1723</v>
      </c>
      <c r="C15" s="13">
        <v>2354</v>
      </c>
      <c r="D15" s="13">
        <v>1629</v>
      </c>
      <c r="E15" s="13">
        <v>1585</v>
      </c>
      <c r="F15" s="13">
        <v>1660</v>
      </c>
      <c r="G15" s="13">
        <v>2900</v>
      </c>
      <c r="H15" s="13">
        <v>2276</v>
      </c>
      <c r="I15" s="13">
        <v>328</v>
      </c>
      <c r="J15" s="13">
        <v>533</v>
      </c>
      <c r="K15" s="11">
        <f t="shared" si="4"/>
        <v>14988</v>
      </c>
    </row>
    <row r="16" spans="1:11" ht="17.25" customHeight="1">
      <c r="A16" s="15" t="s">
        <v>93</v>
      </c>
      <c r="B16" s="13">
        <f>B17+B18+B19</f>
        <v>8776</v>
      </c>
      <c r="C16" s="13">
        <f aca="true" t="shared" si="5" ref="C16:J16">C17+C18+C19</f>
        <v>11165</v>
      </c>
      <c r="D16" s="13">
        <f t="shared" si="5"/>
        <v>10987</v>
      </c>
      <c r="E16" s="13">
        <f t="shared" si="5"/>
        <v>7622</v>
      </c>
      <c r="F16" s="13">
        <f t="shared" si="5"/>
        <v>12379</v>
      </c>
      <c r="G16" s="13">
        <f t="shared" si="5"/>
        <v>21437</v>
      </c>
      <c r="H16" s="13">
        <f t="shared" si="5"/>
        <v>7415</v>
      </c>
      <c r="I16" s="13">
        <f t="shared" si="5"/>
        <v>1636</v>
      </c>
      <c r="J16" s="13">
        <f t="shared" si="5"/>
        <v>4556</v>
      </c>
      <c r="K16" s="11">
        <f t="shared" si="4"/>
        <v>85973</v>
      </c>
    </row>
    <row r="17" spans="1:11" ht="17.25" customHeight="1">
      <c r="A17" s="14" t="s">
        <v>94</v>
      </c>
      <c r="B17" s="13">
        <v>8729</v>
      </c>
      <c r="C17" s="13">
        <v>11088</v>
      </c>
      <c r="D17" s="13">
        <v>10930</v>
      </c>
      <c r="E17" s="13">
        <v>7574</v>
      </c>
      <c r="F17" s="13">
        <v>12315</v>
      </c>
      <c r="G17" s="13">
        <v>21281</v>
      </c>
      <c r="H17" s="13">
        <v>7366</v>
      </c>
      <c r="I17" s="13">
        <v>1625</v>
      </c>
      <c r="J17" s="13">
        <v>4530</v>
      </c>
      <c r="K17" s="11">
        <f t="shared" si="4"/>
        <v>85438</v>
      </c>
    </row>
    <row r="18" spans="1:11" ht="17.25" customHeight="1">
      <c r="A18" s="14" t="s">
        <v>95</v>
      </c>
      <c r="B18" s="13">
        <v>37</v>
      </c>
      <c r="C18" s="13">
        <v>76</v>
      </c>
      <c r="D18" s="13">
        <v>51</v>
      </c>
      <c r="E18" s="13">
        <v>36</v>
      </c>
      <c r="F18" s="13">
        <v>61</v>
      </c>
      <c r="G18" s="13">
        <v>126</v>
      </c>
      <c r="H18" s="13">
        <v>30</v>
      </c>
      <c r="I18" s="13">
        <v>11</v>
      </c>
      <c r="J18" s="13">
        <v>23</v>
      </c>
      <c r="K18" s="11">
        <f t="shared" si="4"/>
        <v>451</v>
      </c>
    </row>
    <row r="19" spans="1:11" ht="17.25" customHeight="1">
      <c r="A19" s="14" t="s">
        <v>96</v>
      </c>
      <c r="B19" s="13">
        <v>10</v>
      </c>
      <c r="C19" s="13">
        <v>1</v>
      </c>
      <c r="D19" s="13">
        <v>6</v>
      </c>
      <c r="E19" s="13">
        <v>12</v>
      </c>
      <c r="F19" s="13">
        <v>3</v>
      </c>
      <c r="G19" s="13">
        <v>30</v>
      </c>
      <c r="H19" s="13">
        <v>19</v>
      </c>
      <c r="I19" s="13">
        <v>0</v>
      </c>
      <c r="J19" s="13">
        <v>3</v>
      </c>
      <c r="K19" s="11">
        <f t="shared" si="4"/>
        <v>84</v>
      </c>
    </row>
    <row r="20" spans="1:11" ht="17.25" customHeight="1">
      <c r="A20" s="16" t="s">
        <v>22</v>
      </c>
      <c r="B20" s="11">
        <f>+B21+B22+B23</f>
        <v>115232</v>
      </c>
      <c r="C20" s="11">
        <f aca="true" t="shared" si="6" ref="C20:J20">+C21+C22+C23</f>
        <v>127645</v>
      </c>
      <c r="D20" s="11">
        <f t="shared" si="6"/>
        <v>142206</v>
      </c>
      <c r="E20" s="11">
        <f t="shared" si="6"/>
        <v>88547</v>
      </c>
      <c r="F20" s="11">
        <f t="shared" si="6"/>
        <v>154150</v>
      </c>
      <c r="G20" s="11">
        <f t="shared" si="6"/>
        <v>295029</v>
      </c>
      <c r="H20" s="11">
        <f t="shared" si="6"/>
        <v>91126</v>
      </c>
      <c r="I20" s="11">
        <f t="shared" si="6"/>
        <v>20021</v>
      </c>
      <c r="J20" s="11">
        <f t="shared" si="6"/>
        <v>55419</v>
      </c>
      <c r="K20" s="11">
        <f t="shared" si="4"/>
        <v>1089375</v>
      </c>
    </row>
    <row r="21" spans="1:12" ht="17.25" customHeight="1">
      <c r="A21" s="12" t="s">
        <v>23</v>
      </c>
      <c r="B21" s="13">
        <v>58313</v>
      </c>
      <c r="C21" s="13">
        <v>71040</v>
      </c>
      <c r="D21" s="13">
        <v>80283</v>
      </c>
      <c r="E21" s="13">
        <v>48792</v>
      </c>
      <c r="F21" s="13">
        <v>84718</v>
      </c>
      <c r="G21" s="13">
        <v>147494</v>
      </c>
      <c r="H21" s="13">
        <v>47534</v>
      </c>
      <c r="I21" s="13">
        <v>12012</v>
      </c>
      <c r="J21" s="13">
        <v>30079</v>
      </c>
      <c r="K21" s="11">
        <f t="shared" si="4"/>
        <v>580265</v>
      </c>
      <c r="L21" s="50"/>
    </row>
    <row r="22" spans="1:12" ht="17.25" customHeight="1">
      <c r="A22" s="12" t="s">
        <v>24</v>
      </c>
      <c r="B22" s="13">
        <v>56077</v>
      </c>
      <c r="C22" s="13">
        <v>55490</v>
      </c>
      <c r="D22" s="13">
        <v>61042</v>
      </c>
      <c r="E22" s="13">
        <v>39059</v>
      </c>
      <c r="F22" s="13">
        <v>68521</v>
      </c>
      <c r="G22" s="13">
        <v>145860</v>
      </c>
      <c r="H22" s="13">
        <v>42647</v>
      </c>
      <c r="I22" s="13">
        <v>7847</v>
      </c>
      <c r="J22" s="13">
        <v>25080</v>
      </c>
      <c r="K22" s="11">
        <f t="shared" si="4"/>
        <v>501623</v>
      </c>
      <c r="L22" s="50"/>
    </row>
    <row r="23" spans="1:11" ht="17.25" customHeight="1">
      <c r="A23" s="12" t="s">
        <v>25</v>
      </c>
      <c r="B23" s="13">
        <v>842</v>
      </c>
      <c r="C23" s="13">
        <v>1115</v>
      </c>
      <c r="D23" s="13">
        <v>881</v>
      </c>
      <c r="E23" s="13">
        <v>696</v>
      </c>
      <c r="F23" s="13">
        <v>911</v>
      </c>
      <c r="G23" s="13">
        <v>1675</v>
      </c>
      <c r="H23" s="13">
        <v>945</v>
      </c>
      <c r="I23" s="13">
        <v>162</v>
      </c>
      <c r="J23" s="13">
        <v>260</v>
      </c>
      <c r="K23" s="11">
        <f t="shared" si="4"/>
        <v>7487</v>
      </c>
    </row>
    <row r="24" spans="1:11" ht="17.25" customHeight="1">
      <c r="A24" s="16" t="s">
        <v>26</v>
      </c>
      <c r="B24" s="13">
        <f>+B25+B26</f>
        <v>55528</v>
      </c>
      <c r="C24" s="13">
        <f aca="true" t="shared" si="7" ref="C24:J24">+C25+C26</f>
        <v>80869</v>
      </c>
      <c r="D24" s="13">
        <f t="shared" si="7"/>
        <v>91797</v>
      </c>
      <c r="E24" s="13">
        <f t="shared" si="7"/>
        <v>55564</v>
      </c>
      <c r="F24" s="13">
        <f t="shared" si="7"/>
        <v>68086</v>
      </c>
      <c r="G24" s="13">
        <f t="shared" si="7"/>
        <v>95858</v>
      </c>
      <c r="H24" s="13">
        <f t="shared" si="7"/>
        <v>44728</v>
      </c>
      <c r="I24" s="13">
        <f t="shared" si="7"/>
        <v>15182</v>
      </c>
      <c r="J24" s="13">
        <f t="shared" si="7"/>
        <v>37968</v>
      </c>
      <c r="K24" s="11">
        <f t="shared" si="4"/>
        <v>545580</v>
      </c>
    </row>
    <row r="25" spans="1:12" ht="17.25" customHeight="1">
      <c r="A25" s="12" t="s">
        <v>115</v>
      </c>
      <c r="B25" s="13">
        <v>47035</v>
      </c>
      <c r="C25" s="13">
        <v>70754</v>
      </c>
      <c r="D25" s="13">
        <v>82033</v>
      </c>
      <c r="E25" s="13">
        <v>49124</v>
      </c>
      <c r="F25" s="13">
        <v>59513</v>
      </c>
      <c r="G25" s="13">
        <v>82305</v>
      </c>
      <c r="H25" s="13">
        <v>38355</v>
      </c>
      <c r="I25" s="13">
        <v>13898</v>
      </c>
      <c r="J25" s="13">
        <v>33898</v>
      </c>
      <c r="K25" s="11">
        <f t="shared" si="4"/>
        <v>476915</v>
      </c>
      <c r="L25" s="50"/>
    </row>
    <row r="26" spans="1:12" ht="17.25" customHeight="1">
      <c r="A26" s="12" t="s">
        <v>116</v>
      </c>
      <c r="B26" s="13">
        <v>8493</v>
      </c>
      <c r="C26" s="13">
        <v>10115</v>
      </c>
      <c r="D26" s="13">
        <v>9764</v>
      </c>
      <c r="E26" s="13">
        <v>6440</v>
      </c>
      <c r="F26" s="13">
        <v>8573</v>
      </c>
      <c r="G26" s="13">
        <v>13553</v>
      </c>
      <c r="H26" s="13">
        <v>6373</v>
      </c>
      <c r="I26" s="13">
        <v>1284</v>
      </c>
      <c r="J26" s="13">
        <v>4070</v>
      </c>
      <c r="K26" s="11">
        <f t="shared" si="4"/>
        <v>68665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2057</v>
      </c>
      <c r="I27" s="11">
        <v>0</v>
      </c>
      <c r="J27" s="11">
        <v>0</v>
      </c>
      <c r="K27" s="11">
        <f t="shared" si="4"/>
        <v>2057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26260.03</v>
      </c>
      <c r="I35" s="19">
        <v>0</v>
      </c>
      <c r="J35" s="19">
        <v>0</v>
      </c>
      <c r="K35" s="23">
        <f>SUM(B35:J35)</f>
        <v>26260.03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1055238.24</v>
      </c>
      <c r="C47" s="22">
        <f aca="true" t="shared" si="12" ref="C47:H47">+C48+C57</f>
        <v>1485773.2899999998</v>
      </c>
      <c r="D47" s="22">
        <f t="shared" si="12"/>
        <v>1717294.6700000002</v>
      </c>
      <c r="E47" s="22">
        <f t="shared" si="12"/>
        <v>978511.0299999999</v>
      </c>
      <c r="F47" s="22">
        <f t="shared" si="12"/>
        <v>1415890.87</v>
      </c>
      <c r="G47" s="22">
        <f t="shared" si="12"/>
        <v>2056194.0400000003</v>
      </c>
      <c r="H47" s="22">
        <f t="shared" si="12"/>
        <v>982718.53</v>
      </c>
      <c r="I47" s="22">
        <f>+I48+I57</f>
        <v>326029.97</v>
      </c>
      <c r="J47" s="22">
        <f>+J48+J57</f>
        <v>609005.66</v>
      </c>
      <c r="K47" s="22">
        <f>SUM(B47:J47)</f>
        <v>10626656.3</v>
      </c>
    </row>
    <row r="48" spans="1:11" ht="17.25" customHeight="1">
      <c r="A48" s="16" t="s">
        <v>108</v>
      </c>
      <c r="B48" s="23">
        <f>SUM(B49:B56)</f>
        <v>1037564.65</v>
      </c>
      <c r="C48" s="23">
        <f aca="true" t="shared" si="13" ref="C48:J48">SUM(C49:C56)</f>
        <v>1460800.8499999999</v>
      </c>
      <c r="D48" s="23">
        <f t="shared" si="13"/>
        <v>1692019.56</v>
      </c>
      <c r="E48" s="23">
        <f t="shared" si="13"/>
        <v>955560.19</v>
      </c>
      <c r="F48" s="23">
        <f t="shared" si="13"/>
        <v>1392539.54</v>
      </c>
      <c r="G48" s="23">
        <f t="shared" si="13"/>
        <v>2027249.9900000002</v>
      </c>
      <c r="H48" s="23">
        <f t="shared" si="13"/>
        <v>962339.04</v>
      </c>
      <c r="I48" s="23">
        <f t="shared" si="13"/>
        <v>326029.97</v>
      </c>
      <c r="J48" s="23">
        <f t="shared" si="13"/>
        <v>595128.8200000001</v>
      </c>
      <c r="K48" s="23">
        <f aca="true" t="shared" si="14" ref="K48:K57">SUM(B48:J48)</f>
        <v>10449232.610000001</v>
      </c>
    </row>
    <row r="49" spans="1:11" ht="17.25" customHeight="1">
      <c r="A49" s="34" t="s">
        <v>43</v>
      </c>
      <c r="B49" s="23">
        <f aca="true" t="shared" si="15" ref="B49:H49">ROUND(B30*B7,2)</f>
        <v>1035210.33</v>
      </c>
      <c r="C49" s="23">
        <f t="shared" si="15"/>
        <v>1454026.66</v>
      </c>
      <c r="D49" s="23">
        <f t="shared" si="15"/>
        <v>1687976.59</v>
      </c>
      <c r="E49" s="23">
        <f t="shared" si="15"/>
        <v>953540.35</v>
      </c>
      <c r="F49" s="23">
        <f t="shared" si="15"/>
        <v>1389411.65</v>
      </c>
      <c r="G49" s="23">
        <f t="shared" si="15"/>
        <v>2022903.36</v>
      </c>
      <c r="H49" s="23">
        <f t="shared" si="15"/>
        <v>933828.1</v>
      </c>
      <c r="I49" s="23">
        <f>ROUND(I30*I7,2)</f>
        <v>324964.25</v>
      </c>
      <c r="J49" s="23">
        <f>ROUND(J30*J7,2)</f>
        <v>592911.78</v>
      </c>
      <c r="K49" s="23">
        <f t="shared" si="14"/>
        <v>10394773.069999998</v>
      </c>
    </row>
    <row r="50" spans="1:11" ht="17.25" customHeight="1">
      <c r="A50" s="34" t="s">
        <v>44</v>
      </c>
      <c r="B50" s="19">
        <v>0</v>
      </c>
      <c r="C50" s="23">
        <f>ROUND(C31*C7,2)</f>
        <v>3231.97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3231.97</v>
      </c>
    </row>
    <row r="51" spans="1:11" ht="17.25" customHeight="1">
      <c r="A51" s="64" t="s">
        <v>104</v>
      </c>
      <c r="B51" s="65">
        <f aca="true" t="shared" si="16" ref="B51:H51">ROUND(B32*B7,2)</f>
        <v>-1737.36</v>
      </c>
      <c r="C51" s="65">
        <f t="shared" si="16"/>
        <v>-2231.5</v>
      </c>
      <c r="D51" s="65">
        <f t="shared" si="16"/>
        <v>-2342.79</v>
      </c>
      <c r="E51" s="65">
        <f t="shared" si="16"/>
        <v>-1425.56</v>
      </c>
      <c r="F51" s="65">
        <f t="shared" si="16"/>
        <v>-2153.63</v>
      </c>
      <c r="G51" s="65">
        <f t="shared" si="16"/>
        <v>-3083.45</v>
      </c>
      <c r="H51" s="65">
        <f t="shared" si="16"/>
        <v>-1464.13</v>
      </c>
      <c r="I51" s="19">
        <v>0</v>
      </c>
      <c r="J51" s="19">
        <v>0</v>
      </c>
      <c r="K51" s="65">
        <f>SUM(B51:J51)</f>
        <v>-14438.420000000002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26260.03</v>
      </c>
      <c r="I53" s="31">
        <f>+I35</f>
        <v>0</v>
      </c>
      <c r="J53" s="31">
        <f>+J35</f>
        <v>0</v>
      </c>
      <c r="K53" s="23">
        <f t="shared" si="14"/>
        <v>26260.03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-509481.57</v>
      </c>
      <c r="C61" s="35">
        <f t="shared" si="17"/>
        <v>-185878.33999999997</v>
      </c>
      <c r="D61" s="35">
        <f t="shared" si="17"/>
        <v>-292505.39</v>
      </c>
      <c r="E61" s="35">
        <f t="shared" si="17"/>
        <v>-620367.4</v>
      </c>
      <c r="F61" s="35">
        <f t="shared" si="17"/>
        <v>-618905.9299999999</v>
      </c>
      <c r="G61" s="35">
        <f t="shared" si="17"/>
        <v>-659480.0800000001</v>
      </c>
      <c r="H61" s="35">
        <f t="shared" si="17"/>
        <v>-128999.25</v>
      </c>
      <c r="I61" s="35">
        <f t="shared" si="17"/>
        <v>-88615.42</v>
      </c>
      <c r="J61" s="35">
        <f t="shared" si="17"/>
        <v>-62718.82</v>
      </c>
      <c r="K61" s="35">
        <f>SUM(B61:J61)</f>
        <v>-3166952.1999999997</v>
      </c>
    </row>
    <row r="62" spans="1:11" ht="18.75" customHeight="1">
      <c r="A62" s="16" t="s">
        <v>74</v>
      </c>
      <c r="B62" s="35">
        <f aca="true" t="shared" si="18" ref="B62:J62">B63+B64+B65+B66+B67+B68</f>
        <v>-493970.62</v>
      </c>
      <c r="C62" s="35">
        <f t="shared" si="18"/>
        <v>-163754.30999999997</v>
      </c>
      <c r="D62" s="35">
        <f t="shared" si="18"/>
        <v>-271517.43</v>
      </c>
      <c r="E62" s="35">
        <f t="shared" si="18"/>
        <v>-605402.64</v>
      </c>
      <c r="F62" s="35">
        <f t="shared" si="18"/>
        <v>-642730.9299999999</v>
      </c>
      <c r="G62" s="35">
        <f t="shared" si="18"/>
        <v>-627230.3500000001</v>
      </c>
      <c r="H62" s="35">
        <f t="shared" si="18"/>
        <v>-114680.2</v>
      </c>
      <c r="I62" s="35">
        <f t="shared" si="18"/>
        <v>-21188.8</v>
      </c>
      <c r="J62" s="35">
        <f t="shared" si="18"/>
        <v>-52341.2</v>
      </c>
      <c r="K62" s="35">
        <f aca="true" t="shared" si="19" ref="K62:K91">SUM(B62:J62)</f>
        <v>-2992816.48</v>
      </c>
    </row>
    <row r="63" spans="1:11" ht="18.75" customHeight="1">
      <c r="A63" s="12" t="s">
        <v>75</v>
      </c>
      <c r="B63" s="35">
        <f>-ROUND(B9*$D$3,2)</f>
        <v>-107935.2</v>
      </c>
      <c r="C63" s="35">
        <f aca="true" t="shared" si="20" ref="C63:J63">-ROUND(C9*$D$3,2)</f>
        <v>-147489.4</v>
      </c>
      <c r="D63" s="35">
        <f t="shared" si="20"/>
        <v>-131468.6</v>
      </c>
      <c r="E63" s="35">
        <f t="shared" si="20"/>
        <v>-92803.6</v>
      </c>
      <c r="F63" s="35">
        <f t="shared" si="20"/>
        <v>-120707</v>
      </c>
      <c r="G63" s="35">
        <f t="shared" si="20"/>
        <v>-152524.4</v>
      </c>
      <c r="H63" s="35">
        <f t="shared" si="20"/>
        <v>-114680.2</v>
      </c>
      <c r="I63" s="35">
        <f t="shared" si="20"/>
        <v>-21188.8</v>
      </c>
      <c r="J63" s="35">
        <f t="shared" si="20"/>
        <v>-52341.2</v>
      </c>
      <c r="K63" s="35">
        <f t="shared" si="19"/>
        <v>-941138.3999999999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-2983.8</v>
      </c>
      <c r="C65" s="35">
        <v>-638.4</v>
      </c>
      <c r="D65" s="35">
        <v>-799.4</v>
      </c>
      <c r="E65" s="35">
        <v>-1564.2</v>
      </c>
      <c r="F65" s="35">
        <v>-2013.2</v>
      </c>
      <c r="G65" s="35">
        <v>-1460.2</v>
      </c>
      <c r="H65" s="19">
        <v>0</v>
      </c>
      <c r="I65" s="19">
        <v>0</v>
      </c>
      <c r="J65" s="19">
        <v>0</v>
      </c>
      <c r="K65" s="35">
        <f t="shared" si="19"/>
        <v>-9459.2</v>
      </c>
    </row>
    <row r="66" spans="1:11" ht="18.75" customHeight="1">
      <c r="A66" s="12" t="s">
        <v>105</v>
      </c>
      <c r="B66" s="35">
        <v>-8940.8</v>
      </c>
      <c r="C66" s="35">
        <v>-1143.8</v>
      </c>
      <c r="D66" s="35">
        <v>-2457</v>
      </c>
      <c r="E66" s="35">
        <v>-4130</v>
      </c>
      <c r="F66" s="35">
        <v>-1232</v>
      </c>
      <c r="G66" s="35">
        <v>-1895.6</v>
      </c>
      <c r="H66" s="19">
        <v>0</v>
      </c>
      <c r="I66" s="19">
        <v>0</v>
      </c>
      <c r="J66" s="19">
        <v>0</v>
      </c>
      <c r="K66" s="35">
        <f t="shared" si="19"/>
        <v>-19799.199999999997</v>
      </c>
    </row>
    <row r="67" spans="1:11" ht="18.75" customHeight="1">
      <c r="A67" s="12" t="s">
        <v>52</v>
      </c>
      <c r="B67" s="35">
        <v>-374110.82</v>
      </c>
      <c r="C67" s="35">
        <v>-14482.71</v>
      </c>
      <c r="D67" s="35">
        <v>-136792.43</v>
      </c>
      <c r="E67" s="35">
        <v>-506904.84</v>
      </c>
      <c r="F67" s="35">
        <v>-518778.73</v>
      </c>
      <c r="G67" s="35">
        <v>-471350.15</v>
      </c>
      <c r="H67" s="19">
        <v>0</v>
      </c>
      <c r="I67" s="19">
        <v>0</v>
      </c>
      <c r="J67" s="19">
        <v>0</v>
      </c>
      <c r="K67" s="35">
        <f t="shared" si="19"/>
        <v>-2022419.6800000002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-22124.030000000002</v>
      </c>
      <c r="D69" s="65">
        <f>SUM(D70:D102)</f>
        <v>-20987.960000000003</v>
      </c>
      <c r="E69" s="65">
        <f aca="true" t="shared" si="21" ref="E69:J69">SUM(E70:E102)</f>
        <v>-14964.76</v>
      </c>
      <c r="F69" s="65">
        <f t="shared" si="21"/>
        <v>-21571.13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-67426.62</v>
      </c>
      <c r="J69" s="65">
        <f t="shared" si="21"/>
        <v>-10377.62</v>
      </c>
      <c r="K69" s="65">
        <f t="shared" si="19"/>
        <v>-219531.84999999998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65">
        <v>45396.13</v>
      </c>
      <c r="G103" s="19">
        <v>0</v>
      </c>
      <c r="H103" s="19">
        <v>0</v>
      </c>
      <c r="I103" s="19">
        <v>0</v>
      </c>
      <c r="J103" s="19">
        <v>0</v>
      </c>
      <c r="K103" s="46">
        <f>SUM(B103:J103)</f>
        <v>45396.13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545756.67</v>
      </c>
      <c r="C106" s="24">
        <f t="shared" si="22"/>
        <v>1299894.9499999997</v>
      </c>
      <c r="D106" s="24">
        <f t="shared" si="22"/>
        <v>1424789.2800000003</v>
      </c>
      <c r="E106" s="24">
        <f t="shared" si="22"/>
        <v>358143.62999999995</v>
      </c>
      <c r="F106" s="24">
        <f t="shared" si="22"/>
        <v>796984.9400000001</v>
      </c>
      <c r="G106" s="24">
        <f t="shared" si="22"/>
        <v>1396713.9600000002</v>
      </c>
      <c r="H106" s="24">
        <f t="shared" si="22"/>
        <v>853719.28</v>
      </c>
      <c r="I106" s="24">
        <f>+I107+I108</f>
        <v>237414.55</v>
      </c>
      <c r="J106" s="24">
        <f>+J107+J108</f>
        <v>546286.8400000001</v>
      </c>
      <c r="K106" s="46">
        <f>SUM(B106:J106)</f>
        <v>7459704.1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528083.0800000001</v>
      </c>
      <c r="C107" s="24">
        <f t="shared" si="23"/>
        <v>1274922.5099999998</v>
      </c>
      <c r="D107" s="24">
        <f t="shared" si="23"/>
        <v>1399514.1700000002</v>
      </c>
      <c r="E107" s="24">
        <f t="shared" si="23"/>
        <v>335192.7899999999</v>
      </c>
      <c r="F107" s="24">
        <f t="shared" si="23"/>
        <v>773633.6100000001</v>
      </c>
      <c r="G107" s="24">
        <f t="shared" si="23"/>
        <v>1367769.9100000001</v>
      </c>
      <c r="H107" s="24">
        <f t="shared" si="23"/>
        <v>833339.79</v>
      </c>
      <c r="I107" s="24">
        <f t="shared" si="23"/>
        <v>237414.55</v>
      </c>
      <c r="J107" s="24">
        <f t="shared" si="23"/>
        <v>532410.0000000001</v>
      </c>
      <c r="K107" s="46">
        <f>SUM(B107:J107)</f>
        <v>7282280.41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7459704.08</v>
      </c>
      <c r="L114" s="52"/>
    </row>
    <row r="115" spans="1:11" ht="18.75" customHeight="1">
      <c r="A115" s="26" t="s">
        <v>70</v>
      </c>
      <c r="B115" s="27">
        <v>72145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72145</v>
      </c>
    </row>
    <row r="116" spans="1:11" ht="18.75" customHeight="1">
      <c r="A116" s="26" t="s">
        <v>71</v>
      </c>
      <c r="B116" s="27">
        <v>473611.67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473611.67</v>
      </c>
    </row>
    <row r="117" spans="1:11" ht="18.75" customHeight="1">
      <c r="A117" s="26" t="s">
        <v>72</v>
      </c>
      <c r="B117" s="38">
        <v>0</v>
      </c>
      <c r="C117" s="27">
        <f>+C106</f>
        <v>1299894.9499999997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1299894.9499999997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1326822.84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1326822.84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97966.44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97966.44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322329.26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322329.26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35814.36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35814.36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283548.63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283548.63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437486.22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437486.22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17181.33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17181.33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58768.76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58768.76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464652.37</v>
      </c>
      <c r="H126" s="38">
        <v>0</v>
      </c>
      <c r="I126" s="38">
        <v>0</v>
      </c>
      <c r="J126" s="38">
        <v>0</v>
      </c>
      <c r="K126" s="39">
        <f t="shared" si="25"/>
        <v>464652.37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37341.9</v>
      </c>
      <c r="H127" s="38">
        <v>0</v>
      </c>
      <c r="I127" s="38">
        <v>0</v>
      </c>
      <c r="J127" s="38">
        <v>0</v>
      </c>
      <c r="K127" s="39">
        <f t="shared" si="25"/>
        <v>37341.9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186889.25</v>
      </c>
      <c r="H128" s="38">
        <v>0</v>
      </c>
      <c r="I128" s="38">
        <v>0</v>
      </c>
      <c r="J128" s="38">
        <v>0</v>
      </c>
      <c r="K128" s="39">
        <f t="shared" si="25"/>
        <v>186889.25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180415.89</v>
      </c>
      <c r="H129" s="38">
        <v>0</v>
      </c>
      <c r="I129" s="38">
        <v>0</v>
      </c>
      <c r="J129" s="38">
        <v>0</v>
      </c>
      <c r="K129" s="39">
        <f t="shared" si="25"/>
        <v>180415.89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527414.55</v>
      </c>
      <c r="H130" s="38">
        <v>0</v>
      </c>
      <c r="I130" s="38">
        <v>0</v>
      </c>
      <c r="J130" s="38">
        <v>0</v>
      </c>
      <c r="K130" s="39">
        <f t="shared" si="25"/>
        <v>527414.55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297368.28</v>
      </c>
      <c r="I131" s="38">
        <v>0</v>
      </c>
      <c r="J131" s="38">
        <v>0</v>
      </c>
      <c r="K131" s="39">
        <f t="shared" si="25"/>
        <v>297368.28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556350.99</v>
      </c>
      <c r="I132" s="38">
        <v>0</v>
      </c>
      <c r="J132" s="38">
        <v>0</v>
      </c>
      <c r="K132" s="39">
        <f t="shared" si="25"/>
        <v>556350.99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237414.55</v>
      </c>
      <c r="J133" s="38"/>
      <c r="K133" s="39">
        <f t="shared" si="25"/>
        <v>237414.55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546286.84</v>
      </c>
      <c r="K134" s="42">
        <f t="shared" si="25"/>
        <v>546286.84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2018-01-09T18:42:26Z</dcterms:modified>
  <cp:category/>
  <cp:version/>
  <cp:contentType/>
  <cp:contentStatus/>
</cp:coreProperties>
</file>