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<sst xmlns="http://schemas.openxmlformats.org/spreadsheetml/2006/main" count="139" uniqueCount="139">
  <si>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</si>
  <si>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</si>
  <si>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</si>
  <si>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</si>
  <si>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</si>
  <si>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</si>
  <si>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</si>
  <si>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</si>
  <si>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</si>
  <si>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</si>
  <si>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</si>
  <si>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</si>
  <si>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</si>
  <si>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</si>
  <si>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</si>
  <si>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</si>
  <si>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</si>
  <si>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</si>
  <si>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</si>
  <si>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</si>
  <si>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</si>
  <si>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</si>
  <si>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</si>
  <si>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</si>
  <si>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</si>
  <si>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</si>
  <si>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</si>
  <si>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</si>
  <si>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</si>
  <si>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</si>
  <si>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</si>
  <si>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</si>
  <si>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</si>
  <si>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</si>
  <si>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</si>
  <si>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</si>
  <si>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</si>
  <si>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</si>
  <si>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</si>
  <si>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</si>
  <si>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</si>
  <si>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</si>
  <si>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</si>
  <si>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</si>
  <si>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</si>
  <si>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</si>
  <si>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</si>
  <si>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</si>
  <si>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</si>
  <si>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</si>
  <si>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</si>
  <si>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</si>
  <si>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</si>
  <si>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</si>
  <si>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</si>
  <si>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</si>
  <si>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</si>
  <si>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</si>
  <si>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</si>
  <si>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</si>
  <si>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</si>
  <si>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</si>
  <si>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</si>
  <si>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</si>
  <si>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</si>
  <si>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</si>
  <si>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</si>
  <si>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</si>
  <si>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</si>
  <si>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</si>
  <si>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</si>
  <si>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</si>
  <si>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</si>
  <si>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</si>
  <si>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</si>
  <si>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</si>
  <si>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</si>
  <si>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</si>
  <si>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</si>
  <si>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</si>
  <si>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</si>
  <si>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</si>
  <si>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</si>
  <si>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</si>
  <si>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</si>
  <si>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</si>
  <si>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</si>
  <si>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</si>
  <si>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</si>
  <si>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</si>
  <si>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</si>
  <si>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</si>
  <si>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</si>
  <si>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</si>
  <si>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</si>
  <si>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</si>
  <si>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</si>
  <si>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</si>
  <si>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</si>
  <si>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</si>
  <si>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</si>
  <si>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</si>
  <si>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</si>
  <si>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</si>
  <si>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</si>
  <si>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</si>
  <si>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</si>
  <si>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</si>
  <si>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</si>
  <si>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</si>
  <si>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</si>
  <si>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</si>
  <si>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</si>
  <si>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</si>
  <si>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</si>
  <si>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</si>
  <si>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</si>
  <si>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</si>
  <si>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</si>
  <si>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</si>
  <si>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</si>
  <si>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</si>
  <si>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</si>
  <si>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</si>
  <si>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</si>
  <si>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</si>
  <si>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</si>
  <si>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</si>
  <si>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</si>
  <si>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</si>
  <si>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</si>
  <si>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</si>
  <si>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</si>
  <si>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</si>
  <si>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</si>
  <si>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</si>
  <si>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OPERAÇÃO 28/02/18 - VENCIMENTO 07/03/18</t>
  </si>
  <si>
    <t>6.2.31. Ajuste de Remuneração Previsto Contratualmente ¹</t>
  </si>
  <si>
    <t xml:space="preserve">¹ Ajuste anual de remuneração, previsto contratualmente, período de 05/12/16 a 20/12/17, com vencimento no período de 02/01 a 28/12/17, parcela 04/05.
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</si>
</sst>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45" fillId="0" borderId="0" xfId="0" applyFont="1" applyFill="1" applyBorder="1" applyAlignment="1">
      <alignment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136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607978</v>
      </c>
      <c r="C7" s="9">
        <f t="shared" si="0"/>
        <v>769253</v>
      </c>
      <c r="D7" s="9">
        <f t="shared" si="0"/>
        <v>795876</v>
      </c>
      <c r="E7" s="9">
        <f t="shared" si="0"/>
        <v>548563</v>
      </c>
      <c r="F7" s="9">
        <f t="shared" si="0"/>
        <v>735247</v>
      </c>
      <c r="G7" s="9">
        <f t="shared" si="0"/>
        <v>1256732</v>
      </c>
      <c r="H7" s="9">
        <f t="shared" si="0"/>
        <v>568903</v>
      </c>
      <c r="I7" s="9">
        <f t="shared" si="0"/>
        <v>127578</v>
      </c>
      <c r="J7" s="9">
        <f t="shared" si="0"/>
        <v>339661</v>
      </c>
      <c r="K7" s="9">
        <f t="shared" si="0"/>
        <v>5749791</v>
      </c>
      <c r="L7" s="50"/>
    </row>
    <row r="8" spans="1:11" ht="17.25" customHeight="1">
      <c r="A8" s="10" t="s">
        <v>97</v>
      </c>
      <c r="B8" s="11">
        <f>B9+B12+B16</f>
        <v>299942</v>
      </c>
      <c r="C8" s="11">
        <f aca="true" t="shared" si="1" ref="C8:J8">C9+C12+C16</f>
        <v>391047</v>
      </c>
      <c r="D8" s="11">
        <f t="shared" si="1"/>
        <v>372990</v>
      </c>
      <c r="E8" s="11">
        <f t="shared" si="1"/>
        <v>279650</v>
      </c>
      <c r="F8" s="11">
        <f t="shared" si="1"/>
        <v>352594</v>
      </c>
      <c r="G8" s="11">
        <f t="shared" si="1"/>
        <v>608515</v>
      </c>
      <c r="H8" s="11">
        <f t="shared" si="1"/>
        <v>308659</v>
      </c>
      <c r="I8" s="11">
        <f t="shared" si="1"/>
        <v>58605</v>
      </c>
      <c r="J8" s="11">
        <f t="shared" si="1"/>
        <v>158547</v>
      </c>
      <c r="K8" s="11">
        <f>SUM(B8:J8)</f>
        <v>2830549</v>
      </c>
    </row>
    <row r="9" spans="1:11" ht="17.25" customHeight="1">
      <c r="A9" s="15" t="s">
        <v>16</v>
      </c>
      <c r="B9" s="13">
        <f>+B10+B11</f>
        <v>39473</v>
      </c>
      <c r="C9" s="13">
        <f aca="true" t="shared" si="2" ref="C9:J9">+C10+C11</f>
        <v>55100</v>
      </c>
      <c r="D9" s="13">
        <f t="shared" si="2"/>
        <v>45648</v>
      </c>
      <c r="E9" s="13">
        <f t="shared" si="2"/>
        <v>37868</v>
      </c>
      <c r="F9" s="13">
        <f t="shared" si="2"/>
        <v>39982</v>
      </c>
      <c r="G9" s="13">
        <f t="shared" si="2"/>
        <v>56148</v>
      </c>
      <c r="H9" s="13">
        <f t="shared" si="2"/>
        <v>51665</v>
      </c>
      <c r="I9" s="13">
        <f t="shared" si="2"/>
        <v>9032</v>
      </c>
      <c r="J9" s="13">
        <f t="shared" si="2"/>
        <v>18047</v>
      </c>
      <c r="K9" s="11">
        <f>SUM(B9:J9)</f>
        <v>352963</v>
      </c>
    </row>
    <row r="10" spans="1:11" ht="17.25" customHeight="1">
      <c r="A10" s="29" t="s">
        <v>17</v>
      </c>
      <c r="B10" s="13">
        <v>39473</v>
      </c>
      <c r="C10" s="13">
        <v>55100</v>
      </c>
      <c r="D10" s="13">
        <v>45648</v>
      </c>
      <c r="E10" s="13">
        <v>37868</v>
      </c>
      <c r="F10" s="13">
        <v>39982</v>
      </c>
      <c r="G10" s="13">
        <v>56148</v>
      </c>
      <c r="H10" s="13">
        <v>51665</v>
      </c>
      <c r="I10" s="13">
        <v>9032</v>
      </c>
      <c r="J10" s="13">
        <v>18047</v>
      </c>
      <c r="K10" s="11">
        <f>SUM(B10:J10)</f>
        <v>352963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247095</v>
      </c>
      <c r="C12" s="17">
        <f t="shared" si="3"/>
        <v>318213</v>
      </c>
      <c r="D12" s="17">
        <f t="shared" si="3"/>
        <v>310716</v>
      </c>
      <c r="E12" s="17">
        <f t="shared" si="3"/>
        <v>229835</v>
      </c>
      <c r="F12" s="17">
        <f t="shared" si="3"/>
        <v>293631</v>
      </c>
      <c r="G12" s="17">
        <f t="shared" si="3"/>
        <v>519305</v>
      </c>
      <c r="H12" s="17">
        <f t="shared" si="3"/>
        <v>243750</v>
      </c>
      <c r="I12" s="17">
        <f t="shared" si="3"/>
        <v>46604</v>
      </c>
      <c r="J12" s="17">
        <f t="shared" si="3"/>
        <v>133384</v>
      </c>
      <c r="K12" s="11">
        <f aca="true" t="shared" si="4" ref="K12:K27">SUM(B12:J12)</f>
        <v>2342533</v>
      </c>
    </row>
    <row r="13" spans="1:13" ht="17.25" customHeight="1">
      <c r="A13" s="14" t="s">
        <v>19</v>
      </c>
      <c r="B13" s="13">
        <v>123148</v>
      </c>
      <c r="C13" s="13">
        <v>166821</v>
      </c>
      <c r="D13" s="13">
        <v>169333</v>
      </c>
      <c r="E13" s="13">
        <v>119991</v>
      </c>
      <c r="F13" s="13">
        <v>153879</v>
      </c>
      <c r="G13" s="13">
        <v>254933</v>
      </c>
      <c r="H13" s="13">
        <v>116590</v>
      </c>
      <c r="I13" s="13">
        <v>26734</v>
      </c>
      <c r="J13" s="13">
        <v>72481</v>
      </c>
      <c r="K13" s="11">
        <f t="shared" si="4"/>
        <v>1203910</v>
      </c>
      <c r="L13" s="50"/>
      <c r="M13" s="51"/>
    </row>
    <row r="14" spans="1:12" ht="17.25" customHeight="1">
      <c r="A14" s="14" t="s">
        <v>20</v>
      </c>
      <c r="B14" s="13">
        <v>113948</v>
      </c>
      <c r="C14" s="13">
        <v>137128</v>
      </c>
      <c r="D14" s="13">
        <v>130594</v>
      </c>
      <c r="E14" s="13">
        <v>99786</v>
      </c>
      <c r="F14" s="13">
        <v>129683</v>
      </c>
      <c r="G14" s="13">
        <v>248358</v>
      </c>
      <c r="H14" s="13">
        <v>111942</v>
      </c>
      <c r="I14" s="13">
        <v>17303</v>
      </c>
      <c r="J14" s="13">
        <v>57322</v>
      </c>
      <c r="K14" s="11">
        <f t="shared" si="4"/>
        <v>1046064</v>
      </c>
      <c r="L14" s="50"/>
    </row>
    <row r="15" spans="1:11" ht="17.25" customHeight="1">
      <c r="A15" s="14" t="s">
        <v>21</v>
      </c>
      <c r="B15" s="13">
        <v>9999</v>
      </c>
      <c r="C15" s="13">
        <v>14264</v>
      </c>
      <c r="D15" s="13">
        <v>10789</v>
      </c>
      <c r="E15" s="13">
        <v>10058</v>
      </c>
      <c r="F15" s="13">
        <v>10069</v>
      </c>
      <c r="G15" s="13">
        <v>16014</v>
      </c>
      <c r="H15" s="13">
        <v>15218</v>
      </c>
      <c r="I15" s="13">
        <v>2567</v>
      </c>
      <c r="J15" s="13">
        <v>3581</v>
      </c>
      <c r="K15" s="11">
        <f t="shared" si="4"/>
        <v>92559</v>
      </c>
    </row>
    <row r="16" spans="1:11" ht="17.25" customHeight="1">
      <c r="A16" s="15" t="s">
        <v>93</v>
      </c>
      <c r="B16" s="13">
        <f>B17+B18+B19</f>
        <v>13374</v>
      </c>
      <c r="C16" s="13">
        <f aca="true" t="shared" si="5" ref="C16:J16">C17+C18+C19</f>
        <v>17734</v>
      </c>
      <c r="D16" s="13">
        <f t="shared" si="5"/>
        <v>16626</v>
      </c>
      <c r="E16" s="13">
        <f t="shared" si="5"/>
        <v>11947</v>
      </c>
      <c r="F16" s="13">
        <f t="shared" si="5"/>
        <v>18981</v>
      </c>
      <c r="G16" s="13">
        <f t="shared" si="5"/>
        <v>33062</v>
      </c>
      <c r="H16" s="13">
        <f t="shared" si="5"/>
        <v>13244</v>
      </c>
      <c r="I16" s="13">
        <f t="shared" si="5"/>
        <v>2969</v>
      </c>
      <c r="J16" s="13">
        <f t="shared" si="5"/>
        <v>7116</v>
      </c>
      <c r="K16" s="11">
        <f t="shared" si="4"/>
        <v>135053</v>
      </c>
    </row>
    <row r="17" spans="1:11" ht="17.25" customHeight="1">
      <c r="A17" s="14" t="s">
        <v>94</v>
      </c>
      <c r="B17" s="13">
        <v>13286</v>
      </c>
      <c r="C17" s="13">
        <v>17647</v>
      </c>
      <c r="D17" s="13">
        <v>16564</v>
      </c>
      <c r="E17" s="13">
        <v>11871</v>
      </c>
      <c r="F17" s="13">
        <v>18888</v>
      </c>
      <c r="G17" s="13">
        <v>32899</v>
      </c>
      <c r="H17" s="13">
        <v>13169</v>
      </c>
      <c r="I17" s="13">
        <v>2951</v>
      </c>
      <c r="J17" s="13">
        <v>7074</v>
      </c>
      <c r="K17" s="11">
        <f t="shared" si="4"/>
        <v>134349</v>
      </c>
    </row>
    <row r="18" spans="1:11" ht="17.25" customHeight="1">
      <c r="A18" s="14" t="s">
        <v>95</v>
      </c>
      <c r="B18" s="13">
        <v>67</v>
      </c>
      <c r="C18" s="13">
        <v>72</v>
      </c>
      <c r="D18" s="13">
        <v>57</v>
      </c>
      <c r="E18" s="13">
        <v>58</v>
      </c>
      <c r="F18" s="13">
        <v>68</v>
      </c>
      <c r="G18" s="13">
        <v>136</v>
      </c>
      <c r="H18" s="13">
        <v>50</v>
      </c>
      <c r="I18" s="13">
        <v>13</v>
      </c>
      <c r="J18" s="13">
        <v>34</v>
      </c>
      <c r="K18" s="11">
        <f t="shared" si="4"/>
        <v>555</v>
      </c>
    </row>
    <row r="19" spans="1:11" ht="17.25" customHeight="1">
      <c r="A19" s="14" t="s">
        <v>96</v>
      </c>
      <c r="B19" s="13">
        <v>21</v>
      </c>
      <c r="C19" s="13">
        <v>15</v>
      </c>
      <c r="D19" s="13">
        <v>5</v>
      </c>
      <c r="E19" s="13">
        <v>18</v>
      </c>
      <c r="F19" s="13">
        <v>25</v>
      </c>
      <c r="G19" s="13">
        <v>27</v>
      </c>
      <c r="H19" s="13">
        <v>25</v>
      </c>
      <c r="I19" s="13">
        <v>5</v>
      </c>
      <c r="J19" s="13">
        <v>8</v>
      </c>
      <c r="K19" s="11">
        <f t="shared" si="4"/>
        <v>149</v>
      </c>
    </row>
    <row r="20" spans="1:11" ht="17.25" customHeight="1">
      <c r="A20" s="16" t="s">
        <v>22</v>
      </c>
      <c r="B20" s="11">
        <f>+B21+B22+B23</f>
        <v>177182</v>
      </c>
      <c r="C20" s="11">
        <f aca="true" t="shared" si="6" ref="C20:J20">+C21+C22+C23</f>
        <v>199107</v>
      </c>
      <c r="D20" s="11">
        <f t="shared" si="6"/>
        <v>227018</v>
      </c>
      <c r="E20" s="11">
        <f t="shared" si="6"/>
        <v>144955</v>
      </c>
      <c r="F20" s="11">
        <f t="shared" si="6"/>
        <v>230864</v>
      </c>
      <c r="G20" s="11">
        <f t="shared" si="6"/>
        <v>433029</v>
      </c>
      <c r="H20" s="11">
        <f t="shared" si="6"/>
        <v>148792</v>
      </c>
      <c r="I20" s="11">
        <f t="shared" si="6"/>
        <v>36060</v>
      </c>
      <c r="J20" s="11">
        <f t="shared" si="6"/>
        <v>91372</v>
      </c>
      <c r="K20" s="11">
        <f t="shared" si="4"/>
        <v>1688379</v>
      </c>
    </row>
    <row r="21" spans="1:12" ht="17.25" customHeight="1">
      <c r="A21" s="12" t="s">
        <v>23</v>
      </c>
      <c r="B21" s="13">
        <v>98894</v>
      </c>
      <c r="C21" s="13">
        <v>120293</v>
      </c>
      <c r="D21" s="13">
        <v>139926</v>
      </c>
      <c r="E21" s="13">
        <v>86552</v>
      </c>
      <c r="F21" s="13">
        <v>136261</v>
      </c>
      <c r="G21" s="13">
        <v>236275</v>
      </c>
      <c r="H21" s="13">
        <v>86019</v>
      </c>
      <c r="I21" s="13">
        <v>23012</v>
      </c>
      <c r="J21" s="13">
        <v>55035</v>
      </c>
      <c r="K21" s="11">
        <f t="shared" si="4"/>
        <v>982267</v>
      </c>
      <c r="L21" s="50"/>
    </row>
    <row r="22" spans="1:12" ht="17.25" customHeight="1">
      <c r="A22" s="12" t="s">
        <v>24</v>
      </c>
      <c r="B22" s="13">
        <v>73950</v>
      </c>
      <c r="C22" s="13">
        <v>73934</v>
      </c>
      <c r="D22" s="13">
        <v>82731</v>
      </c>
      <c r="E22" s="13">
        <v>55096</v>
      </c>
      <c r="F22" s="13">
        <v>90056</v>
      </c>
      <c r="G22" s="13">
        <v>189113</v>
      </c>
      <c r="H22" s="13">
        <v>57730</v>
      </c>
      <c r="I22" s="13">
        <v>12041</v>
      </c>
      <c r="J22" s="13">
        <v>34773</v>
      </c>
      <c r="K22" s="11">
        <f t="shared" si="4"/>
        <v>669424</v>
      </c>
      <c r="L22" s="50"/>
    </row>
    <row r="23" spans="1:11" ht="17.25" customHeight="1">
      <c r="A23" s="12" t="s">
        <v>25</v>
      </c>
      <c r="B23" s="13">
        <v>4338</v>
      </c>
      <c r="C23" s="13">
        <v>4880</v>
      </c>
      <c r="D23" s="13">
        <v>4361</v>
      </c>
      <c r="E23" s="13">
        <v>3307</v>
      </c>
      <c r="F23" s="13">
        <v>4547</v>
      </c>
      <c r="G23" s="13">
        <v>7641</v>
      </c>
      <c r="H23" s="13">
        <v>5043</v>
      </c>
      <c r="I23" s="13">
        <v>1007</v>
      </c>
      <c r="J23" s="13">
        <v>1564</v>
      </c>
      <c r="K23" s="11">
        <f t="shared" si="4"/>
        <v>36688</v>
      </c>
    </row>
    <row r="24" spans="1:11" ht="17.25" customHeight="1">
      <c r="A24" s="16" t="s">
        <v>26</v>
      </c>
      <c r="B24" s="13">
        <f>+B25+B26</f>
        <v>130854</v>
      </c>
      <c r="C24" s="13">
        <f aca="true" t="shared" si="7" ref="C24:J24">+C25+C26</f>
        <v>179099</v>
      </c>
      <c r="D24" s="13">
        <f t="shared" si="7"/>
        <v>195868</v>
      </c>
      <c r="E24" s="13">
        <f t="shared" si="7"/>
        <v>123958</v>
      </c>
      <c r="F24" s="13">
        <f t="shared" si="7"/>
        <v>151789</v>
      </c>
      <c r="G24" s="13">
        <f t="shared" si="7"/>
        <v>215188</v>
      </c>
      <c r="H24" s="13">
        <f t="shared" si="7"/>
        <v>103966</v>
      </c>
      <c r="I24" s="13">
        <f t="shared" si="7"/>
        <v>32913</v>
      </c>
      <c r="J24" s="13">
        <f t="shared" si="7"/>
        <v>89742</v>
      </c>
      <c r="K24" s="11">
        <f t="shared" si="4"/>
        <v>1223377</v>
      </c>
    </row>
    <row r="25" spans="1:12" ht="17.25" customHeight="1">
      <c r="A25" s="12" t="s">
        <v>115</v>
      </c>
      <c r="B25" s="13">
        <v>74051</v>
      </c>
      <c r="C25" s="13">
        <v>109569</v>
      </c>
      <c r="D25" s="13">
        <v>127093</v>
      </c>
      <c r="E25" s="13">
        <v>79831</v>
      </c>
      <c r="F25" s="13">
        <v>93920</v>
      </c>
      <c r="G25" s="13">
        <v>129695</v>
      </c>
      <c r="H25" s="13">
        <v>63405</v>
      </c>
      <c r="I25" s="13">
        <v>22915</v>
      </c>
      <c r="J25" s="13">
        <v>55737</v>
      </c>
      <c r="K25" s="11">
        <f t="shared" si="4"/>
        <v>756216</v>
      </c>
      <c r="L25" s="50"/>
    </row>
    <row r="26" spans="1:12" ht="17.25" customHeight="1">
      <c r="A26" s="12" t="s">
        <v>116</v>
      </c>
      <c r="B26" s="13">
        <v>56803</v>
      </c>
      <c r="C26" s="13">
        <v>69530</v>
      </c>
      <c r="D26" s="13">
        <v>68775</v>
      </c>
      <c r="E26" s="13">
        <v>44127</v>
      </c>
      <c r="F26" s="13">
        <v>57869</v>
      </c>
      <c r="G26" s="13">
        <v>85493</v>
      </c>
      <c r="H26" s="13">
        <v>40561</v>
      </c>
      <c r="I26" s="13">
        <v>9998</v>
      </c>
      <c r="J26" s="13">
        <v>34005</v>
      </c>
      <c r="K26" s="11">
        <f t="shared" si="4"/>
        <v>467161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7486</v>
      </c>
      <c r="I27" s="11">
        <v>0</v>
      </c>
      <c r="J27" s="11">
        <v>0</v>
      </c>
      <c r="K27" s="11">
        <f t="shared" si="4"/>
        <v>7486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4.8534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4.8534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13794.18</v>
      </c>
      <c r="I35" s="19">
        <v>0</v>
      </c>
      <c r="J35" s="19">
        <v>0</v>
      </c>
      <c r="K35" s="23">
        <f>SUM(B35:J35)</f>
        <v>13794.18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1757719.5999999999</v>
      </c>
      <c r="C47" s="22">
        <f aca="true" t="shared" si="12" ref="C47:H47">+C48+C57</f>
        <v>2488496.3700000006</v>
      </c>
      <c r="D47" s="22">
        <f t="shared" si="12"/>
        <v>2894807.88</v>
      </c>
      <c r="E47" s="22">
        <f t="shared" si="12"/>
        <v>1704557.06</v>
      </c>
      <c r="F47" s="22">
        <f t="shared" si="12"/>
        <v>2254552.79</v>
      </c>
      <c r="G47" s="22">
        <f t="shared" si="12"/>
        <v>3247595.27</v>
      </c>
      <c r="H47" s="22">
        <f t="shared" si="12"/>
        <v>1704340.1500000001</v>
      </c>
      <c r="I47" s="22">
        <f>+I48+I57</f>
        <v>620252.7899999999</v>
      </c>
      <c r="J47" s="22">
        <f>+J48+J57</f>
        <v>1064224.48</v>
      </c>
      <c r="K47" s="22">
        <f>SUM(B47:J47)</f>
        <v>17736546.389999997</v>
      </c>
    </row>
    <row r="48" spans="1:11" ht="17.25" customHeight="1">
      <c r="A48" s="16" t="s">
        <v>108</v>
      </c>
      <c r="B48" s="23">
        <f>SUM(B49:B56)</f>
        <v>1740051.2699999998</v>
      </c>
      <c r="C48" s="23">
        <f aca="true" t="shared" si="13" ref="C48:J48">SUM(C49:C56)</f>
        <v>2463534.6500000004</v>
      </c>
      <c r="D48" s="23">
        <f t="shared" si="13"/>
        <v>2869549.67</v>
      </c>
      <c r="E48" s="23">
        <f t="shared" si="13"/>
        <v>1681620.05</v>
      </c>
      <c r="F48" s="23">
        <f t="shared" si="13"/>
        <v>2231241.81</v>
      </c>
      <c r="G48" s="23">
        <f t="shared" si="13"/>
        <v>3218003.33</v>
      </c>
      <c r="H48" s="23">
        <f t="shared" si="13"/>
        <v>1683996.78</v>
      </c>
      <c r="I48" s="23">
        <f t="shared" si="13"/>
        <v>620252.7899999999</v>
      </c>
      <c r="J48" s="23">
        <f t="shared" si="13"/>
        <v>1050342.95</v>
      </c>
      <c r="K48" s="23">
        <f aca="true" t="shared" si="14" ref="K48:K57">SUM(B48:J48)</f>
        <v>17558593.3</v>
      </c>
    </row>
    <row r="49" spans="1:11" ht="17.25" customHeight="1">
      <c r="A49" s="34" t="s">
        <v>43</v>
      </c>
      <c r="B49" s="23">
        <f aca="true" t="shared" si="15" ref="B49:H49">ROUND(B30*B7,2)</f>
        <v>1738877.88</v>
      </c>
      <c r="C49" s="23">
        <f t="shared" si="15"/>
        <v>2456070.98</v>
      </c>
      <c r="D49" s="23">
        <f t="shared" si="15"/>
        <v>2867143.29</v>
      </c>
      <c r="E49" s="23">
        <f t="shared" si="15"/>
        <v>1680687.32</v>
      </c>
      <c r="F49" s="23">
        <f t="shared" si="15"/>
        <v>2229415.95</v>
      </c>
      <c r="G49" s="23">
        <f t="shared" si="15"/>
        <v>3215474.5</v>
      </c>
      <c r="H49" s="23">
        <f t="shared" si="15"/>
        <v>1669104.51</v>
      </c>
      <c r="I49" s="23">
        <f>ROUND(I30*I7,2)</f>
        <v>619187.07</v>
      </c>
      <c r="J49" s="23">
        <f>ROUND(J30*J7,2)</f>
        <v>1048125.91</v>
      </c>
      <c r="K49" s="23">
        <f t="shared" si="14"/>
        <v>17524087.409999996</v>
      </c>
    </row>
    <row r="50" spans="1:11" ht="17.25" customHeight="1">
      <c r="A50" s="34" t="s">
        <v>44</v>
      </c>
      <c r="B50" s="19">
        <v>0</v>
      </c>
      <c r="C50" s="23">
        <f>ROUND(C31*C7,2)</f>
        <v>5459.29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5459.29</v>
      </c>
    </row>
    <row r="51" spans="1:11" ht="17.25" customHeight="1">
      <c r="A51" s="64" t="s">
        <v>104</v>
      </c>
      <c r="B51" s="65">
        <f aca="true" t="shared" si="16" ref="B51:H51">ROUND(B32*B7,2)</f>
        <v>-2918.29</v>
      </c>
      <c r="C51" s="65">
        <f t="shared" si="16"/>
        <v>-3769.34</v>
      </c>
      <c r="D51" s="65">
        <f t="shared" si="16"/>
        <v>-3979.38</v>
      </c>
      <c r="E51" s="65">
        <f t="shared" si="16"/>
        <v>-2512.67</v>
      </c>
      <c r="F51" s="65">
        <f t="shared" si="16"/>
        <v>-3455.66</v>
      </c>
      <c r="G51" s="65">
        <f t="shared" si="16"/>
        <v>-4901.25</v>
      </c>
      <c r="H51" s="65">
        <f t="shared" si="16"/>
        <v>-2616.95</v>
      </c>
      <c r="I51" s="19">
        <v>0</v>
      </c>
      <c r="J51" s="19">
        <v>0</v>
      </c>
      <c r="K51" s="65">
        <f>SUM(B51:J51)</f>
        <v>-24153.54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13794.18</v>
      </c>
      <c r="I53" s="31">
        <f>+I35</f>
        <v>0</v>
      </c>
      <c r="J53" s="31">
        <f>+J35</f>
        <v>0</v>
      </c>
      <c r="K53" s="23">
        <f t="shared" si="14"/>
        <v>13794.18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17668.33</v>
      </c>
      <c r="C57" s="36">
        <v>24961.72</v>
      </c>
      <c r="D57" s="36">
        <v>25258.21</v>
      </c>
      <c r="E57" s="36">
        <v>22937.01</v>
      </c>
      <c r="F57" s="36">
        <v>23310.98</v>
      </c>
      <c r="G57" s="36">
        <v>29591.94</v>
      </c>
      <c r="H57" s="36">
        <v>20343.37</v>
      </c>
      <c r="I57" s="19">
        <v>0</v>
      </c>
      <c r="J57" s="36">
        <v>13881.53</v>
      </c>
      <c r="K57" s="36">
        <f t="shared" si="14"/>
        <v>177953.09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-92161.11999999998</v>
      </c>
      <c r="C61" s="35">
        <f t="shared" si="17"/>
        <v>-36089.630000000005</v>
      </c>
      <c r="D61" s="35">
        <f t="shared" si="17"/>
        <v>18635.51999999999</v>
      </c>
      <c r="E61" s="35">
        <f t="shared" si="17"/>
        <v>-169244.38999999996</v>
      </c>
      <c r="F61" s="35">
        <f t="shared" si="17"/>
        <v>-94958.21999999997</v>
      </c>
      <c r="G61" s="35">
        <f t="shared" si="17"/>
        <v>-82933.76000000001</v>
      </c>
      <c r="H61" s="35">
        <f t="shared" si="17"/>
        <v>-80152.57</v>
      </c>
      <c r="I61" s="35">
        <f t="shared" si="17"/>
        <v>-59268.64</v>
      </c>
      <c r="J61" s="35">
        <f t="shared" si="17"/>
        <v>-6637.300000000003</v>
      </c>
      <c r="K61" s="35">
        <f>SUM(B61:J61)</f>
        <v>-602810.11</v>
      </c>
    </row>
    <row r="62" spans="1:11" ht="18.75" customHeight="1">
      <c r="A62" s="16" t="s">
        <v>74</v>
      </c>
      <c r="B62" s="35">
        <f aca="true" t="shared" si="18" ref="B62:J62">B63+B64+B65+B66+B67+B68</f>
        <v>-221931.74</v>
      </c>
      <c r="C62" s="35">
        <f t="shared" si="18"/>
        <v>-229342.38</v>
      </c>
      <c r="D62" s="35">
        <f t="shared" si="18"/>
        <v>-218519.57</v>
      </c>
      <c r="E62" s="35">
        <f t="shared" si="18"/>
        <v>-294100.36</v>
      </c>
      <c r="F62" s="35">
        <f t="shared" si="18"/>
        <v>-267470.23</v>
      </c>
      <c r="G62" s="35">
        <f t="shared" si="18"/>
        <v>-309492.45</v>
      </c>
      <c r="H62" s="35">
        <f t="shared" si="18"/>
        <v>-206660</v>
      </c>
      <c r="I62" s="35">
        <f t="shared" si="18"/>
        <v>-36128</v>
      </c>
      <c r="J62" s="35">
        <f t="shared" si="18"/>
        <v>-72188</v>
      </c>
      <c r="K62" s="35">
        <f aca="true" t="shared" si="19" ref="K62:K91">SUM(B62:J62)</f>
        <v>-1855832.7299999997</v>
      </c>
    </row>
    <row r="63" spans="1:11" ht="18.75" customHeight="1">
      <c r="A63" s="12" t="s">
        <v>75</v>
      </c>
      <c r="B63" s="35">
        <f>-ROUND(B9*$D$3,2)</f>
        <v>-157892</v>
      </c>
      <c r="C63" s="35">
        <f aca="true" t="shared" si="20" ref="C63:J63">-ROUND(C9*$D$3,2)</f>
        <v>-220400</v>
      </c>
      <c r="D63" s="35">
        <f t="shared" si="20"/>
        <v>-182592</v>
      </c>
      <c r="E63" s="35">
        <f t="shared" si="20"/>
        <v>-151472</v>
      </c>
      <c r="F63" s="35">
        <f t="shared" si="20"/>
        <v>-159928</v>
      </c>
      <c r="G63" s="35">
        <f t="shared" si="20"/>
        <v>-224592</v>
      </c>
      <c r="H63" s="35">
        <f t="shared" si="20"/>
        <v>-206660</v>
      </c>
      <c r="I63" s="35">
        <f t="shared" si="20"/>
        <v>-36128</v>
      </c>
      <c r="J63" s="35">
        <f t="shared" si="20"/>
        <v>-72188</v>
      </c>
      <c r="K63" s="35">
        <f t="shared" si="19"/>
        <v>-1411852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-1124</v>
      </c>
      <c r="C65" s="35">
        <v>-120</v>
      </c>
      <c r="D65" s="35">
        <v>-292</v>
      </c>
      <c r="E65" s="35">
        <v>-624</v>
      </c>
      <c r="F65" s="35">
        <v>-596</v>
      </c>
      <c r="G65" s="35">
        <v>-532</v>
      </c>
      <c r="H65" s="19">
        <v>0</v>
      </c>
      <c r="I65" s="19">
        <v>0</v>
      </c>
      <c r="J65" s="19">
        <v>0</v>
      </c>
      <c r="K65" s="35">
        <f t="shared" si="19"/>
        <v>-3288</v>
      </c>
    </row>
    <row r="66" spans="1:11" ht="18.75" customHeight="1">
      <c r="A66" s="12" t="s">
        <v>105</v>
      </c>
      <c r="B66" s="35">
        <v>-11120</v>
      </c>
      <c r="C66" s="35">
        <v>-3612</v>
      </c>
      <c r="D66" s="35">
        <v>-4164</v>
      </c>
      <c r="E66" s="35">
        <v>-7200</v>
      </c>
      <c r="F66" s="35">
        <v>-3780</v>
      </c>
      <c r="G66" s="35">
        <v>-2988</v>
      </c>
      <c r="H66" s="19">
        <v>0</v>
      </c>
      <c r="I66" s="19">
        <v>0</v>
      </c>
      <c r="J66" s="19">
        <v>0</v>
      </c>
      <c r="K66" s="35">
        <f t="shared" si="19"/>
        <v>-32864</v>
      </c>
    </row>
    <row r="67" spans="1:11" ht="18.75" customHeight="1">
      <c r="A67" s="12" t="s">
        <v>52</v>
      </c>
      <c r="B67" s="35">
        <v>-51795.74</v>
      </c>
      <c r="C67" s="35">
        <v>-5210.38</v>
      </c>
      <c r="D67" s="35">
        <v>-31471.57</v>
      </c>
      <c r="E67" s="35">
        <v>-134804.36</v>
      </c>
      <c r="F67" s="35">
        <v>-103166.23</v>
      </c>
      <c r="G67" s="35">
        <v>-81380.45</v>
      </c>
      <c r="H67" s="19">
        <v>0</v>
      </c>
      <c r="I67" s="19">
        <v>0</v>
      </c>
      <c r="J67" s="19">
        <v>0</v>
      </c>
      <c r="K67" s="35">
        <f t="shared" si="19"/>
        <v>-407828.73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129770.62000000001</v>
      </c>
      <c r="C69" s="65">
        <f>SUM(C70:C102)</f>
        <v>193252.75</v>
      </c>
      <c r="D69" s="65">
        <f>SUM(D70:D102)</f>
        <v>237155.09</v>
      </c>
      <c r="E69" s="65">
        <f aca="true" t="shared" si="21" ref="E69:J69">SUM(E70:E102)</f>
        <v>124855.97000000002</v>
      </c>
      <c r="F69" s="65">
        <f t="shared" si="21"/>
        <v>172512.01</v>
      </c>
      <c r="G69" s="65">
        <f t="shared" si="21"/>
        <v>226558.69</v>
      </c>
      <c r="H69" s="65">
        <f t="shared" si="21"/>
        <v>126507.43</v>
      </c>
      <c r="I69" s="65">
        <f t="shared" si="21"/>
        <v>-23140.64</v>
      </c>
      <c r="J69" s="65">
        <f t="shared" si="21"/>
        <v>65550.7</v>
      </c>
      <c r="K69" s="65">
        <f t="shared" si="19"/>
        <v>1253022.6199999999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-52.39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-65.19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-1182.22</v>
      </c>
      <c r="E72" s="19">
        <v>0</v>
      </c>
      <c r="F72" s="35">
        <v>-421.39</v>
      </c>
      <c r="G72" s="19">
        <v>0</v>
      </c>
      <c r="H72" s="19">
        <v>0</v>
      </c>
      <c r="I72" s="45">
        <v>-2649.19</v>
      </c>
      <c r="J72" s="19">
        <v>0</v>
      </c>
      <c r="K72" s="65">
        <f t="shared" si="19"/>
        <v>-4252.8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-16929.45</v>
      </c>
      <c r="C74" s="35">
        <v>-24576.12</v>
      </c>
      <c r="D74" s="35">
        <v>-23232.78</v>
      </c>
      <c r="E74" s="35">
        <v>-16292.23</v>
      </c>
      <c r="F74" s="35">
        <v>-22388.89</v>
      </c>
      <c r="G74" s="35">
        <v>-34117.23</v>
      </c>
      <c r="H74" s="35">
        <v>-16705.56</v>
      </c>
      <c r="I74" s="35">
        <v>-5872.78</v>
      </c>
      <c r="J74" s="35">
        <v>-12107.22</v>
      </c>
      <c r="K74" s="65">
        <f t="shared" si="19"/>
        <v>-172222.26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65">
        <v>-1591.91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65">
        <f>SUM(B97:J97)</f>
        <v>-1591.91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137</v>
      </c>
      <c r="B100" s="65">
        <v>147700.07</v>
      </c>
      <c r="C100" s="65">
        <v>220473.17</v>
      </c>
      <c r="D100" s="65">
        <v>261576.49</v>
      </c>
      <c r="E100" s="65">
        <v>142148.2</v>
      </c>
      <c r="F100" s="65">
        <v>197322.29</v>
      </c>
      <c r="G100" s="65">
        <v>263682.32</v>
      </c>
      <c r="H100" s="65">
        <v>143212.99</v>
      </c>
      <c r="I100" s="65">
        <v>45381.33</v>
      </c>
      <c r="J100" s="65">
        <v>77657.92</v>
      </c>
      <c r="K100" s="65">
        <f>SUM(B100:J100)</f>
        <v>1499154.78</v>
      </c>
      <c r="L100" s="53"/>
    </row>
    <row r="101" spans="1:12" ht="18.75" customHeight="1">
      <c r="A101" s="73" t="s">
        <v>118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119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1665558.48</v>
      </c>
      <c r="C106" s="24">
        <f t="shared" si="22"/>
        <v>2452406.7400000007</v>
      </c>
      <c r="D106" s="24">
        <f t="shared" si="22"/>
        <v>2913443.4</v>
      </c>
      <c r="E106" s="24">
        <f t="shared" si="22"/>
        <v>1535312.67</v>
      </c>
      <c r="F106" s="24">
        <f t="shared" si="22"/>
        <v>2159594.57</v>
      </c>
      <c r="G106" s="24">
        <f t="shared" si="22"/>
        <v>3164661.51</v>
      </c>
      <c r="H106" s="24">
        <f t="shared" si="22"/>
        <v>1624187.58</v>
      </c>
      <c r="I106" s="24">
        <f>+I107+I108</f>
        <v>560984.1499999999</v>
      </c>
      <c r="J106" s="24">
        <f>+J107+J108</f>
        <v>1057587.18</v>
      </c>
      <c r="K106" s="46">
        <f>SUM(B106:J106)</f>
        <v>17133736.28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1647890.15</v>
      </c>
      <c r="C107" s="24">
        <f t="shared" si="23"/>
        <v>2427445.0200000005</v>
      </c>
      <c r="D107" s="24">
        <f t="shared" si="23"/>
        <v>2888185.19</v>
      </c>
      <c r="E107" s="24">
        <f t="shared" si="23"/>
        <v>1512375.66</v>
      </c>
      <c r="F107" s="24">
        <f t="shared" si="23"/>
        <v>2136283.59</v>
      </c>
      <c r="G107" s="24">
        <f t="shared" si="23"/>
        <v>3135069.57</v>
      </c>
      <c r="H107" s="24">
        <f t="shared" si="23"/>
        <v>1603844.21</v>
      </c>
      <c r="I107" s="24">
        <f t="shared" si="23"/>
        <v>560984.1499999999</v>
      </c>
      <c r="J107" s="24">
        <f t="shared" si="23"/>
        <v>1043705.6499999999</v>
      </c>
      <c r="K107" s="46">
        <f>SUM(B107:J107)</f>
        <v>16955783.19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17668.33</v>
      </c>
      <c r="C108" s="24">
        <f t="shared" si="24"/>
        <v>24961.72</v>
      </c>
      <c r="D108" s="24">
        <f t="shared" si="24"/>
        <v>25258.21</v>
      </c>
      <c r="E108" s="24">
        <f t="shared" si="24"/>
        <v>22937.01</v>
      </c>
      <c r="F108" s="24">
        <f t="shared" si="24"/>
        <v>23310.98</v>
      </c>
      <c r="G108" s="24">
        <f t="shared" si="24"/>
        <v>29591.94</v>
      </c>
      <c r="H108" s="24">
        <f t="shared" si="24"/>
        <v>20343.37</v>
      </c>
      <c r="I108" s="19">
        <f t="shared" si="24"/>
        <v>0</v>
      </c>
      <c r="J108" s="24">
        <f t="shared" si="24"/>
        <v>13881.53</v>
      </c>
      <c r="K108" s="46">
        <f>SUM(B108:J108)</f>
        <v>177953.09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17133736.320000004</v>
      </c>
      <c r="L114" s="52"/>
    </row>
    <row r="115" spans="1:11" ht="18.75" customHeight="1">
      <c r="A115" s="26" t="s">
        <v>70</v>
      </c>
      <c r="B115" s="27">
        <v>220993.92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220993.92</v>
      </c>
    </row>
    <row r="116" spans="1:11" ht="18.75" customHeight="1">
      <c r="A116" s="26" t="s">
        <v>71</v>
      </c>
      <c r="B116" s="27">
        <v>1444564.56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1444564.56</v>
      </c>
    </row>
    <row r="117" spans="1:11" ht="18.75" customHeight="1">
      <c r="A117" s="26" t="s">
        <v>72</v>
      </c>
      <c r="B117" s="38">
        <v>0</v>
      </c>
      <c r="C117" s="27">
        <f>+C106</f>
        <v>2452406.7400000007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2452406.7400000007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2711270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2711270</v>
      </c>
    </row>
    <row r="119" spans="1:11" ht="18.75" customHeight="1">
      <c r="A119" s="26" t="s">
        <v>120</v>
      </c>
      <c r="B119" s="38">
        <v>0</v>
      </c>
      <c r="C119" s="38">
        <v>0</v>
      </c>
      <c r="D119" s="27">
        <v>202173.41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202173.41</v>
      </c>
    </row>
    <row r="120" spans="1:11" ht="18.75" customHeight="1">
      <c r="A120" s="26" t="s">
        <v>121</v>
      </c>
      <c r="B120" s="38">
        <v>0</v>
      </c>
      <c r="C120" s="38">
        <v>0</v>
      </c>
      <c r="D120" s="38">
        <v>0</v>
      </c>
      <c r="E120" s="27">
        <v>1519959.54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1519959.54</v>
      </c>
    </row>
    <row r="121" spans="1:11" ht="18.75" customHeight="1">
      <c r="A121" s="26" t="s">
        <v>122</v>
      </c>
      <c r="B121" s="38">
        <v>0</v>
      </c>
      <c r="C121" s="38">
        <v>0</v>
      </c>
      <c r="D121" s="38">
        <v>0</v>
      </c>
      <c r="E121" s="27">
        <v>15353.13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15353.13</v>
      </c>
    </row>
    <row r="122" spans="1:11" ht="18.75" customHeight="1">
      <c r="A122" s="26" t="s">
        <v>123</v>
      </c>
      <c r="B122" s="38">
        <v>0</v>
      </c>
      <c r="C122" s="38">
        <v>0</v>
      </c>
      <c r="D122" s="38">
        <v>0</v>
      </c>
      <c r="E122" s="38">
        <v>0</v>
      </c>
      <c r="F122" s="27">
        <v>427346.97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427346.97</v>
      </c>
    </row>
    <row r="123" spans="1:11" ht="18.75" customHeight="1">
      <c r="A123" s="26" t="s">
        <v>124</v>
      </c>
      <c r="B123" s="38">
        <v>0</v>
      </c>
      <c r="C123" s="38">
        <v>0</v>
      </c>
      <c r="D123" s="38">
        <v>0</v>
      </c>
      <c r="E123" s="38">
        <v>0</v>
      </c>
      <c r="F123" s="27">
        <v>784451.17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784451.17</v>
      </c>
    </row>
    <row r="124" spans="1:11" ht="18.75" customHeight="1">
      <c r="A124" s="26" t="s">
        <v>125</v>
      </c>
      <c r="B124" s="38">
        <v>0</v>
      </c>
      <c r="C124" s="38">
        <v>0</v>
      </c>
      <c r="D124" s="38">
        <v>0</v>
      </c>
      <c r="E124" s="38">
        <v>0</v>
      </c>
      <c r="F124" s="27">
        <v>104391.68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104391.68</v>
      </c>
    </row>
    <row r="125" spans="1:11" ht="18.75" customHeight="1">
      <c r="A125" s="26" t="s">
        <v>126</v>
      </c>
      <c r="B125" s="66">
        <v>0</v>
      </c>
      <c r="C125" s="66">
        <v>0</v>
      </c>
      <c r="D125" s="66">
        <v>0</v>
      </c>
      <c r="E125" s="66">
        <v>0</v>
      </c>
      <c r="F125" s="67">
        <v>843404.77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843404.77</v>
      </c>
    </row>
    <row r="126" spans="1:11" ht="18.75" customHeight="1">
      <c r="A126" s="26" t="s">
        <v>127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926602.63</v>
      </c>
      <c r="H126" s="38">
        <v>0</v>
      </c>
      <c r="I126" s="38">
        <v>0</v>
      </c>
      <c r="J126" s="38">
        <v>0</v>
      </c>
      <c r="K126" s="39">
        <f t="shared" si="25"/>
        <v>926602.63</v>
      </c>
    </row>
    <row r="127" spans="1:11" ht="18.75" customHeight="1">
      <c r="A127" s="26" t="s">
        <v>128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73112.67</v>
      </c>
      <c r="H127" s="38">
        <v>0</v>
      </c>
      <c r="I127" s="38">
        <v>0</v>
      </c>
      <c r="J127" s="38">
        <v>0</v>
      </c>
      <c r="K127" s="39">
        <f t="shared" si="25"/>
        <v>73112.67</v>
      </c>
    </row>
    <row r="128" spans="1:11" ht="18.75" customHeight="1">
      <c r="A128" s="26" t="s">
        <v>129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449671.3</v>
      </c>
      <c r="H128" s="38">
        <v>0</v>
      </c>
      <c r="I128" s="38">
        <v>0</v>
      </c>
      <c r="J128" s="38">
        <v>0</v>
      </c>
      <c r="K128" s="39">
        <f t="shared" si="25"/>
        <v>449671.3</v>
      </c>
    </row>
    <row r="129" spans="1:11" ht="18.75" customHeight="1">
      <c r="A129" s="26" t="s">
        <v>130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444628.63</v>
      </c>
      <c r="H129" s="38">
        <v>0</v>
      </c>
      <c r="I129" s="38">
        <v>0</v>
      </c>
      <c r="J129" s="38">
        <v>0</v>
      </c>
      <c r="K129" s="39">
        <f t="shared" si="25"/>
        <v>444628.63</v>
      </c>
    </row>
    <row r="130" spans="1:11" ht="18.75" customHeight="1">
      <c r="A130" s="26" t="s">
        <v>131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1270646.29</v>
      </c>
      <c r="H130" s="38">
        <v>0</v>
      </c>
      <c r="I130" s="38">
        <v>0</v>
      </c>
      <c r="J130" s="38">
        <v>0</v>
      </c>
      <c r="K130" s="39">
        <f t="shared" si="25"/>
        <v>1270646.29</v>
      </c>
    </row>
    <row r="131" spans="1:11" ht="18.75" customHeight="1">
      <c r="A131" s="26" t="s">
        <v>132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577050.42</v>
      </c>
      <c r="I131" s="38">
        <v>0</v>
      </c>
      <c r="J131" s="38">
        <v>0</v>
      </c>
      <c r="K131" s="39">
        <f t="shared" si="25"/>
        <v>577050.42</v>
      </c>
    </row>
    <row r="132" spans="1:11" ht="18.75" customHeight="1">
      <c r="A132" s="26" t="s">
        <v>133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1047137.16</v>
      </c>
      <c r="I132" s="38">
        <v>0</v>
      </c>
      <c r="J132" s="38">
        <v>0</v>
      </c>
      <c r="K132" s="39">
        <f t="shared" si="25"/>
        <v>1047137.16</v>
      </c>
    </row>
    <row r="133" spans="1:11" ht="18.75" customHeight="1">
      <c r="A133" s="26" t="s">
        <v>134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560984.15</v>
      </c>
      <c r="J133" s="38"/>
      <c r="K133" s="39">
        <f t="shared" si="25"/>
        <v>560984.15</v>
      </c>
    </row>
    <row r="134" spans="1:11" ht="18.75" customHeight="1">
      <c r="A134" s="74" t="s">
        <v>135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1057587.18</v>
      </c>
      <c r="K134" s="42">
        <f t="shared" si="25"/>
        <v>1057587.18</v>
      </c>
    </row>
    <row r="135" spans="1:11" ht="37.5" customHeight="1">
      <c r="A135" s="84" t="s">
        <v>138</v>
      </c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2"/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2018-03-06T18:41:57Z</dcterms:modified>
  <cp:category/>
  <cp:version/>
  <cp:contentType/>
  <cp:contentStatus/>
</cp:coreProperties>
</file>