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<sst xmlns="http://schemas.openxmlformats.org/spreadsheetml/2006/main" count="139" uniqueCount="139">
  <si>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</si>
  <si>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</si>
  <si>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</si>
  <si>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</si>
  <si>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</si>
  <si>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</si>
  <si>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</si>
  <si>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</si>
  <si>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</si>
  <si>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</si>
  <si>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</si>
  <si>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</si>
  <si>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</si>
  <si>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</si>
  <si>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</si>
  <si>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</si>
  <si>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</si>
  <si>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</si>
  <si>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</si>
  <si>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</si>
  <si>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</si>
  <si>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</si>
  <si>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</si>
  <si>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</si>
  <si>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</si>
  <si>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</si>
  <si>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</si>
  <si>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</si>
  <si>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</si>
  <si>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</si>
  <si>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</si>
  <si>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</si>
  <si>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</si>
  <si>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</si>
  <si>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</si>
  <si>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</si>
  <si>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</si>
  <si>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</si>
  <si>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</si>
  <si>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</si>
  <si>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</si>
  <si>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</si>
  <si>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</si>
  <si>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</si>
  <si>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</si>
  <si>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</si>
  <si>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</si>
  <si>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</si>
  <si>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</si>
  <si>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</si>
  <si>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</si>
  <si>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</si>
  <si>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</si>
  <si>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</si>
  <si>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</si>
  <si>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</si>
  <si>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</si>
  <si>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</si>
  <si>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</si>
  <si>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</si>
  <si>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</si>
  <si>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</si>
  <si>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</si>
  <si>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</si>
  <si>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</si>
  <si>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</si>
  <si>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</si>
  <si>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</si>
  <si>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</si>
  <si>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</si>
  <si>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</si>
  <si>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</si>
  <si>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</si>
  <si>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</si>
  <si>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</si>
  <si>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</si>
  <si>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</si>
  <si>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</si>
  <si>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</si>
  <si>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</si>
  <si>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</si>
  <si>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</si>
  <si>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</si>
  <si>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</si>
  <si>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</si>
  <si>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</si>
  <si>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</si>
  <si>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</si>
  <si>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</si>
  <si>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</si>
  <si>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</si>
  <si>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</si>
  <si>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</si>
  <si>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</si>
  <si>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</si>
  <si>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</si>
  <si>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</si>
  <si>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</si>
  <si>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</si>
  <si>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</si>
  <si>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</si>
  <si>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</si>
  <si>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</si>
  <si>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</si>
  <si>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</si>
  <si>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</si>
  <si>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</si>
  <si>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</si>
  <si>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</si>
  <si>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</si>
  <si>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</si>
  <si>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</si>
  <si>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</si>
  <si>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</si>
  <si>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</si>
  <si>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</si>
  <si>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</si>
  <si>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</si>
  <si>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</si>
  <si>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</si>
  <si>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</si>
  <si>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</si>
  <si>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</si>
  <si>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</si>
  <si>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</si>
  <si>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</si>
  <si>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</si>
  <si>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</si>
  <si>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</si>
  <si>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</si>
  <si>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</si>
  <si>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</si>
  <si>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</si>
  <si>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</si>
  <si>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</si>
  <si>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</si>
  <si>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20/02/18 - VENCIMENTO 27/02/18</t>
  </si>
  <si>
    <t>6.3. Revisão de Remuneração pelo Transporte Coletivo ¹</t>
  </si>
  <si>
    <t xml:space="preserve">  ¹ Pagamento de combustível não fóssil de jan e fev/18.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</si>
</sst>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563442</v>
      </c>
      <c r="C7" s="9">
        <f t="shared" si="0"/>
        <v>707294</v>
      </c>
      <c r="D7" s="9">
        <f t="shared" si="0"/>
        <v>738618</v>
      </c>
      <c r="E7" s="9">
        <f t="shared" si="0"/>
        <v>481824</v>
      </c>
      <c r="F7" s="9">
        <f t="shared" si="0"/>
        <v>689298</v>
      </c>
      <c r="G7" s="9">
        <f t="shared" si="0"/>
        <v>1154072</v>
      </c>
      <c r="H7" s="9">
        <f t="shared" si="0"/>
        <v>410143</v>
      </c>
      <c r="I7" s="9">
        <f t="shared" si="0"/>
        <v>122847</v>
      </c>
      <c r="J7" s="9">
        <f t="shared" si="0"/>
        <v>299739</v>
      </c>
      <c r="K7" s="9">
        <f t="shared" si="0"/>
        <v>5167277</v>
      </c>
      <c r="L7" s="50"/>
    </row>
    <row r="8" spans="1:11" ht="17.25" customHeight="1">
      <c r="A8" s="10" t="s">
        <v>97</v>
      </c>
      <c r="B8" s="11">
        <f>B9+B12+B16</f>
        <v>281632</v>
      </c>
      <c r="C8" s="11">
        <f aca="true" t="shared" si="1" ref="C8:J8">C9+C12+C16</f>
        <v>362152</v>
      </c>
      <c r="D8" s="11">
        <f t="shared" si="1"/>
        <v>354062</v>
      </c>
      <c r="E8" s="11">
        <f t="shared" si="1"/>
        <v>248282</v>
      </c>
      <c r="F8" s="11">
        <f t="shared" si="1"/>
        <v>336705</v>
      </c>
      <c r="G8" s="11">
        <f t="shared" si="1"/>
        <v>565403</v>
      </c>
      <c r="H8" s="11">
        <f t="shared" si="1"/>
        <v>225191</v>
      </c>
      <c r="I8" s="11">
        <f t="shared" si="1"/>
        <v>57193</v>
      </c>
      <c r="J8" s="11">
        <f t="shared" si="1"/>
        <v>144557</v>
      </c>
      <c r="K8" s="11">
        <f>SUM(B8:J8)</f>
        <v>2575177</v>
      </c>
    </row>
    <row r="9" spans="1:11" ht="17.25" customHeight="1">
      <c r="A9" s="15" t="s">
        <v>16</v>
      </c>
      <c r="B9" s="13">
        <f>+B10+B11</f>
        <v>37608</v>
      </c>
      <c r="C9" s="13">
        <f aca="true" t="shared" si="2" ref="C9:J9">+C10+C11</f>
        <v>51480</v>
      </c>
      <c r="D9" s="13">
        <f t="shared" si="2"/>
        <v>43619</v>
      </c>
      <c r="E9" s="13">
        <f t="shared" si="2"/>
        <v>35057</v>
      </c>
      <c r="F9" s="13">
        <f t="shared" si="2"/>
        <v>38540</v>
      </c>
      <c r="G9" s="13">
        <f t="shared" si="2"/>
        <v>52313</v>
      </c>
      <c r="H9" s="13">
        <f t="shared" si="2"/>
        <v>37471</v>
      </c>
      <c r="I9" s="13">
        <f t="shared" si="2"/>
        <v>9086</v>
      </c>
      <c r="J9" s="13">
        <f t="shared" si="2"/>
        <v>16377</v>
      </c>
      <c r="K9" s="11">
        <f>SUM(B9:J9)</f>
        <v>321551</v>
      </c>
    </row>
    <row r="10" spans="1:11" ht="17.25" customHeight="1">
      <c r="A10" s="29" t="s">
        <v>17</v>
      </c>
      <c r="B10" s="13">
        <v>37608</v>
      </c>
      <c r="C10" s="13">
        <v>51480</v>
      </c>
      <c r="D10" s="13">
        <v>43619</v>
      </c>
      <c r="E10" s="13">
        <v>35057</v>
      </c>
      <c r="F10" s="13">
        <v>38540</v>
      </c>
      <c r="G10" s="13">
        <v>52313</v>
      </c>
      <c r="H10" s="13">
        <v>37471</v>
      </c>
      <c r="I10" s="13">
        <v>9086</v>
      </c>
      <c r="J10" s="13">
        <v>16377</v>
      </c>
      <c r="K10" s="11">
        <f>SUM(B10:J10)</f>
        <v>321551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231914</v>
      </c>
      <c r="C12" s="17">
        <f t="shared" si="3"/>
        <v>294805</v>
      </c>
      <c r="D12" s="17">
        <f t="shared" si="3"/>
        <v>295047</v>
      </c>
      <c r="E12" s="17">
        <f t="shared" si="3"/>
        <v>203000</v>
      </c>
      <c r="F12" s="17">
        <f t="shared" si="3"/>
        <v>280311</v>
      </c>
      <c r="G12" s="17">
        <f t="shared" si="3"/>
        <v>482674</v>
      </c>
      <c r="H12" s="17">
        <f t="shared" si="3"/>
        <v>178352</v>
      </c>
      <c r="I12" s="17">
        <f t="shared" si="3"/>
        <v>45354</v>
      </c>
      <c r="J12" s="17">
        <f t="shared" si="3"/>
        <v>121837</v>
      </c>
      <c r="K12" s="11">
        <f aca="true" t="shared" si="4" ref="K12:K27">SUM(B12:J12)</f>
        <v>2133294</v>
      </c>
    </row>
    <row r="13" spans="1:13" ht="17.25" customHeight="1">
      <c r="A13" s="14" t="s">
        <v>19</v>
      </c>
      <c r="B13" s="13">
        <v>115659</v>
      </c>
      <c r="C13" s="13">
        <v>155835</v>
      </c>
      <c r="D13" s="13">
        <v>160934</v>
      </c>
      <c r="E13" s="13">
        <v>105903</v>
      </c>
      <c r="F13" s="13">
        <v>147639</v>
      </c>
      <c r="G13" s="13">
        <v>237441</v>
      </c>
      <c r="H13" s="13">
        <v>87435</v>
      </c>
      <c r="I13" s="13">
        <v>25990</v>
      </c>
      <c r="J13" s="13">
        <v>65746</v>
      </c>
      <c r="K13" s="11">
        <f t="shared" si="4"/>
        <v>1102582</v>
      </c>
      <c r="L13" s="50"/>
      <c r="M13" s="51"/>
    </row>
    <row r="14" spans="1:12" ht="17.25" customHeight="1">
      <c r="A14" s="14" t="s">
        <v>20</v>
      </c>
      <c r="B14" s="13">
        <v>107710</v>
      </c>
      <c r="C14" s="13">
        <v>127393</v>
      </c>
      <c r="D14" s="13">
        <v>125135</v>
      </c>
      <c r="E14" s="13">
        <v>89029</v>
      </c>
      <c r="F14" s="13">
        <v>124215</v>
      </c>
      <c r="G14" s="13">
        <v>231823</v>
      </c>
      <c r="H14" s="13">
        <v>81753</v>
      </c>
      <c r="I14" s="13">
        <v>17022</v>
      </c>
      <c r="J14" s="13">
        <v>53034</v>
      </c>
      <c r="K14" s="11">
        <f t="shared" si="4"/>
        <v>957114</v>
      </c>
      <c r="L14" s="50"/>
    </row>
    <row r="15" spans="1:11" ht="17.25" customHeight="1">
      <c r="A15" s="14" t="s">
        <v>21</v>
      </c>
      <c r="B15" s="13">
        <v>8545</v>
      </c>
      <c r="C15" s="13">
        <v>11577</v>
      </c>
      <c r="D15" s="13">
        <v>8978</v>
      </c>
      <c r="E15" s="13">
        <v>8068</v>
      </c>
      <c r="F15" s="13">
        <v>8457</v>
      </c>
      <c r="G15" s="13">
        <v>13410</v>
      </c>
      <c r="H15" s="13">
        <v>9164</v>
      </c>
      <c r="I15" s="13">
        <v>2342</v>
      </c>
      <c r="J15" s="13">
        <v>3057</v>
      </c>
      <c r="K15" s="11">
        <f t="shared" si="4"/>
        <v>73598</v>
      </c>
    </row>
    <row r="16" spans="1:11" ht="17.25" customHeight="1">
      <c r="A16" s="15" t="s">
        <v>93</v>
      </c>
      <c r="B16" s="13">
        <f>B17+B18+B19</f>
        <v>12110</v>
      </c>
      <c r="C16" s="13">
        <f aca="true" t="shared" si="5" ref="C16:J16">C17+C18+C19</f>
        <v>15867</v>
      </c>
      <c r="D16" s="13">
        <f t="shared" si="5"/>
        <v>15396</v>
      </c>
      <c r="E16" s="13">
        <f t="shared" si="5"/>
        <v>10225</v>
      </c>
      <c r="F16" s="13">
        <f t="shared" si="5"/>
        <v>17854</v>
      </c>
      <c r="G16" s="13">
        <f t="shared" si="5"/>
        <v>30416</v>
      </c>
      <c r="H16" s="13">
        <f t="shared" si="5"/>
        <v>9368</v>
      </c>
      <c r="I16" s="13">
        <f t="shared" si="5"/>
        <v>2753</v>
      </c>
      <c r="J16" s="13">
        <f t="shared" si="5"/>
        <v>6343</v>
      </c>
      <c r="K16" s="11">
        <f t="shared" si="4"/>
        <v>120332</v>
      </c>
    </row>
    <row r="17" spans="1:11" ht="17.25" customHeight="1">
      <c r="A17" s="14" t="s">
        <v>94</v>
      </c>
      <c r="B17" s="13">
        <v>12028</v>
      </c>
      <c r="C17" s="13">
        <v>15796</v>
      </c>
      <c r="D17" s="13">
        <v>15341</v>
      </c>
      <c r="E17" s="13">
        <v>10167</v>
      </c>
      <c r="F17" s="13">
        <v>17752</v>
      </c>
      <c r="G17" s="13">
        <v>30242</v>
      </c>
      <c r="H17" s="13">
        <v>9309</v>
      </c>
      <c r="I17" s="13">
        <v>2745</v>
      </c>
      <c r="J17" s="13">
        <v>6302</v>
      </c>
      <c r="K17" s="11">
        <f t="shared" si="4"/>
        <v>119682</v>
      </c>
    </row>
    <row r="18" spans="1:11" ht="17.25" customHeight="1">
      <c r="A18" s="14" t="s">
        <v>95</v>
      </c>
      <c r="B18" s="13">
        <v>63</v>
      </c>
      <c r="C18" s="13">
        <v>58</v>
      </c>
      <c r="D18" s="13">
        <v>46</v>
      </c>
      <c r="E18" s="13">
        <v>43</v>
      </c>
      <c r="F18" s="13">
        <v>85</v>
      </c>
      <c r="G18" s="13">
        <v>152</v>
      </c>
      <c r="H18" s="13">
        <v>38</v>
      </c>
      <c r="I18" s="13">
        <v>7</v>
      </c>
      <c r="J18" s="13">
        <v>30</v>
      </c>
      <c r="K18" s="11">
        <f t="shared" si="4"/>
        <v>522</v>
      </c>
    </row>
    <row r="19" spans="1:11" ht="17.25" customHeight="1">
      <c r="A19" s="14" t="s">
        <v>96</v>
      </c>
      <c r="B19" s="13">
        <v>19</v>
      </c>
      <c r="C19" s="13">
        <v>13</v>
      </c>
      <c r="D19" s="13">
        <v>9</v>
      </c>
      <c r="E19" s="13">
        <v>15</v>
      </c>
      <c r="F19" s="13">
        <v>17</v>
      </c>
      <c r="G19" s="13">
        <v>22</v>
      </c>
      <c r="H19" s="13">
        <v>21</v>
      </c>
      <c r="I19" s="13">
        <v>1</v>
      </c>
      <c r="J19" s="13">
        <v>11</v>
      </c>
      <c r="K19" s="11">
        <f t="shared" si="4"/>
        <v>128</v>
      </c>
    </row>
    <row r="20" spans="1:11" ht="17.25" customHeight="1">
      <c r="A20" s="16" t="s">
        <v>22</v>
      </c>
      <c r="B20" s="11">
        <f>+B21+B22+B23</f>
        <v>168942</v>
      </c>
      <c r="C20" s="11">
        <f aca="true" t="shared" si="6" ref="C20:J20">+C21+C22+C23</f>
        <v>188610</v>
      </c>
      <c r="D20" s="11">
        <f t="shared" si="6"/>
        <v>215244</v>
      </c>
      <c r="E20" s="11">
        <f t="shared" si="6"/>
        <v>129668</v>
      </c>
      <c r="F20" s="11">
        <f t="shared" si="6"/>
        <v>220939</v>
      </c>
      <c r="G20" s="11">
        <f t="shared" si="6"/>
        <v>404770</v>
      </c>
      <c r="H20" s="11">
        <f t="shared" si="6"/>
        <v>110647</v>
      </c>
      <c r="I20" s="11">
        <f t="shared" si="6"/>
        <v>35676</v>
      </c>
      <c r="J20" s="11">
        <f t="shared" si="6"/>
        <v>82015</v>
      </c>
      <c r="K20" s="11">
        <f t="shared" si="4"/>
        <v>1556511</v>
      </c>
    </row>
    <row r="21" spans="1:12" ht="17.25" customHeight="1">
      <c r="A21" s="12" t="s">
        <v>23</v>
      </c>
      <c r="B21" s="13">
        <v>93730</v>
      </c>
      <c r="C21" s="13">
        <v>114221</v>
      </c>
      <c r="D21" s="13">
        <v>131747</v>
      </c>
      <c r="E21" s="13">
        <v>77278</v>
      </c>
      <c r="F21" s="13">
        <v>129692</v>
      </c>
      <c r="G21" s="13">
        <v>219595</v>
      </c>
      <c r="H21" s="13">
        <v>64064</v>
      </c>
      <c r="I21" s="13">
        <v>22731</v>
      </c>
      <c r="J21" s="13">
        <v>48947</v>
      </c>
      <c r="K21" s="11">
        <f t="shared" si="4"/>
        <v>902005</v>
      </c>
      <c r="L21" s="50"/>
    </row>
    <row r="22" spans="1:12" ht="17.25" customHeight="1">
      <c r="A22" s="12" t="s">
        <v>24</v>
      </c>
      <c r="B22" s="13">
        <v>71594</v>
      </c>
      <c r="C22" s="13">
        <v>70279</v>
      </c>
      <c r="D22" s="13">
        <v>79859</v>
      </c>
      <c r="E22" s="13">
        <v>49630</v>
      </c>
      <c r="F22" s="13">
        <v>87536</v>
      </c>
      <c r="G22" s="13">
        <v>178780</v>
      </c>
      <c r="H22" s="13">
        <v>43487</v>
      </c>
      <c r="I22" s="13">
        <v>12062</v>
      </c>
      <c r="J22" s="13">
        <v>31857</v>
      </c>
      <c r="K22" s="11">
        <f t="shared" si="4"/>
        <v>625084</v>
      </c>
      <c r="L22" s="50"/>
    </row>
    <row r="23" spans="1:11" ht="17.25" customHeight="1">
      <c r="A23" s="12" t="s">
        <v>25</v>
      </c>
      <c r="B23" s="13">
        <v>3618</v>
      </c>
      <c r="C23" s="13">
        <v>4110</v>
      </c>
      <c r="D23" s="13">
        <v>3638</v>
      </c>
      <c r="E23" s="13">
        <v>2760</v>
      </c>
      <c r="F23" s="13">
        <v>3711</v>
      </c>
      <c r="G23" s="13">
        <v>6395</v>
      </c>
      <c r="H23" s="13">
        <v>3096</v>
      </c>
      <c r="I23" s="13">
        <v>883</v>
      </c>
      <c r="J23" s="13">
        <v>1211</v>
      </c>
      <c r="K23" s="11">
        <f t="shared" si="4"/>
        <v>29422</v>
      </c>
    </row>
    <row r="24" spans="1:11" ht="17.25" customHeight="1">
      <c r="A24" s="16" t="s">
        <v>26</v>
      </c>
      <c r="B24" s="13">
        <f>+B25+B26</f>
        <v>112868</v>
      </c>
      <c r="C24" s="13">
        <f aca="true" t="shared" si="7" ref="C24:J24">+C25+C26</f>
        <v>156532</v>
      </c>
      <c r="D24" s="13">
        <f t="shared" si="7"/>
        <v>169312</v>
      </c>
      <c r="E24" s="13">
        <f t="shared" si="7"/>
        <v>103874</v>
      </c>
      <c r="F24" s="13">
        <f t="shared" si="7"/>
        <v>131654</v>
      </c>
      <c r="G24" s="13">
        <f t="shared" si="7"/>
        <v>183899</v>
      </c>
      <c r="H24" s="13">
        <f t="shared" si="7"/>
        <v>70529</v>
      </c>
      <c r="I24" s="13">
        <f t="shared" si="7"/>
        <v>29978</v>
      </c>
      <c r="J24" s="13">
        <f t="shared" si="7"/>
        <v>73167</v>
      </c>
      <c r="K24" s="11">
        <f t="shared" si="4"/>
        <v>1031813</v>
      </c>
    </row>
    <row r="25" spans="1:12" ht="17.25" customHeight="1">
      <c r="A25" s="12" t="s">
        <v>115</v>
      </c>
      <c r="B25" s="13">
        <v>65718</v>
      </c>
      <c r="C25" s="13">
        <v>99265</v>
      </c>
      <c r="D25" s="13">
        <v>113086</v>
      </c>
      <c r="E25" s="13">
        <v>69277</v>
      </c>
      <c r="F25" s="13">
        <v>82320</v>
      </c>
      <c r="G25" s="13">
        <v>114324</v>
      </c>
      <c r="H25" s="13">
        <v>45443</v>
      </c>
      <c r="I25" s="13">
        <v>21534</v>
      </c>
      <c r="J25" s="13">
        <v>46550</v>
      </c>
      <c r="K25" s="11">
        <f t="shared" si="4"/>
        <v>657517</v>
      </c>
      <c r="L25" s="50"/>
    </row>
    <row r="26" spans="1:12" ht="17.25" customHeight="1">
      <c r="A26" s="12" t="s">
        <v>116</v>
      </c>
      <c r="B26" s="13">
        <v>47150</v>
      </c>
      <c r="C26" s="13">
        <v>57267</v>
      </c>
      <c r="D26" s="13">
        <v>56226</v>
      </c>
      <c r="E26" s="13">
        <v>34597</v>
      </c>
      <c r="F26" s="13">
        <v>49334</v>
      </c>
      <c r="G26" s="13">
        <v>69575</v>
      </c>
      <c r="H26" s="13">
        <v>25086</v>
      </c>
      <c r="I26" s="13">
        <v>8444</v>
      </c>
      <c r="J26" s="13">
        <v>26617</v>
      </c>
      <c r="K26" s="11">
        <f t="shared" si="4"/>
        <v>374296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3776</v>
      </c>
      <c r="I27" s="11">
        <v>0</v>
      </c>
      <c r="J27" s="11">
        <v>0</v>
      </c>
      <c r="K27" s="11">
        <f t="shared" si="4"/>
        <v>3776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24676.79</v>
      </c>
      <c r="I35" s="19">
        <v>0</v>
      </c>
      <c r="J35" s="19">
        <v>0</v>
      </c>
      <c r="K35" s="23">
        <f>SUM(B35:J35)</f>
        <v>24676.79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1630555.95</v>
      </c>
      <c r="C47" s="22">
        <f aca="true" t="shared" si="12" ref="C47:H47">+C48+C57</f>
        <v>2290537.55</v>
      </c>
      <c r="D47" s="22">
        <f t="shared" si="12"/>
        <v>2688822.23</v>
      </c>
      <c r="E47" s="22">
        <f t="shared" si="12"/>
        <v>1500387.81</v>
      </c>
      <c r="F47" s="22">
        <f t="shared" si="12"/>
        <v>2115442.2</v>
      </c>
      <c r="G47" s="22">
        <f t="shared" si="12"/>
        <v>2985329.7600000002</v>
      </c>
      <c r="H47" s="22">
        <f t="shared" si="12"/>
        <v>1250167.0900000003</v>
      </c>
      <c r="I47" s="22">
        <f>+I48+I57</f>
        <v>597291.35</v>
      </c>
      <c r="J47" s="22">
        <f>+J48+J57</f>
        <v>941033.18</v>
      </c>
      <c r="K47" s="22">
        <f>SUM(B47:J47)</f>
        <v>15999567.120000001</v>
      </c>
    </row>
    <row r="48" spans="1:11" ht="17.25" customHeight="1">
      <c r="A48" s="16" t="s">
        <v>108</v>
      </c>
      <c r="B48" s="23">
        <f>SUM(B49:B56)</f>
        <v>1612887.6199999999</v>
      </c>
      <c r="C48" s="23">
        <f aca="true" t="shared" si="13" ref="C48:J48">SUM(C49:C56)</f>
        <v>2265575.8299999996</v>
      </c>
      <c r="D48" s="23">
        <f t="shared" si="13"/>
        <v>2663564.02</v>
      </c>
      <c r="E48" s="23">
        <f t="shared" si="13"/>
        <v>1477450.8</v>
      </c>
      <c r="F48" s="23">
        <f t="shared" si="13"/>
        <v>2092131.22</v>
      </c>
      <c r="G48" s="23">
        <f t="shared" si="13"/>
        <v>2955737.8200000003</v>
      </c>
      <c r="H48" s="23">
        <f t="shared" si="13"/>
        <v>1229823.7200000002</v>
      </c>
      <c r="I48" s="23">
        <f t="shared" si="13"/>
        <v>597291.35</v>
      </c>
      <c r="J48" s="23">
        <f t="shared" si="13"/>
        <v>927151.65</v>
      </c>
      <c r="K48" s="23">
        <f aca="true" t="shared" si="14" ref="K48:K57">SUM(B48:J48)</f>
        <v>15821614.03</v>
      </c>
    </row>
    <row r="49" spans="1:11" ht="17.25" customHeight="1">
      <c r="A49" s="34" t="s">
        <v>43</v>
      </c>
      <c r="B49" s="23">
        <f aca="true" t="shared" si="15" ref="B49:H49">ROUND(B30*B7,2)</f>
        <v>1611500.46</v>
      </c>
      <c r="C49" s="23">
        <f t="shared" si="15"/>
        <v>2258248.28</v>
      </c>
      <c r="D49" s="23">
        <f t="shared" si="15"/>
        <v>2660871.35</v>
      </c>
      <c r="E49" s="23">
        <f t="shared" si="15"/>
        <v>1476212.37</v>
      </c>
      <c r="F49" s="23">
        <f t="shared" si="15"/>
        <v>2090089.4</v>
      </c>
      <c r="G49" s="23">
        <f t="shared" si="15"/>
        <v>2952808.62</v>
      </c>
      <c r="H49" s="23">
        <f t="shared" si="15"/>
        <v>1203318.55</v>
      </c>
      <c r="I49" s="23">
        <f>ROUND(I30*I7,2)</f>
        <v>596225.63</v>
      </c>
      <c r="J49" s="23">
        <f>ROUND(J30*J7,2)</f>
        <v>924934.61</v>
      </c>
      <c r="K49" s="23">
        <f t="shared" si="14"/>
        <v>15774209.270000001</v>
      </c>
    </row>
    <row r="50" spans="1:11" ht="17.25" customHeight="1">
      <c r="A50" s="34" t="s">
        <v>44</v>
      </c>
      <c r="B50" s="19">
        <v>0</v>
      </c>
      <c r="C50" s="23">
        <f>ROUND(C31*C7,2)</f>
        <v>5019.57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5019.57</v>
      </c>
    </row>
    <row r="51" spans="1:11" ht="17.25" customHeight="1">
      <c r="A51" s="64" t="s">
        <v>104</v>
      </c>
      <c r="B51" s="65">
        <f aca="true" t="shared" si="16" ref="B51:H51">ROUND(B32*B7,2)</f>
        <v>-2704.52</v>
      </c>
      <c r="C51" s="65">
        <f t="shared" si="16"/>
        <v>-3465.74</v>
      </c>
      <c r="D51" s="65">
        <f t="shared" si="16"/>
        <v>-3693.09</v>
      </c>
      <c r="E51" s="65">
        <f t="shared" si="16"/>
        <v>-2206.97</v>
      </c>
      <c r="F51" s="65">
        <f t="shared" si="16"/>
        <v>-3239.7</v>
      </c>
      <c r="G51" s="65">
        <f t="shared" si="16"/>
        <v>-4500.88</v>
      </c>
      <c r="H51" s="65">
        <f t="shared" si="16"/>
        <v>-1886.66</v>
      </c>
      <c r="I51" s="19">
        <v>0</v>
      </c>
      <c r="J51" s="19">
        <v>0</v>
      </c>
      <c r="K51" s="65">
        <f>SUM(B51:J51)</f>
        <v>-21697.56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24676.79</v>
      </c>
      <c r="I53" s="31">
        <f>+I35</f>
        <v>0</v>
      </c>
      <c r="J53" s="31">
        <f>+J35</f>
        <v>0</v>
      </c>
      <c r="K53" s="23">
        <f t="shared" si="14"/>
        <v>24676.79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-336905.67</v>
      </c>
      <c r="C61" s="35">
        <f t="shared" si="17"/>
        <v>-241250.54</v>
      </c>
      <c r="D61" s="35">
        <f t="shared" si="17"/>
        <v>-261448.73</v>
      </c>
      <c r="E61" s="35">
        <f t="shared" si="17"/>
        <v>-384168.62</v>
      </c>
      <c r="F61" s="35">
        <f t="shared" si="17"/>
        <v>-341911.57</v>
      </c>
      <c r="G61" s="35">
        <f t="shared" si="17"/>
        <v>-411041.39</v>
      </c>
      <c r="H61" s="35">
        <f t="shared" si="17"/>
        <v>-166589.56</v>
      </c>
      <c r="I61" s="35">
        <f t="shared" si="17"/>
        <v>-104865.96</v>
      </c>
      <c r="J61" s="35">
        <f t="shared" si="17"/>
        <v>-77615.22</v>
      </c>
      <c r="K61" s="35">
        <f>SUM(B61:J61)</f>
        <v>-2325797.2600000002</v>
      </c>
    </row>
    <row r="62" spans="1:11" ht="18.75" customHeight="1">
      <c r="A62" s="16" t="s">
        <v>74</v>
      </c>
      <c r="B62" s="35">
        <f aca="true" t="shared" si="18" ref="B62:J62">B63+B64+B65+B66+B67+B68</f>
        <v>-318976.23</v>
      </c>
      <c r="C62" s="35">
        <f t="shared" si="18"/>
        <v>-215622.04</v>
      </c>
      <c r="D62" s="35">
        <f t="shared" si="18"/>
        <v>-237027.41</v>
      </c>
      <c r="E62" s="35">
        <f t="shared" si="18"/>
        <v>-366876.4</v>
      </c>
      <c r="F62" s="35">
        <f t="shared" si="18"/>
        <v>-366127.57</v>
      </c>
      <c r="G62" s="35">
        <f t="shared" si="18"/>
        <v>-373917.77</v>
      </c>
      <c r="H62" s="35">
        <f t="shared" si="18"/>
        <v>-149884</v>
      </c>
      <c r="I62" s="35">
        <f t="shared" si="18"/>
        <v>-36344</v>
      </c>
      <c r="J62" s="35">
        <f t="shared" si="18"/>
        <v>-65508</v>
      </c>
      <c r="K62" s="35">
        <f aca="true" t="shared" si="19" ref="K62:K91">SUM(B62:J62)</f>
        <v>-2130283.42</v>
      </c>
    </row>
    <row r="63" spans="1:11" ht="18.75" customHeight="1">
      <c r="A63" s="12" t="s">
        <v>75</v>
      </c>
      <c r="B63" s="35">
        <f>-ROUND(B9*$D$3,2)</f>
        <v>-150432</v>
      </c>
      <c r="C63" s="35">
        <f aca="true" t="shared" si="20" ref="C63:J63">-ROUND(C9*$D$3,2)</f>
        <v>-205920</v>
      </c>
      <c r="D63" s="35">
        <f t="shared" si="20"/>
        <v>-174476</v>
      </c>
      <c r="E63" s="35">
        <f t="shared" si="20"/>
        <v>-140228</v>
      </c>
      <c r="F63" s="35">
        <f t="shared" si="20"/>
        <v>-154160</v>
      </c>
      <c r="G63" s="35">
        <f t="shared" si="20"/>
        <v>-209252</v>
      </c>
      <c r="H63" s="35">
        <f t="shared" si="20"/>
        <v>-149884</v>
      </c>
      <c r="I63" s="35">
        <f t="shared" si="20"/>
        <v>-36344</v>
      </c>
      <c r="J63" s="35">
        <f t="shared" si="20"/>
        <v>-65508</v>
      </c>
      <c r="K63" s="35">
        <f t="shared" si="19"/>
        <v>-1286204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-2268</v>
      </c>
      <c r="C65" s="35">
        <v>-332</v>
      </c>
      <c r="D65" s="35">
        <v>-612</v>
      </c>
      <c r="E65" s="35">
        <v>-1012</v>
      </c>
      <c r="F65" s="35">
        <v>-1064</v>
      </c>
      <c r="G65" s="35">
        <v>-600</v>
      </c>
      <c r="H65" s="19">
        <v>0</v>
      </c>
      <c r="I65" s="19">
        <v>0</v>
      </c>
      <c r="J65" s="19">
        <v>0</v>
      </c>
      <c r="K65" s="35">
        <f t="shared" si="19"/>
        <v>-5888</v>
      </c>
    </row>
    <row r="66" spans="1:11" ht="18.75" customHeight="1">
      <c r="A66" s="12" t="s">
        <v>105</v>
      </c>
      <c r="B66" s="35">
        <v>-25428</v>
      </c>
      <c r="C66" s="35">
        <v>-4508</v>
      </c>
      <c r="D66" s="35">
        <v>-6948</v>
      </c>
      <c r="E66" s="35">
        <v>-14572</v>
      </c>
      <c r="F66" s="35">
        <v>-8568</v>
      </c>
      <c r="G66" s="35">
        <v>-8316</v>
      </c>
      <c r="H66" s="19">
        <v>0</v>
      </c>
      <c r="I66" s="19">
        <v>0</v>
      </c>
      <c r="J66" s="19">
        <v>0</v>
      </c>
      <c r="K66" s="35">
        <f t="shared" si="19"/>
        <v>-68340</v>
      </c>
    </row>
    <row r="67" spans="1:11" ht="18.75" customHeight="1">
      <c r="A67" s="12" t="s">
        <v>52</v>
      </c>
      <c r="B67" s="35">
        <v>-140848.23</v>
      </c>
      <c r="C67" s="35">
        <v>-4862.04</v>
      </c>
      <c r="D67" s="35">
        <v>-54991.41</v>
      </c>
      <c r="E67" s="35">
        <v>-211064.4</v>
      </c>
      <c r="F67" s="35">
        <v>-202335.57</v>
      </c>
      <c r="G67" s="35">
        <v>-155749.77</v>
      </c>
      <c r="H67" s="19">
        <v>0</v>
      </c>
      <c r="I67" s="19">
        <v>0</v>
      </c>
      <c r="J67" s="19">
        <v>0</v>
      </c>
      <c r="K67" s="35">
        <f t="shared" si="19"/>
        <v>-769851.42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-22810.32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-242540.16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-6000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24">
        <v>47026.32</v>
      </c>
      <c r="G103" s="19">
        <v>0</v>
      </c>
      <c r="H103" s="19">
        <v>0</v>
      </c>
      <c r="I103" s="19">
        <v>0</v>
      </c>
      <c r="J103" s="19">
        <v>0</v>
      </c>
      <c r="K103" s="46">
        <f>SUM(B103:J103)</f>
        <v>47026.32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1293650.28</v>
      </c>
      <c r="C106" s="24">
        <f t="shared" si="22"/>
        <v>2049287.0099999995</v>
      </c>
      <c r="D106" s="24">
        <f t="shared" si="22"/>
        <v>2427373.5</v>
      </c>
      <c r="E106" s="24">
        <f t="shared" si="22"/>
        <v>1116219.19</v>
      </c>
      <c r="F106" s="24">
        <f t="shared" si="22"/>
        <v>1773530.63</v>
      </c>
      <c r="G106" s="24">
        <f t="shared" si="22"/>
        <v>2574288.37</v>
      </c>
      <c r="H106" s="24">
        <f t="shared" si="22"/>
        <v>1083577.5300000003</v>
      </c>
      <c r="I106" s="24">
        <f>+I107+I108</f>
        <v>492425.38999999996</v>
      </c>
      <c r="J106" s="24">
        <f>+J107+J108</f>
        <v>863417.9600000001</v>
      </c>
      <c r="K106" s="46">
        <f>SUM(B106:J106)</f>
        <v>13673769.860000003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1275981.95</v>
      </c>
      <c r="C107" s="24">
        <f t="shared" si="23"/>
        <v>2024325.2899999996</v>
      </c>
      <c r="D107" s="24">
        <f t="shared" si="23"/>
        <v>2402115.29</v>
      </c>
      <c r="E107" s="24">
        <f t="shared" si="23"/>
        <v>1093282.18</v>
      </c>
      <c r="F107" s="24">
        <f t="shared" si="23"/>
        <v>1750219.65</v>
      </c>
      <c r="G107" s="24">
        <f t="shared" si="23"/>
        <v>2544696.43</v>
      </c>
      <c r="H107" s="24">
        <f t="shared" si="23"/>
        <v>1063234.1600000001</v>
      </c>
      <c r="I107" s="24">
        <f t="shared" si="23"/>
        <v>492425.38999999996</v>
      </c>
      <c r="J107" s="24">
        <f t="shared" si="23"/>
        <v>849536.43</v>
      </c>
      <c r="K107" s="46">
        <f>SUM(B107:J107)</f>
        <v>13495816.77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13673769.829999998</v>
      </c>
      <c r="L114" s="52"/>
    </row>
    <row r="115" spans="1:11" ht="18.75" customHeight="1">
      <c r="A115" s="26" t="s">
        <v>70</v>
      </c>
      <c r="B115" s="27">
        <v>166101.77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166101.77</v>
      </c>
    </row>
    <row r="116" spans="1:11" ht="18.75" customHeight="1">
      <c r="A116" s="26" t="s">
        <v>71</v>
      </c>
      <c r="B116" s="27">
        <v>1127548.51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1127548.51</v>
      </c>
    </row>
    <row r="117" spans="1:11" ht="18.75" customHeight="1">
      <c r="A117" s="26" t="s">
        <v>72</v>
      </c>
      <c r="B117" s="38">
        <v>0</v>
      </c>
      <c r="C117" s="27">
        <f>+C106</f>
        <v>2049287.0099999995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2049287.0099999995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2259224.99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2259224.99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168148.52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168148.52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1105057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1105057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11162.19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11162.19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408886.49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408886.49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668329.66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668329.66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79247.53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79247.53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617066.94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617066.94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755711.06</v>
      </c>
      <c r="H126" s="38">
        <v>0</v>
      </c>
      <c r="I126" s="38">
        <v>0</v>
      </c>
      <c r="J126" s="38">
        <v>0</v>
      </c>
      <c r="K126" s="39">
        <f t="shared" si="25"/>
        <v>755711.06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61305.2</v>
      </c>
      <c r="H127" s="38">
        <v>0</v>
      </c>
      <c r="I127" s="38">
        <v>0</v>
      </c>
      <c r="J127" s="38">
        <v>0</v>
      </c>
      <c r="K127" s="39">
        <f t="shared" si="25"/>
        <v>61305.2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344352.88</v>
      </c>
      <c r="H128" s="38">
        <v>0</v>
      </c>
      <c r="I128" s="38">
        <v>0</v>
      </c>
      <c r="J128" s="38">
        <v>0</v>
      </c>
      <c r="K128" s="39">
        <f t="shared" si="25"/>
        <v>344352.88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379260.93</v>
      </c>
      <c r="H129" s="38">
        <v>0</v>
      </c>
      <c r="I129" s="38">
        <v>0</v>
      </c>
      <c r="J129" s="38">
        <v>0</v>
      </c>
      <c r="K129" s="39">
        <f t="shared" si="25"/>
        <v>379260.93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1033658.29</v>
      </c>
      <c r="H130" s="38">
        <v>0</v>
      </c>
      <c r="I130" s="38">
        <v>0</v>
      </c>
      <c r="J130" s="38">
        <v>0</v>
      </c>
      <c r="K130" s="39">
        <f t="shared" si="25"/>
        <v>1033658.29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393108.11</v>
      </c>
      <c r="I131" s="38">
        <v>0</v>
      </c>
      <c r="J131" s="38">
        <v>0</v>
      </c>
      <c r="K131" s="39">
        <f t="shared" si="25"/>
        <v>393108.11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690469.41</v>
      </c>
      <c r="I132" s="38">
        <v>0</v>
      </c>
      <c r="J132" s="38">
        <v>0</v>
      </c>
      <c r="K132" s="39">
        <f t="shared" si="25"/>
        <v>690469.41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492425.39</v>
      </c>
      <c r="J133" s="38"/>
      <c r="K133" s="39">
        <f t="shared" si="25"/>
        <v>492425.39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863417.95</v>
      </c>
      <c r="K134" s="42">
        <f t="shared" si="25"/>
        <v>863417.95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0.010000000125728548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2018-02-26T19:16:00Z</dcterms:modified>
  <cp:category/>
  <cp:version/>
  <cp:contentType/>
  <cp:contentStatus/>
</cp:coreProperties>
</file>