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<sst xmlns="http://schemas.openxmlformats.org/spreadsheetml/2006/main" count="145" uniqueCount="145">
  <si>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</si>
  <si>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</si>
  <si>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</si>
  <si>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</si>
  <si>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</si>
  <si>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</si>
  <si>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</si>
  <si>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</si>
  <si>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</si>
  <si>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</si>
  <si>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</si>
  <si>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</si>
  <si>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</si>
  <si>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</si>
  <si>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</si>
  <si>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</si>
  <si>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</si>
  <si>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</si>
  <si>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</si>
  <si>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</si>
  <si>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</si>
  <si>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</si>
  <si>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</si>
  <si>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</si>
  <si>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</si>
  <si>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</si>
  <si>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</si>
  <si>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</si>
  <si>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</si>
  <si>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</si>
  <si>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</si>
  <si>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</si>
  <si>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</si>
  <si>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</si>
  <si>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</si>
  <si>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</si>
  <si>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</si>
  <si>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</si>
  <si>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</si>
  <si>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</si>
  <si>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</si>
  <si>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</si>
  <si>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</si>
  <si>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</si>
  <si>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</si>
  <si>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</si>
  <si>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</si>
  <si>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</si>
  <si>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</si>
  <si>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</si>
  <si>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</si>
  <si>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</si>
  <si>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</si>
  <si>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</si>
  <si>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</si>
  <si>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</si>
  <si>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</si>
  <si>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</si>
  <si>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</si>
  <si>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</si>
  <si>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</si>
  <si>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</si>
  <si>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</si>
  <si>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</si>
  <si>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</si>
  <si>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</si>
  <si>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</si>
  <si>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</si>
  <si>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</si>
  <si>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</si>
  <si>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</si>
  <si>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</si>
  <si>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</si>
  <si>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</si>
  <si>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</si>
  <si>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</si>
  <si>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</si>
  <si>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</si>
  <si>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</si>
  <si>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</si>
  <si>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</si>
  <si>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</si>
  <si>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</si>
  <si>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</si>
  <si>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</si>
  <si>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</si>
  <si>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</si>
  <si>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</si>
  <si>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</si>
  <si>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</si>
  <si>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</si>
  <si>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</si>
  <si>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</si>
  <si>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</si>
  <si>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</si>
  <si>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</si>
  <si>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</si>
  <si>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</si>
  <si>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</si>
  <si>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</si>
  <si>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</si>
  <si>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</si>
  <si>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</si>
  <si>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</si>
  <si>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</si>
  <si>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</si>
  <si>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</si>
  <si>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</si>
  <si>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</si>
  <si>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</si>
  <si>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</si>
  <si>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</si>
  <si>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</si>
  <si>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</si>
  <si>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</si>
  <si>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</si>
  <si>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</si>
  <si>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</si>
  <si>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</si>
  <si>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</si>
  <si>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</si>
  <si>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</si>
  <si>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</si>
  <si>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</si>
  <si>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</si>
  <si>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</si>
  <si>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</si>
  <si>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</si>
  <si>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</si>
  <si>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</si>
  <si>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</si>
  <si>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</si>
  <si>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</si>
  <si>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</si>
  <si>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</si>
  <si>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</si>
  <si>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</si>
  <si>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</si>
  <si>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</si>
  <si>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</si>
  <si>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</si>
  <si>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</si>
  <si>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</si>
  <si>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05/08/18 - VENCIMENTO 10/08/18</t>
  </si>
  <si>
    <t xml:space="preserve">6.2.34. Revisão Aluguel Frota Reversível   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</si>
</sst>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153788</v>
      </c>
      <c r="C7" s="9">
        <f t="shared" si="0"/>
        <v>229000</v>
      </c>
      <c r="D7" s="9">
        <f t="shared" si="0"/>
        <v>235699</v>
      </c>
      <c r="E7" s="9">
        <f t="shared" si="0"/>
        <v>129512</v>
      </c>
      <c r="F7" s="9">
        <f t="shared" si="0"/>
        <v>139900</v>
      </c>
      <c r="G7" s="9">
        <f t="shared" si="0"/>
        <v>370101</v>
      </c>
      <c r="H7" s="9">
        <f t="shared" si="0"/>
        <v>130533</v>
      </c>
      <c r="I7" s="9">
        <f t="shared" si="0"/>
        <v>27399</v>
      </c>
      <c r="J7" s="9">
        <f t="shared" si="0"/>
        <v>110130</v>
      </c>
      <c r="K7" s="9">
        <f t="shared" si="0"/>
        <v>78110</v>
      </c>
      <c r="L7" s="9">
        <f t="shared" si="0"/>
        <v>1604172</v>
      </c>
      <c r="M7" s="49"/>
    </row>
    <row r="8" spans="1:12" ht="17.25" customHeight="1">
      <c r="A8" s="10" t="s">
        <v>95</v>
      </c>
      <c r="B8" s="11">
        <f>B9+B12+B16</f>
        <v>73513</v>
      </c>
      <c r="C8" s="11">
        <f aca="true" t="shared" si="1" ref="C8:K8">C9+C12+C16</f>
        <v>114937</v>
      </c>
      <c r="D8" s="11">
        <f t="shared" si="1"/>
        <v>108278</v>
      </c>
      <c r="E8" s="11">
        <f t="shared" si="1"/>
        <v>66003</v>
      </c>
      <c r="F8" s="11">
        <f t="shared" si="1"/>
        <v>62568</v>
      </c>
      <c r="G8" s="11">
        <f t="shared" si="1"/>
        <v>173868</v>
      </c>
      <c r="H8" s="11">
        <f t="shared" si="1"/>
        <v>71242</v>
      </c>
      <c r="I8" s="11">
        <f t="shared" si="1"/>
        <v>12111</v>
      </c>
      <c r="J8" s="11">
        <f t="shared" si="1"/>
        <v>52645</v>
      </c>
      <c r="K8" s="11">
        <f t="shared" si="1"/>
        <v>37823</v>
      </c>
      <c r="L8" s="11">
        <f aca="true" t="shared" si="2" ref="L8:L27">SUM(B8:K8)</f>
        <v>772988</v>
      </c>
    </row>
    <row r="9" spans="1:12" ht="17.25" customHeight="1">
      <c r="A9" s="15" t="s">
        <v>16</v>
      </c>
      <c r="B9" s="13">
        <f>+B10+B11</f>
        <v>12872</v>
      </c>
      <c r="C9" s="13">
        <f aca="true" t="shared" si="3" ref="C9:K9">+C10+C11</f>
        <v>22602</v>
      </c>
      <c r="D9" s="13">
        <f t="shared" si="3"/>
        <v>19567</v>
      </c>
      <c r="E9" s="13">
        <f t="shared" si="3"/>
        <v>11892</v>
      </c>
      <c r="F9" s="13">
        <f t="shared" si="3"/>
        <v>8800</v>
      </c>
      <c r="G9" s="13">
        <f t="shared" si="3"/>
        <v>19902</v>
      </c>
      <c r="H9" s="13">
        <f t="shared" si="3"/>
        <v>13965</v>
      </c>
      <c r="I9" s="13">
        <f t="shared" si="3"/>
        <v>2748</v>
      </c>
      <c r="J9" s="13">
        <f t="shared" si="3"/>
        <v>9599</v>
      </c>
      <c r="K9" s="13">
        <f t="shared" si="3"/>
        <v>5788</v>
      </c>
      <c r="L9" s="11">
        <f t="shared" si="2"/>
        <v>127735</v>
      </c>
    </row>
    <row r="10" spans="1:12" ht="17.25" customHeight="1">
      <c r="A10" s="29" t="s">
        <v>17</v>
      </c>
      <c r="B10" s="13">
        <v>12872</v>
      </c>
      <c r="C10" s="13">
        <v>22602</v>
      </c>
      <c r="D10" s="13">
        <v>19567</v>
      </c>
      <c r="E10" s="13">
        <v>11892</v>
      </c>
      <c r="F10" s="13">
        <v>8800</v>
      </c>
      <c r="G10" s="13">
        <v>19902</v>
      </c>
      <c r="H10" s="13">
        <v>13965</v>
      </c>
      <c r="I10" s="13">
        <v>2748</v>
      </c>
      <c r="J10" s="13">
        <v>9599</v>
      </c>
      <c r="K10" s="13">
        <v>5788</v>
      </c>
      <c r="L10" s="11">
        <f t="shared" si="2"/>
        <v>127735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56626</v>
      </c>
      <c r="C12" s="17">
        <f t="shared" si="4"/>
        <v>86601</v>
      </c>
      <c r="D12" s="17">
        <f t="shared" si="4"/>
        <v>83347</v>
      </c>
      <c r="E12" s="17">
        <f t="shared" si="4"/>
        <v>50917</v>
      </c>
      <c r="F12" s="17">
        <f t="shared" si="4"/>
        <v>49841</v>
      </c>
      <c r="G12" s="17">
        <f t="shared" si="4"/>
        <v>143779</v>
      </c>
      <c r="H12" s="17">
        <f t="shared" si="4"/>
        <v>54066</v>
      </c>
      <c r="I12" s="17">
        <f t="shared" si="4"/>
        <v>8702</v>
      </c>
      <c r="J12" s="17">
        <f t="shared" si="4"/>
        <v>40566</v>
      </c>
      <c r="K12" s="17">
        <f t="shared" si="4"/>
        <v>30015</v>
      </c>
      <c r="L12" s="11">
        <f t="shared" si="2"/>
        <v>604460</v>
      </c>
    </row>
    <row r="13" spans="1:14" s="68" customFormat="1" ht="17.25" customHeight="1">
      <c r="A13" s="75" t="s">
        <v>19</v>
      </c>
      <c r="B13" s="76">
        <v>24780</v>
      </c>
      <c r="C13" s="76">
        <v>40956</v>
      </c>
      <c r="D13" s="76">
        <v>40307</v>
      </c>
      <c r="E13" s="76">
        <v>23751</v>
      </c>
      <c r="F13" s="76">
        <v>21639</v>
      </c>
      <c r="G13" s="76">
        <v>56649</v>
      </c>
      <c r="H13" s="76">
        <v>21309</v>
      </c>
      <c r="I13" s="76">
        <v>4408</v>
      </c>
      <c r="J13" s="76">
        <v>19638</v>
      </c>
      <c r="K13" s="76">
        <v>12328</v>
      </c>
      <c r="L13" s="77">
        <f t="shared" si="2"/>
        <v>265765</v>
      </c>
      <c r="M13" s="78"/>
      <c r="N13" s="79"/>
    </row>
    <row r="14" spans="1:13" s="68" customFormat="1" ht="17.25" customHeight="1">
      <c r="A14" s="75" t="s">
        <v>20</v>
      </c>
      <c r="B14" s="76">
        <v>30138</v>
      </c>
      <c r="C14" s="76">
        <v>42955</v>
      </c>
      <c r="D14" s="76">
        <v>41184</v>
      </c>
      <c r="E14" s="76">
        <v>25586</v>
      </c>
      <c r="F14" s="76">
        <v>27122</v>
      </c>
      <c r="G14" s="76">
        <v>84218</v>
      </c>
      <c r="H14" s="76">
        <v>29929</v>
      </c>
      <c r="I14" s="76">
        <v>3984</v>
      </c>
      <c r="J14" s="76">
        <v>19982</v>
      </c>
      <c r="K14" s="76">
        <v>16971</v>
      </c>
      <c r="L14" s="77">
        <f t="shared" si="2"/>
        <v>322069</v>
      </c>
      <c r="M14" s="78"/>
    </row>
    <row r="15" spans="1:12" ht="17.25" customHeight="1">
      <c r="A15" s="14" t="s">
        <v>21</v>
      </c>
      <c r="B15" s="13">
        <v>1708</v>
      </c>
      <c r="C15" s="13">
        <v>2690</v>
      </c>
      <c r="D15" s="13">
        <v>1856</v>
      </c>
      <c r="E15" s="13">
        <v>1580</v>
      </c>
      <c r="F15" s="13">
        <v>1080</v>
      </c>
      <c r="G15" s="13">
        <v>2912</v>
      </c>
      <c r="H15" s="13">
        <v>2828</v>
      </c>
      <c r="I15" s="13">
        <v>310</v>
      </c>
      <c r="J15" s="13">
        <v>946</v>
      </c>
      <c r="K15" s="13">
        <v>716</v>
      </c>
      <c r="L15" s="11">
        <f t="shared" si="2"/>
        <v>16626</v>
      </c>
    </row>
    <row r="16" spans="1:12" ht="17.25" customHeight="1">
      <c r="A16" s="15" t="s">
        <v>91</v>
      </c>
      <c r="B16" s="13">
        <f>B17+B18+B19</f>
        <v>4015</v>
      </c>
      <c r="C16" s="13">
        <f aca="true" t="shared" si="5" ref="C16:K16">C17+C18+C19</f>
        <v>5734</v>
      </c>
      <c r="D16" s="13">
        <f t="shared" si="5"/>
        <v>5364</v>
      </c>
      <c r="E16" s="13">
        <f t="shared" si="5"/>
        <v>3194</v>
      </c>
      <c r="F16" s="13">
        <f t="shared" si="5"/>
        <v>3927</v>
      </c>
      <c r="G16" s="13">
        <f t="shared" si="5"/>
        <v>10187</v>
      </c>
      <c r="H16" s="13">
        <f t="shared" si="5"/>
        <v>3211</v>
      </c>
      <c r="I16" s="13">
        <f t="shared" si="5"/>
        <v>661</v>
      </c>
      <c r="J16" s="13">
        <f t="shared" si="5"/>
        <v>2480</v>
      </c>
      <c r="K16" s="13">
        <f t="shared" si="5"/>
        <v>2020</v>
      </c>
      <c r="L16" s="11">
        <f t="shared" si="2"/>
        <v>40793</v>
      </c>
    </row>
    <row r="17" spans="1:12" ht="17.25" customHeight="1">
      <c r="A17" s="14" t="s">
        <v>92</v>
      </c>
      <c r="B17" s="13">
        <v>4004</v>
      </c>
      <c r="C17" s="13">
        <v>5718</v>
      </c>
      <c r="D17" s="13">
        <v>5355</v>
      </c>
      <c r="E17" s="13">
        <v>3186</v>
      </c>
      <c r="F17" s="13">
        <v>3918</v>
      </c>
      <c r="G17" s="13">
        <v>10165</v>
      </c>
      <c r="H17" s="13">
        <v>3198</v>
      </c>
      <c r="I17" s="13">
        <v>660</v>
      </c>
      <c r="J17" s="13">
        <v>2479</v>
      </c>
      <c r="K17" s="13">
        <v>2017</v>
      </c>
      <c r="L17" s="11">
        <f t="shared" si="2"/>
        <v>40700</v>
      </c>
    </row>
    <row r="18" spans="1:12" ht="17.25" customHeight="1">
      <c r="A18" s="14" t="s">
        <v>93</v>
      </c>
      <c r="B18" s="13">
        <v>5</v>
      </c>
      <c r="C18" s="13">
        <v>10</v>
      </c>
      <c r="D18" s="13">
        <v>2</v>
      </c>
      <c r="E18" s="13">
        <v>5</v>
      </c>
      <c r="F18" s="13">
        <v>6</v>
      </c>
      <c r="G18" s="13">
        <v>19</v>
      </c>
      <c r="H18" s="13">
        <v>8</v>
      </c>
      <c r="I18" s="13">
        <v>0</v>
      </c>
      <c r="J18" s="13">
        <v>0</v>
      </c>
      <c r="K18" s="13">
        <v>3</v>
      </c>
      <c r="L18" s="11">
        <f t="shared" si="2"/>
        <v>58</v>
      </c>
    </row>
    <row r="19" spans="1:12" ht="17.25" customHeight="1">
      <c r="A19" s="14" t="s">
        <v>94</v>
      </c>
      <c r="B19" s="13">
        <v>6</v>
      </c>
      <c r="C19" s="13">
        <v>6</v>
      </c>
      <c r="D19" s="13">
        <v>7</v>
      </c>
      <c r="E19" s="13">
        <v>3</v>
      </c>
      <c r="F19" s="13">
        <v>3</v>
      </c>
      <c r="G19" s="13">
        <v>3</v>
      </c>
      <c r="H19" s="13">
        <v>5</v>
      </c>
      <c r="I19" s="13">
        <v>1</v>
      </c>
      <c r="J19" s="13">
        <v>1</v>
      </c>
      <c r="K19" s="13">
        <v>0</v>
      </c>
      <c r="L19" s="11">
        <f t="shared" si="2"/>
        <v>35</v>
      </c>
    </row>
    <row r="20" spans="1:12" ht="17.25" customHeight="1">
      <c r="A20" s="16" t="s">
        <v>22</v>
      </c>
      <c r="B20" s="11">
        <f>+B21+B22+B23</f>
        <v>43808</v>
      </c>
      <c r="C20" s="11">
        <f aca="true" t="shared" si="6" ref="C20:K20">+C21+C22+C23</f>
        <v>56539</v>
      </c>
      <c r="D20" s="11">
        <f t="shared" si="6"/>
        <v>66019</v>
      </c>
      <c r="E20" s="11">
        <f t="shared" si="6"/>
        <v>32479</v>
      </c>
      <c r="F20" s="11">
        <f t="shared" si="6"/>
        <v>48093</v>
      </c>
      <c r="G20" s="11">
        <f t="shared" si="6"/>
        <v>132871</v>
      </c>
      <c r="H20" s="11">
        <f t="shared" si="6"/>
        <v>33757</v>
      </c>
      <c r="I20" s="11">
        <f t="shared" si="6"/>
        <v>7341</v>
      </c>
      <c r="J20" s="11">
        <f t="shared" si="6"/>
        <v>27814</v>
      </c>
      <c r="K20" s="11">
        <f t="shared" si="6"/>
        <v>22251</v>
      </c>
      <c r="L20" s="11">
        <f t="shared" si="2"/>
        <v>470972</v>
      </c>
    </row>
    <row r="21" spans="1:13" s="68" customFormat="1" ht="17.25" customHeight="1">
      <c r="A21" s="61" t="s">
        <v>23</v>
      </c>
      <c r="B21" s="76">
        <v>22156</v>
      </c>
      <c r="C21" s="76">
        <v>31342</v>
      </c>
      <c r="D21" s="76">
        <v>37805</v>
      </c>
      <c r="E21" s="76">
        <v>17990</v>
      </c>
      <c r="F21" s="76">
        <v>24254</v>
      </c>
      <c r="G21" s="76">
        <v>58750</v>
      </c>
      <c r="H21" s="76">
        <v>17033</v>
      </c>
      <c r="I21" s="76">
        <v>4509</v>
      </c>
      <c r="J21" s="76">
        <v>15670</v>
      </c>
      <c r="K21" s="76">
        <v>10803</v>
      </c>
      <c r="L21" s="77">
        <f t="shared" si="2"/>
        <v>240312</v>
      </c>
      <c r="M21" s="78"/>
    </row>
    <row r="22" spans="1:13" s="68" customFormat="1" ht="17.25" customHeight="1">
      <c r="A22" s="61" t="s">
        <v>24</v>
      </c>
      <c r="B22" s="76">
        <v>20965</v>
      </c>
      <c r="C22" s="76">
        <v>24228</v>
      </c>
      <c r="D22" s="76">
        <v>27292</v>
      </c>
      <c r="E22" s="76">
        <v>13972</v>
      </c>
      <c r="F22" s="76">
        <v>23299</v>
      </c>
      <c r="G22" s="76">
        <v>72595</v>
      </c>
      <c r="H22" s="76">
        <v>15946</v>
      </c>
      <c r="I22" s="76">
        <v>2708</v>
      </c>
      <c r="J22" s="76">
        <v>11716</v>
      </c>
      <c r="K22" s="76">
        <v>11129</v>
      </c>
      <c r="L22" s="77">
        <f t="shared" si="2"/>
        <v>223850</v>
      </c>
      <c r="M22" s="78"/>
    </row>
    <row r="23" spans="1:12" ht="17.25" customHeight="1">
      <c r="A23" s="12" t="s">
        <v>25</v>
      </c>
      <c r="B23" s="13">
        <v>687</v>
      </c>
      <c r="C23" s="13">
        <v>969</v>
      </c>
      <c r="D23" s="13">
        <v>922</v>
      </c>
      <c r="E23" s="13">
        <v>517</v>
      </c>
      <c r="F23" s="13">
        <v>540</v>
      </c>
      <c r="G23" s="13">
        <v>1526</v>
      </c>
      <c r="H23" s="13">
        <v>778</v>
      </c>
      <c r="I23" s="13">
        <v>124</v>
      </c>
      <c r="J23" s="13">
        <v>428</v>
      </c>
      <c r="K23" s="13">
        <v>319</v>
      </c>
      <c r="L23" s="11">
        <f t="shared" si="2"/>
        <v>6810</v>
      </c>
    </row>
    <row r="24" spans="1:13" ht="17.25" customHeight="1">
      <c r="A24" s="16" t="s">
        <v>26</v>
      </c>
      <c r="B24" s="13">
        <f>+B25+B26</f>
        <v>36467</v>
      </c>
      <c r="C24" s="13">
        <f aca="true" t="shared" si="7" ref="C24:K24">+C25+C26</f>
        <v>57524</v>
      </c>
      <c r="D24" s="13">
        <f t="shared" si="7"/>
        <v>61402</v>
      </c>
      <c r="E24" s="13">
        <f t="shared" si="7"/>
        <v>31030</v>
      </c>
      <c r="F24" s="13">
        <f t="shared" si="7"/>
        <v>29239</v>
      </c>
      <c r="G24" s="13">
        <f t="shared" si="7"/>
        <v>63362</v>
      </c>
      <c r="H24" s="13">
        <f t="shared" si="7"/>
        <v>24441</v>
      </c>
      <c r="I24" s="13">
        <f t="shared" si="7"/>
        <v>7947</v>
      </c>
      <c r="J24" s="13">
        <f t="shared" si="7"/>
        <v>29671</v>
      </c>
      <c r="K24" s="13">
        <f t="shared" si="7"/>
        <v>18036</v>
      </c>
      <c r="L24" s="11">
        <f t="shared" si="2"/>
        <v>359119</v>
      </c>
      <c r="M24" s="50"/>
    </row>
    <row r="25" spans="1:13" ht="17.25" customHeight="1">
      <c r="A25" s="12" t="s">
        <v>112</v>
      </c>
      <c r="B25" s="13">
        <v>23434</v>
      </c>
      <c r="C25" s="13">
        <v>37859</v>
      </c>
      <c r="D25" s="13">
        <v>42672</v>
      </c>
      <c r="E25" s="13">
        <v>21995</v>
      </c>
      <c r="F25" s="13">
        <v>18495</v>
      </c>
      <c r="G25" s="13">
        <v>40045</v>
      </c>
      <c r="H25" s="13">
        <v>15544</v>
      </c>
      <c r="I25" s="13">
        <v>6283</v>
      </c>
      <c r="J25" s="13">
        <v>19850</v>
      </c>
      <c r="K25" s="13">
        <v>11975</v>
      </c>
      <c r="L25" s="11">
        <f t="shared" si="2"/>
        <v>238152</v>
      </c>
      <c r="M25" s="49"/>
    </row>
    <row r="26" spans="1:13" ht="17.25" customHeight="1">
      <c r="A26" s="12" t="s">
        <v>113</v>
      </c>
      <c r="B26" s="13">
        <v>13033</v>
      </c>
      <c r="C26" s="13">
        <v>19665</v>
      </c>
      <c r="D26" s="13">
        <v>18730</v>
      </c>
      <c r="E26" s="13">
        <v>9035</v>
      </c>
      <c r="F26" s="13">
        <v>10744</v>
      </c>
      <c r="G26" s="13">
        <v>23317</v>
      </c>
      <c r="H26" s="13">
        <v>8897</v>
      </c>
      <c r="I26" s="13">
        <v>1664</v>
      </c>
      <c r="J26" s="13">
        <v>9821</v>
      </c>
      <c r="K26" s="13">
        <v>6061</v>
      </c>
      <c r="L26" s="11">
        <f t="shared" si="2"/>
        <v>120967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1093</v>
      </c>
      <c r="I27" s="11">
        <v>0</v>
      </c>
      <c r="J27" s="11">
        <v>0</v>
      </c>
      <c r="K27" s="11">
        <v>0</v>
      </c>
      <c r="L27" s="11">
        <f t="shared" si="2"/>
        <v>1093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30349.27</v>
      </c>
      <c r="I35" s="19">
        <v>0</v>
      </c>
      <c r="J35" s="19">
        <v>0</v>
      </c>
      <c r="K35" s="19">
        <v>0</v>
      </c>
      <c r="L35" s="23">
        <f>SUM(B35:K35)</f>
        <v>30349.27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505876.38999999996</v>
      </c>
      <c r="C47" s="22">
        <f aca="true" t="shared" si="11" ref="C47:H47">+C48+C60</f>
        <v>838103.71</v>
      </c>
      <c r="D47" s="22">
        <f t="shared" si="11"/>
        <v>946553.3999999999</v>
      </c>
      <c r="E47" s="22">
        <f t="shared" si="11"/>
        <v>464298.23000000004</v>
      </c>
      <c r="F47" s="22">
        <f t="shared" si="11"/>
        <v>495487.44999999995</v>
      </c>
      <c r="G47" s="22">
        <f t="shared" si="11"/>
        <v>1078144.66</v>
      </c>
      <c r="H47" s="22">
        <f t="shared" si="11"/>
        <v>473467.66</v>
      </c>
      <c r="I47" s="22">
        <f>+I48+I60</f>
        <v>143751.49</v>
      </c>
      <c r="J47" s="22">
        <f>+J48+J60</f>
        <v>375487.44999999995</v>
      </c>
      <c r="K47" s="22">
        <f>+K48+K60</f>
        <v>257128.4</v>
      </c>
      <c r="L47" s="22">
        <f aca="true" t="shared" si="12" ref="L47:L60">SUM(B47:K47)</f>
        <v>5578298.840000001</v>
      </c>
    </row>
    <row r="48" spans="1:12" ht="17.25" customHeight="1">
      <c r="A48" s="16" t="s">
        <v>138</v>
      </c>
      <c r="B48" s="23">
        <f>SUM(B49:B59)</f>
        <v>488877.58999999997</v>
      </c>
      <c r="C48" s="23">
        <f aca="true" t="shared" si="13" ref="C48:K48">SUM(C49:C59)</f>
        <v>813525.4199999999</v>
      </c>
      <c r="D48" s="23">
        <f t="shared" si="13"/>
        <v>922147.08</v>
      </c>
      <c r="E48" s="23">
        <f t="shared" si="13"/>
        <v>440859.23000000004</v>
      </c>
      <c r="F48" s="23">
        <f t="shared" si="13"/>
        <v>481065.47</v>
      </c>
      <c r="G48" s="23">
        <f t="shared" si="13"/>
        <v>1051262.94</v>
      </c>
      <c r="H48" s="23">
        <f t="shared" si="13"/>
        <v>456194.98</v>
      </c>
      <c r="I48" s="23">
        <f t="shared" si="13"/>
        <v>143751.49</v>
      </c>
      <c r="J48" s="23">
        <f t="shared" si="13"/>
        <v>361461.1</v>
      </c>
      <c r="K48" s="23">
        <f t="shared" si="13"/>
        <v>257128.4</v>
      </c>
      <c r="L48" s="23">
        <f t="shared" si="12"/>
        <v>5416273.700000001</v>
      </c>
    </row>
    <row r="49" spans="1:12" ht="17.25" customHeight="1">
      <c r="A49" s="34" t="s">
        <v>43</v>
      </c>
      <c r="B49" s="23">
        <f aca="true" t="shared" si="14" ref="B49:H49">ROUND(B30*B7,2)</f>
        <v>484785.91</v>
      </c>
      <c r="C49" s="23">
        <f t="shared" si="14"/>
        <v>807751.7</v>
      </c>
      <c r="D49" s="23">
        <f t="shared" si="14"/>
        <v>915761.32</v>
      </c>
      <c r="E49" s="23">
        <f t="shared" si="14"/>
        <v>437413.83</v>
      </c>
      <c r="F49" s="23">
        <f t="shared" si="14"/>
        <v>477688.55</v>
      </c>
      <c r="G49" s="23">
        <f t="shared" si="14"/>
        <v>1043832.86</v>
      </c>
      <c r="H49" s="23">
        <f t="shared" si="14"/>
        <v>422130.67</v>
      </c>
      <c r="I49" s="23">
        <f>ROUND(I30*I7,2)</f>
        <v>142685.77</v>
      </c>
      <c r="J49" s="23">
        <f>ROUND(J30*J7,2)</f>
        <v>359244.06</v>
      </c>
      <c r="K49" s="23">
        <f>ROUND(K30*K7,2)</f>
        <v>251428.28</v>
      </c>
      <c r="L49" s="23">
        <f t="shared" si="12"/>
        <v>5342722.949999999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30349.27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30349.27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-51488</v>
      </c>
      <c r="C64" s="35">
        <f t="shared" si="15"/>
        <v>-90435.31</v>
      </c>
      <c r="D64" s="35">
        <f t="shared" si="15"/>
        <v>-79342.43</v>
      </c>
      <c r="E64" s="35">
        <f t="shared" si="15"/>
        <v>-47568</v>
      </c>
      <c r="F64" s="35">
        <f t="shared" si="15"/>
        <v>-35580.65</v>
      </c>
      <c r="G64" s="35">
        <f t="shared" si="15"/>
        <v>-80614.68</v>
      </c>
      <c r="H64" s="35">
        <f t="shared" si="15"/>
        <v>-55860</v>
      </c>
      <c r="I64" s="35">
        <f t="shared" si="15"/>
        <v>-58872.5</v>
      </c>
      <c r="J64" s="35">
        <f t="shared" si="15"/>
        <v>-38396</v>
      </c>
      <c r="K64" s="35">
        <f t="shared" si="15"/>
        <v>-23152</v>
      </c>
      <c r="L64" s="35">
        <f aca="true" t="shared" si="16" ref="L64:L114">SUM(B64:K64)</f>
        <v>-561309.5700000001</v>
      </c>
    </row>
    <row r="65" spans="1:12" ht="18.75" customHeight="1">
      <c r="A65" s="16" t="s">
        <v>73</v>
      </c>
      <c r="B65" s="35">
        <f aca="true" t="shared" si="17" ref="B65:K65">B66+B67+B68+B69+B70+B71</f>
        <v>-51488</v>
      </c>
      <c r="C65" s="35">
        <f t="shared" si="17"/>
        <v>-90408</v>
      </c>
      <c r="D65" s="35">
        <f t="shared" si="17"/>
        <v>-78268</v>
      </c>
      <c r="E65" s="35">
        <f t="shared" si="17"/>
        <v>-47568</v>
      </c>
      <c r="F65" s="35">
        <f t="shared" si="17"/>
        <v>-35200</v>
      </c>
      <c r="G65" s="35">
        <f t="shared" si="17"/>
        <v>-79608</v>
      </c>
      <c r="H65" s="35">
        <f t="shared" si="17"/>
        <v>-55860</v>
      </c>
      <c r="I65" s="35">
        <f t="shared" si="17"/>
        <v>-10992</v>
      </c>
      <c r="J65" s="35">
        <f t="shared" si="17"/>
        <v>-38396</v>
      </c>
      <c r="K65" s="35">
        <f t="shared" si="17"/>
        <v>-23152</v>
      </c>
      <c r="L65" s="35">
        <f t="shared" si="16"/>
        <v>-510940</v>
      </c>
    </row>
    <row r="66" spans="1:12" ht="18.75" customHeight="1">
      <c r="A66" s="12" t="s">
        <v>74</v>
      </c>
      <c r="B66" s="35">
        <f>-ROUND(B9*$D$3,2)</f>
        <v>-51488</v>
      </c>
      <c r="C66" s="35">
        <f aca="true" t="shared" si="18" ref="C66:K66">-ROUND(C9*$D$3,2)</f>
        <v>-90408</v>
      </c>
      <c r="D66" s="35">
        <f t="shared" si="18"/>
        <v>-78268</v>
      </c>
      <c r="E66" s="35">
        <f t="shared" si="18"/>
        <v>-47568</v>
      </c>
      <c r="F66" s="35">
        <f t="shared" si="18"/>
        <v>-35200</v>
      </c>
      <c r="G66" s="35">
        <f t="shared" si="18"/>
        <v>-79608</v>
      </c>
      <c r="H66" s="35">
        <f t="shared" si="18"/>
        <v>-55860</v>
      </c>
      <c r="I66" s="35">
        <f t="shared" si="18"/>
        <v>-10992</v>
      </c>
      <c r="J66" s="35">
        <f t="shared" si="18"/>
        <v>-38396</v>
      </c>
      <c r="K66" s="35">
        <f t="shared" si="18"/>
        <v>-23152</v>
      </c>
      <c r="L66" s="35">
        <f t="shared" si="16"/>
        <v>-510940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0</v>
      </c>
    </row>
    <row r="69" spans="1:12" ht="18.75" customHeight="1">
      <c r="A69" s="12" t="s">
        <v>103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0</v>
      </c>
    </row>
    <row r="70" spans="1:12" ht="18.75" customHeight="1">
      <c r="A70" s="12" t="s">
        <v>52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16" t="s">
        <v>78</v>
      </c>
      <c r="B72" s="64">
        <f aca="true" t="shared" si="19" ref="B72:K72">SUM(B73:B108)</f>
        <v>0</v>
      </c>
      <c r="C72" s="64">
        <f t="shared" si="19"/>
        <v>-27.31</v>
      </c>
      <c r="D72" s="35">
        <f t="shared" si="19"/>
        <v>-1074.43</v>
      </c>
      <c r="E72" s="64">
        <f t="shared" si="19"/>
        <v>0</v>
      </c>
      <c r="F72" s="35">
        <f t="shared" si="19"/>
        <v>-380.65</v>
      </c>
      <c r="G72" s="35">
        <f t="shared" si="19"/>
        <v>-1006.68</v>
      </c>
      <c r="H72" s="64">
        <f t="shared" si="19"/>
        <v>0</v>
      </c>
      <c r="I72" s="35">
        <f t="shared" si="19"/>
        <v>-47880.5</v>
      </c>
      <c r="J72" s="64">
        <f t="shared" si="19"/>
        <v>0</v>
      </c>
      <c r="K72" s="64">
        <f t="shared" si="19"/>
        <v>0</v>
      </c>
      <c r="L72" s="64">
        <f t="shared" si="16"/>
        <v>-50369.57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0</v>
      </c>
      <c r="J76" s="19">
        <v>0</v>
      </c>
      <c r="K76" s="19">
        <v>0</v>
      </c>
      <c r="L76" s="35">
        <f t="shared" si="16"/>
        <v>0</v>
      </c>
    </row>
    <row r="77" spans="1:12" ht="18.75" customHeight="1">
      <c r="A77" s="34" t="s">
        <v>57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64">
        <f t="shared" si="16"/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144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52"/>
    </row>
    <row r="107" spans="1:13" ht="18.75" customHeight="1">
      <c r="A107" s="15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454388.38999999996</v>
      </c>
      <c r="C112" s="24">
        <f t="shared" si="20"/>
        <v>747668.3999999999</v>
      </c>
      <c r="D112" s="24">
        <f t="shared" si="20"/>
        <v>867210.9699999999</v>
      </c>
      <c r="E112" s="24">
        <f t="shared" si="20"/>
        <v>416730.23000000004</v>
      </c>
      <c r="F112" s="24">
        <f t="shared" si="20"/>
        <v>459906.79999999993</v>
      </c>
      <c r="G112" s="24">
        <f t="shared" si="20"/>
        <v>997529.9799999999</v>
      </c>
      <c r="H112" s="24">
        <f t="shared" si="20"/>
        <v>417607.66</v>
      </c>
      <c r="I112" s="24">
        <f>+I113+I114</f>
        <v>84878.98999999999</v>
      </c>
      <c r="J112" s="24">
        <f>+J113+J114</f>
        <v>337091.44999999995</v>
      </c>
      <c r="K112" s="24">
        <f>+K113+K114</f>
        <v>233976.4</v>
      </c>
      <c r="L112" s="45">
        <f t="shared" si="16"/>
        <v>5016989.2700000005</v>
      </c>
      <c r="M112" s="73"/>
    </row>
    <row r="113" spans="1:13" ht="18" customHeight="1">
      <c r="A113" s="16" t="s">
        <v>80</v>
      </c>
      <c r="B113" s="24">
        <f aca="true" t="shared" si="21" ref="B113:K113">+B48+B65+B72+B109</f>
        <v>437389.58999999997</v>
      </c>
      <c r="C113" s="24">
        <f t="shared" si="21"/>
        <v>723090.1099999999</v>
      </c>
      <c r="D113" s="24">
        <f t="shared" si="21"/>
        <v>842804.6499999999</v>
      </c>
      <c r="E113" s="24">
        <f t="shared" si="21"/>
        <v>393291.23000000004</v>
      </c>
      <c r="F113" s="24">
        <f t="shared" si="21"/>
        <v>445484.81999999995</v>
      </c>
      <c r="G113" s="24">
        <f t="shared" si="21"/>
        <v>970648.2599999999</v>
      </c>
      <c r="H113" s="24">
        <f t="shared" si="21"/>
        <v>400334.98</v>
      </c>
      <c r="I113" s="24">
        <f t="shared" si="21"/>
        <v>84878.98999999999</v>
      </c>
      <c r="J113" s="24">
        <f t="shared" si="21"/>
        <v>323065.1</v>
      </c>
      <c r="K113" s="24">
        <f t="shared" si="21"/>
        <v>233976.4</v>
      </c>
      <c r="L113" s="45">
        <f t="shared" si="16"/>
        <v>4854964.129999999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24578.29</v>
      </c>
      <c r="D114" s="24">
        <f t="shared" si="22"/>
        <v>24406.32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17272.68</v>
      </c>
      <c r="I114" s="19">
        <f t="shared" si="22"/>
        <v>0</v>
      </c>
      <c r="J114" s="24">
        <f t="shared" si="22"/>
        <v>14026.35</v>
      </c>
      <c r="K114" s="24">
        <f t="shared" si="22"/>
        <v>0</v>
      </c>
      <c r="L114" s="45">
        <f t="shared" si="16"/>
        <v>162025.14</v>
      </c>
      <c r="M114" s="74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5016989.290000001</v>
      </c>
      <c r="M120" s="51"/>
    </row>
    <row r="121" spans="1:12" ht="18.75" customHeight="1">
      <c r="A121" s="26" t="s">
        <v>69</v>
      </c>
      <c r="B121" s="27">
        <v>56017.2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56017.2</v>
      </c>
    </row>
    <row r="122" spans="1:12" ht="18.75" customHeight="1">
      <c r="A122" s="26" t="s">
        <v>70</v>
      </c>
      <c r="B122" s="27">
        <v>398371.19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398371.19</v>
      </c>
    </row>
    <row r="123" spans="1:12" ht="18.75" customHeight="1">
      <c r="A123" s="26" t="s">
        <v>71</v>
      </c>
      <c r="B123" s="38">
        <v>0</v>
      </c>
      <c r="C123" s="27">
        <v>747668.4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747668.4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808214.19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808214.19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58996.79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58996.79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412562.93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412562.93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4167.3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4167.3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129227.89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129227.89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42806.62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42806.62</v>
      </c>
    </row>
    <row r="131" spans="1:12" ht="18.75" customHeight="1">
      <c r="A131" s="26" t="s">
        <v>123</v>
      </c>
      <c r="B131" s="65">
        <v>0</v>
      </c>
      <c r="C131" s="65">
        <v>0</v>
      </c>
      <c r="D131" s="65">
        <v>0</v>
      </c>
      <c r="E131" s="65">
        <v>0</v>
      </c>
      <c r="F131" s="66">
        <v>287872.29</v>
      </c>
      <c r="G131" s="65">
        <v>0</v>
      </c>
      <c r="H131" s="65">
        <v>0</v>
      </c>
      <c r="I131" s="65">
        <v>0</v>
      </c>
      <c r="J131" s="65">
        <v>0</v>
      </c>
      <c r="K131" s="65"/>
      <c r="L131" s="39">
        <f t="shared" si="23"/>
        <v>287872.29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295391.04</v>
      </c>
      <c r="H132" s="38">
        <v>0</v>
      </c>
      <c r="I132" s="38">
        <v>0</v>
      </c>
      <c r="J132" s="38">
        <v>0</v>
      </c>
      <c r="K132" s="38"/>
      <c r="L132" s="39">
        <f t="shared" si="23"/>
        <v>295391.04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31939.56</v>
      </c>
      <c r="H133" s="38">
        <v>0</v>
      </c>
      <c r="I133" s="38">
        <v>0</v>
      </c>
      <c r="J133" s="38">
        <v>0</v>
      </c>
      <c r="K133" s="38"/>
      <c r="L133" s="39">
        <f t="shared" si="23"/>
        <v>31939.56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136921.56</v>
      </c>
      <c r="H134" s="38">
        <v>0</v>
      </c>
      <c r="I134" s="38">
        <v>0</v>
      </c>
      <c r="J134" s="38">
        <v>0</v>
      </c>
      <c r="K134" s="38"/>
      <c r="L134" s="39">
        <f t="shared" si="23"/>
        <v>136921.56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134629.84</v>
      </c>
      <c r="H135" s="38">
        <v>0</v>
      </c>
      <c r="I135" s="38">
        <v>0</v>
      </c>
      <c r="J135" s="38">
        <v>0</v>
      </c>
      <c r="K135" s="38"/>
      <c r="L135" s="39">
        <f t="shared" si="23"/>
        <v>134629.84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398647.99</v>
      </c>
      <c r="H136" s="38">
        <v>0</v>
      </c>
      <c r="I136" s="38">
        <v>0</v>
      </c>
      <c r="J136" s="38">
        <v>0</v>
      </c>
      <c r="K136" s="38"/>
      <c r="L136" s="39">
        <f t="shared" si="23"/>
        <v>398647.99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142405</v>
      </c>
      <c r="I137" s="38">
        <v>0</v>
      </c>
      <c r="J137" s="38">
        <v>0</v>
      </c>
      <c r="K137" s="38"/>
      <c r="L137" s="39">
        <f t="shared" si="23"/>
        <v>142405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275202.66</v>
      </c>
      <c r="I138" s="38">
        <v>0</v>
      </c>
      <c r="J138" s="38">
        <v>0</v>
      </c>
      <c r="K138" s="38"/>
      <c r="L138" s="39">
        <f t="shared" si="23"/>
        <v>275202.66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84878.99</v>
      </c>
      <c r="J139" s="38">
        <v>0</v>
      </c>
      <c r="K139" s="38"/>
      <c r="L139" s="39">
        <f t="shared" si="23"/>
        <v>84878.99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27">
        <v>0</v>
      </c>
      <c r="J140" s="27">
        <v>337091.45</v>
      </c>
      <c r="K140" s="38"/>
      <c r="L140" s="39">
        <f t="shared" si="23"/>
        <v>337091.45</v>
      </c>
    </row>
    <row r="141" spans="1:12" ht="18.75" customHeight="1">
      <c r="A141" s="72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233976.4</v>
      </c>
      <c r="L141" s="42">
        <f t="shared" si="23"/>
        <v>233976.4</v>
      </c>
    </row>
    <row r="142" spans="1:12" ht="18.75" customHeight="1">
      <c r="A142" s="70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337091.44999999995</v>
      </c>
      <c r="K142" s="47"/>
      <c r="L142" s="48"/>
    </row>
    <row r="143" ht="18" customHeight="1">
      <c r="A143" s="70"/>
    </row>
    <row r="144" ht="18" customHeight="1">
      <c r="A144" s="70"/>
    </row>
    <row r="145" ht="18" customHeight="1">
      <c r="A145" s="70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2018-08-10T21:06:35Z</dcterms:modified>
  <cp:category/>
  <cp:version/>
  <cp:contentType/>
  <cp:contentStatus/>
</cp:coreProperties>
</file>