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<sst xmlns="http://schemas.openxmlformats.org/spreadsheetml/2006/main" count="139" uniqueCount="139">
  <si>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</si>
  <si>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</si>
  <si>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</si>
  <si>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</si>
  <si>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</si>
  <si>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</si>
  <si>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</si>
  <si>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</si>
  <si>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</si>
  <si>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</si>
  <si>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</si>
  <si>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</si>
  <si>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</si>
  <si>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</si>
  <si>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</si>
  <si>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</si>
  <si>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</si>
  <si>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</si>
  <si>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</si>
  <si>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</si>
  <si>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</si>
  <si>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</si>
  <si>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</si>
  <si>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</si>
  <si>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</si>
  <si>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</si>
  <si>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</si>
  <si>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</si>
  <si>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</si>
  <si>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</si>
  <si>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</si>
  <si>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</si>
  <si>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</si>
  <si>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</si>
  <si>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</si>
  <si>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</si>
  <si>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</si>
  <si>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</si>
  <si>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</si>
  <si>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</si>
  <si>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</si>
  <si>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</si>
  <si>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</si>
  <si>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</si>
  <si>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</si>
  <si>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</si>
  <si>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</si>
  <si>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</si>
  <si>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</si>
  <si>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</si>
  <si>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</si>
  <si>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</si>
  <si>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</si>
  <si>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</si>
  <si>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</si>
  <si>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</si>
  <si>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</si>
  <si>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</si>
  <si>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</si>
  <si>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</si>
  <si>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</si>
  <si>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</si>
  <si>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</si>
  <si>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</si>
  <si>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</si>
  <si>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</si>
  <si>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</si>
  <si>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</si>
  <si>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</si>
  <si>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</si>
  <si>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</si>
  <si>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</si>
  <si>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</si>
  <si>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</si>
  <si>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</si>
  <si>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</si>
  <si>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</si>
  <si>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</si>
  <si>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</si>
  <si>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</si>
  <si>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</si>
  <si>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</si>
  <si>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</si>
  <si>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</si>
  <si>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</si>
  <si>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</si>
  <si>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</si>
  <si>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</si>
  <si>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</si>
  <si>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</si>
  <si>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</si>
  <si>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</si>
  <si>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</si>
  <si>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</si>
  <si>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</si>
  <si>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</si>
  <si>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</si>
  <si>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</si>
  <si>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</si>
  <si>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</si>
  <si>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</si>
  <si>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</si>
  <si>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</si>
  <si>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</si>
  <si>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</si>
  <si>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</si>
  <si>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</si>
  <si>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</si>
  <si>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</si>
  <si>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</si>
  <si>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</si>
  <si>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</si>
  <si>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</si>
  <si>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</si>
  <si>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</si>
  <si>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</si>
  <si>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</si>
  <si>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</si>
  <si>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</si>
  <si>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</si>
  <si>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</si>
  <si>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</si>
  <si>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</si>
  <si>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</si>
  <si>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</si>
  <si>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</si>
  <si>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</si>
  <si>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</si>
  <si>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</si>
  <si>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</si>
  <si>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</si>
  <si>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</si>
  <si>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</si>
  <si>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</si>
  <si>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</si>
  <si>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</si>
  <si>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03/04/18 - VENCIMENTO 10/04/18</t>
  </si>
  <si>
    <t>6.3. Revisão de Remuneração pelo Transporte Coletivo ¹</t>
  </si>
  <si>
    <t>¹ Pagamento de combustível não fóssil de jan/18 e fev/18.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</si>
</sst>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602456</v>
      </c>
      <c r="C7" s="9">
        <f t="shared" si="0"/>
        <v>790239</v>
      </c>
      <c r="D7" s="9">
        <f t="shared" si="0"/>
        <v>795003</v>
      </c>
      <c r="E7" s="9">
        <f t="shared" si="0"/>
        <v>537874</v>
      </c>
      <c r="F7" s="9">
        <f t="shared" si="0"/>
        <v>715250</v>
      </c>
      <c r="G7" s="9">
        <f t="shared" si="0"/>
        <v>1216548</v>
      </c>
      <c r="H7" s="9">
        <f t="shared" si="0"/>
        <v>555003</v>
      </c>
      <c r="I7" s="9">
        <f t="shared" si="0"/>
        <v>125916</v>
      </c>
      <c r="J7" s="9">
        <f t="shared" si="0"/>
        <v>323152</v>
      </c>
      <c r="K7" s="9">
        <f t="shared" si="0"/>
        <v>5661441</v>
      </c>
      <c r="L7" s="50"/>
    </row>
    <row r="8" spans="1:11" ht="17.25" customHeight="1">
      <c r="A8" s="10" t="s">
        <v>97</v>
      </c>
      <c r="B8" s="11">
        <f>B9+B12+B16</f>
        <v>288489</v>
      </c>
      <c r="C8" s="11">
        <f aca="true" t="shared" si="1" ref="C8:J8">C9+C12+C16</f>
        <v>389013</v>
      </c>
      <c r="D8" s="11">
        <f t="shared" si="1"/>
        <v>363576</v>
      </c>
      <c r="E8" s="11">
        <f t="shared" si="1"/>
        <v>266158</v>
      </c>
      <c r="F8" s="11">
        <f t="shared" si="1"/>
        <v>338676</v>
      </c>
      <c r="G8" s="11">
        <f t="shared" si="1"/>
        <v>578307</v>
      </c>
      <c r="H8" s="11">
        <f t="shared" si="1"/>
        <v>293098</v>
      </c>
      <c r="I8" s="11">
        <f t="shared" si="1"/>
        <v>56356</v>
      </c>
      <c r="J8" s="11">
        <f t="shared" si="1"/>
        <v>146996</v>
      </c>
      <c r="K8" s="11">
        <f>SUM(B8:J8)</f>
        <v>2720669</v>
      </c>
    </row>
    <row r="9" spans="1:11" ht="17.25" customHeight="1">
      <c r="A9" s="15" t="s">
        <v>16</v>
      </c>
      <c r="B9" s="13">
        <f>+B10+B11</f>
        <v>36926</v>
      </c>
      <c r="C9" s="13">
        <f aca="true" t="shared" si="2" ref="C9:J9">+C10+C11</f>
        <v>52903</v>
      </c>
      <c r="D9" s="13">
        <f t="shared" si="2"/>
        <v>42963</v>
      </c>
      <c r="E9" s="13">
        <f t="shared" si="2"/>
        <v>33750</v>
      </c>
      <c r="F9" s="13">
        <f t="shared" si="2"/>
        <v>37239</v>
      </c>
      <c r="G9" s="13">
        <f t="shared" si="2"/>
        <v>51793</v>
      </c>
      <c r="H9" s="13">
        <f t="shared" si="2"/>
        <v>46433</v>
      </c>
      <c r="I9" s="13">
        <f t="shared" si="2"/>
        <v>8273</v>
      </c>
      <c r="J9" s="13">
        <f t="shared" si="2"/>
        <v>16530</v>
      </c>
      <c r="K9" s="11">
        <f>SUM(B9:J9)</f>
        <v>326810</v>
      </c>
    </row>
    <row r="10" spans="1:11" ht="17.25" customHeight="1">
      <c r="A10" s="29" t="s">
        <v>17</v>
      </c>
      <c r="B10" s="13">
        <v>36926</v>
      </c>
      <c r="C10" s="13">
        <v>52903</v>
      </c>
      <c r="D10" s="13">
        <v>42963</v>
      </c>
      <c r="E10" s="13">
        <v>33750</v>
      </c>
      <c r="F10" s="13">
        <v>37239</v>
      </c>
      <c r="G10" s="13">
        <v>51793</v>
      </c>
      <c r="H10" s="13">
        <v>46433</v>
      </c>
      <c r="I10" s="13">
        <v>8273</v>
      </c>
      <c r="J10" s="13">
        <v>16530</v>
      </c>
      <c r="K10" s="11">
        <f>SUM(B10:J10)</f>
        <v>326810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238056</v>
      </c>
      <c r="C12" s="17">
        <f t="shared" si="3"/>
        <v>317512</v>
      </c>
      <c r="D12" s="17">
        <f t="shared" si="3"/>
        <v>303507</v>
      </c>
      <c r="E12" s="17">
        <f t="shared" si="3"/>
        <v>220225</v>
      </c>
      <c r="F12" s="17">
        <f t="shared" si="3"/>
        <v>282407</v>
      </c>
      <c r="G12" s="17">
        <f t="shared" si="3"/>
        <v>493020</v>
      </c>
      <c r="H12" s="17">
        <f t="shared" si="3"/>
        <v>233315</v>
      </c>
      <c r="I12" s="17">
        <f t="shared" si="3"/>
        <v>45111</v>
      </c>
      <c r="J12" s="17">
        <f t="shared" si="3"/>
        <v>123447</v>
      </c>
      <c r="K12" s="11">
        <f aca="true" t="shared" si="4" ref="K12:K27">SUM(B12:J12)</f>
        <v>2256600</v>
      </c>
    </row>
    <row r="13" spans="1:13" ht="17.25" customHeight="1">
      <c r="A13" s="14" t="s">
        <v>19</v>
      </c>
      <c r="B13" s="13">
        <v>111011</v>
      </c>
      <c r="C13" s="13">
        <v>156336</v>
      </c>
      <c r="D13" s="13">
        <v>154820</v>
      </c>
      <c r="E13" s="13">
        <v>108560</v>
      </c>
      <c r="F13" s="13">
        <v>138403</v>
      </c>
      <c r="G13" s="13">
        <v>228317</v>
      </c>
      <c r="H13" s="13">
        <v>104386</v>
      </c>
      <c r="I13" s="13">
        <v>24196</v>
      </c>
      <c r="J13" s="13">
        <v>62290</v>
      </c>
      <c r="K13" s="11">
        <f t="shared" si="4"/>
        <v>1088319</v>
      </c>
      <c r="L13" s="50"/>
      <c r="M13" s="51"/>
    </row>
    <row r="14" spans="1:12" ht="17.25" customHeight="1">
      <c r="A14" s="14" t="s">
        <v>20</v>
      </c>
      <c r="B14" s="13">
        <v>115245</v>
      </c>
      <c r="C14" s="13">
        <v>142567</v>
      </c>
      <c r="D14" s="13">
        <v>136236</v>
      </c>
      <c r="E14" s="13">
        <v>100294</v>
      </c>
      <c r="F14" s="13">
        <v>132113</v>
      </c>
      <c r="G14" s="13">
        <v>246224</v>
      </c>
      <c r="H14" s="13">
        <v>110632</v>
      </c>
      <c r="I14" s="13">
        <v>17752</v>
      </c>
      <c r="J14" s="13">
        <v>56909</v>
      </c>
      <c r="K14" s="11">
        <f t="shared" si="4"/>
        <v>1057972</v>
      </c>
      <c r="L14" s="50"/>
    </row>
    <row r="15" spans="1:11" ht="17.25" customHeight="1">
      <c r="A15" s="14" t="s">
        <v>21</v>
      </c>
      <c r="B15" s="13">
        <v>11800</v>
      </c>
      <c r="C15" s="13">
        <v>18609</v>
      </c>
      <c r="D15" s="13">
        <v>12451</v>
      </c>
      <c r="E15" s="13">
        <v>11371</v>
      </c>
      <c r="F15" s="13">
        <v>11891</v>
      </c>
      <c r="G15" s="13">
        <v>18479</v>
      </c>
      <c r="H15" s="13">
        <v>18297</v>
      </c>
      <c r="I15" s="13">
        <v>3163</v>
      </c>
      <c r="J15" s="13">
        <v>4248</v>
      </c>
      <c r="K15" s="11">
        <f t="shared" si="4"/>
        <v>110309</v>
      </c>
    </row>
    <row r="16" spans="1:11" ht="17.25" customHeight="1">
      <c r="A16" s="15" t="s">
        <v>93</v>
      </c>
      <c r="B16" s="13">
        <f>B17+B18+B19</f>
        <v>13507</v>
      </c>
      <c r="C16" s="13">
        <f aca="true" t="shared" si="5" ref="C16:J16">C17+C18+C19</f>
        <v>18598</v>
      </c>
      <c r="D16" s="13">
        <f t="shared" si="5"/>
        <v>17106</v>
      </c>
      <c r="E16" s="13">
        <f t="shared" si="5"/>
        <v>12183</v>
      </c>
      <c r="F16" s="13">
        <f t="shared" si="5"/>
        <v>19030</v>
      </c>
      <c r="G16" s="13">
        <f t="shared" si="5"/>
        <v>33494</v>
      </c>
      <c r="H16" s="13">
        <f t="shared" si="5"/>
        <v>13350</v>
      </c>
      <c r="I16" s="13">
        <f t="shared" si="5"/>
        <v>2972</v>
      </c>
      <c r="J16" s="13">
        <f t="shared" si="5"/>
        <v>7019</v>
      </c>
      <c r="K16" s="11">
        <f t="shared" si="4"/>
        <v>137259</v>
      </c>
    </row>
    <row r="17" spans="1:11" ht="17.25" customHeight="1">
      <c r="A17" s="14" t="s">
        <v>94</v>
      </c>
      <c r="B17" s="13">
        <v>13382</v>
      </c>
      <c r="C17" s="13">
        <v>18416</v>
      </c>
      <c r="D17" s="13">
        <v>16989</v>
      </c>
      <c r="E17" s="13">
        <v>12062</v>
      </c>
      <c r="F17" s="13">
        <v>18872</v>
      </c>
      <c r="G17" s="13">
        <v>33121</v>
      </c>
      <c r="H17" s="13">
        <v>13231</v>
      </c>
      <c r="I17" s="13">
        <v>2956</v>
      </c>
      <c r="J17" s="13">
        <v>6970</v>
      </c>
      <c r="K17" s="11">
        <f t="shared" si="4"/>
        <v>135999</v>
      </c>
    </row>
    <row r="18" spans="1:11" ht="17.25" customHeight="1">
      <c r="A18" s="14" t="s">
        <v>95</v>
      </c>
      <c r="B18" s="13">
        <v>106</v>
      </c>
      <c r="C18" s="13">
        <v>154</v>
      </c>
      <c r="D18" s="13">
        <v>99</v>
      </c>
      <c r="E18" s="13">
        <v>108</v>
      </c>
      <c r="F18" s="13">
        <v>134</v>
      </c>
      <c r="G18" s="13">
        <v>344</v>
      </c>
      <c r="H18" s="13">
        <v>103</v>
      </c>
      <c r="I18" s="13">
        <v>13</v>
      </c>
      <c r="J18" s="13">
        <v>44</v>
      </c>
      <c r="K18" s="11">
        <f t="shared" si="4"/>
        <v>1105</v>
      </c>
    </row>
    <row r="19" spans="1:11" ht="17.25" customHeight="1">
      <c r="A19" s="14" t="s">
        <v>96</v>
      </c>
      <c r="B19" s="13">
        <v>19</v>
      </c>
      <c r="C19" s="13">
        <v>28</v>
      </c>
      <c r="D19" s="13">
        <v>18</v>
      </c>
      <c r="E19" s="13">
        <v>13</v>
      </c>
      <c r="F19" s="13">
        <v>24</v>
      </c>
      <c r="G19" s="13">
        <v>29</v>
      </c>
      <c r="H19" s="13">
        <v>16</v>
      </c>
      <c r="I19" s="13">
        <v>3</v>
      </c>
      <c r="J19" s="13">
        <v>5</v>
      </c>
      <c r="K19" s="11">
        <f t="shared" si="4"/>
        <v>155</v>
      </c>
    </row>
    <row r="20" spans="1:11" ht="17.25" customHeight="1">
      <c r="A20" s="16" t="s">
        <v>22</v>
      </c>
      <c r="B20" s="11">
        <f>+B21+B22+B23</f>
        <v>169554</v>
      </c>
      <c r="C20" s="11">
        <f aca="true" t="shared" si="6" ref="C20:J20">+C21+C22+C23</f>
        <v>195481</v>
      </c>
      <c r="D20" s="11">
        <f t="shared" si="6"/>
        <v>219247</v>
      </c>
      <c r="E20" s="11">
        <f t="shared" si="6"/>
        <v>137150</v>
      </c>
      <c r="F20" s="11">
        <f t="shared" si="6"/>
        <v>213770</v>
      </c>
      <c r="G20" s="11">
        <f t="shared" si="6"/>
        <v>405941</v>
      </c>
      <c r="H20" s="11">
        <f t="shared" si="6"/>
        <v>140755</v>
      </c>
      <c r="I20" s="11">
        <f t="shared" si="6"/>
        <v>34324</v>
      </c>
      <c r="J20" s="11">
        <f t="shared" si="6"/>
        <v>82679</v>
      </c>
      <c r="K20" s="11">
        <f t="shared" si="4"/>
        <v>1598901</v>
      </c>
    </row>
    <row r="21" spans="1:12" ht="17.25" customHeight="1">
      <c r="A21" s="12" t="s">
        <v>23</v>
      </c>
      <c r="B21" s="13">
        <v>88569</v>
      </c>
      <c r="C21" s="13">
        <v>111391</v>
      </c>
      <c r="D21" s="13">
        <v>125905</v>
      </c>
      <c r="E21" s="13">
        <v>77597</v>
      </c>
      <c r="F21" s="13">
        <v>118588</v>
      </c>
      <c r="G21" s="13">
        <v>208780</v>
      </c>
      <c r="H21" s="13">
        <v>76973</v>
      </c>
      <c r="I21" s="13">
        <v>20768</v>
      </c>
      <c r="J21" s="13">
        <v>46516</v>
      </c>
      <c r="K21" s="11">
        <f t="shared" si="4"/>
        <v>875087</v>
      </c>
      <c r="L21" s="50"/>
    </row>
    <row r="22" spans="1:12" ht="17.25" customHeight="1">
      <c r="A22" s="12" t="s">
        <v>24</v>
      </c>
      <c r="B22" s="13">
        <v>76098</v>
      </c>
      <c r="C22" s="13">
        <v>77862</v>
      </c>
      <c r="D22" s="13">
        <v>88185</v>
      </c>
      <c r="E22" s="13">
        <v>55901</v>
      </c>
      <c r="F22" s="13">
        <v>90147</v>
      </c>
      <c r="G22" s="13">
        <v>188627</v>
      </c>
      <c r="H22" s="13">
        <v>58013</v>
      </c>
      <c r="I22" s="13">
        <v>12346</v>
      </c>
      <c r="J22" s="13">
        <v>34385</v>
      </c>
      <c r="K22" s="11">
        <f t="shared" si="4"/>
        <v>681564</v>
      </c>
      <c r="L22" s="50"/>
    </row>
    <row r="23" spans="1:11" ht="17.25" customHeight="1">
      <c r="A23" s="12" t="s">
        <v>25</v>
      </c>
      <c r="B23" s="13">
        <v>4887</v>
      </c>
      <c r="C23" s="13">
        <v>6228</v>
      </c>
      <c r="D23" s="13">
        <v>5157</v>
      </c>
      <c r="E23" s="13">
        <v>3652</v>
      </c>
      <c r="F23" s="13">
        <v>5035</v>
      </c>
      <c r="G23" s="13">
        <v>8534</v>
      </c>
      <c r="H23" s="13">
        <v>5769</v>
      </c>
      <c r="I23" s="13">
        <v>1210</v>
      </c>
      <c r="J23" s="13">
        <v>1778</v>
      </c>
      <c r="K23" s="11">
        <f t="shared" si="4"/>
        <v>42250</v>
      </c>
    </row>
    <row r="24" spans="1:11" ht="17.25" customHeight="1">
      <c r="A24" s="16" t="s">
        <v>26</v>
      </c>
      <c r="B24" s="13">
        <f>+B25+B26</f>
        <v>144413</v>
      </c>
      <c r="C24" s="13">
        <f aca="true" t="shared" si="7" ref="C24:J24">+C25+C26</f>
        <v>205745</v>
      </c>
      <c r="D24" s="13">
        <f t="shared" si="7"/>
        <v>212180</v>
      </c>
      <c r="E24" s="13">
        <f t="shared" si="7"/>
        <v>134566</v>
      </c>
      <c r="F24" s="13">
        <f t="shared" si="7"/>
        <v>162804</v>
      </c>
      <c r="G24" s="13">
        <f t="shared" si="7"/>
        <v>232300</v>
      </c>
      <c r="H24" s="13">
        <f t="shared" si="7"/>
        <v>113436</v>
      </c>
      <c r="I24" s="13">
        <f t="shared" si="7"/>
        <v>35236</v>
      </c>
      <c r="J24" s="13">
        <f t="shared" si="7"/>
        <v>93477</v>
      </c>
      <c r="K24" s="11">
        <f t="shared" si="4"/>
        <v>1334157</v>
      </c>
    </row>
    <row r="25" spans="1:12" ht="17.25" customHeight="1">
      <c r="A25" s="12" t="s">
        <v>115</v>
      </c>
      <c r="B25" s="13">
        <v>70103</v>
      </c>
      <c r="C25" s="13">
        <v>108884</v>
      </c>
      <c r="D25" s="13">
        <v>118394</v>
      </c>
      <c r="E25" s="13">
        <v>75499</v>
      </c>
      <c r="F25" s="13">
        <v>85738</v>
      </c>
      <c r="G25" s="13">
        <v>119401</v>
      </c>
      <c r="H25" s="13">
        <v>60249</v>
      </c>
      <c r="I25" s="13">
        <v>21616</v>
      </c>
      <c r="J25" s="13">
        <v>49731</v>
      </c>
      <c r="K25" s="11">
        <f t="shared" si="4"/>
        <v>709615</v>
      </c>
      <c r="L25" s="50"/>
    </row>
    <row r="26" spans="1:12" ht="17.25" customHeight="1">
      <c r="A26" s="12" t="s">
        <v>116</v>
      </c>
      <c r="B26" s="13">
        <v>74310</v>
      </c>
      <c r="C26" s="13">
        <v>96861</v>
      </c>
      <c r="D26" s="13">
        <v>93786</v>
      </c>
      <c r="E26" s="13">
        <v>59067</v>
      </c>
      <c r="F26" s="13">
        <v>77066</v>
      </c>
      <c r="G26" s="13">
        <v>112899</v>
      </c>
      <c r="H26" s="13">
        <v>53187</v>
      </c>
      <c r="I26" s="13">
        <v>13620</v>
      </c>
      <c r="J26" s="13">
        <v>43746</v>
      </c>
      <c r="K26" s="11">
        <f t="shared" si="4"/>
        <v>624542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7714</v>
      </c>
      <c r="I27" s="11">
        <v>0</v>
      </c>
      <c r="J27" s="11">
        <v>0</v>
      </c>
      <c r="K27" s="11">
        <f t="shared" si="4"/>
        <v>7714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10739.54</v>
      </c>
      <c r="I35" s="19">
        <v>0</v>
      </c>
      <c r="J35" s="19">
        <v>0</v>
      </c>
      <c r="K35" s="23">
        <f>SUM(B35:J35)</f>
        <v>10739.54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1741901.7999999998</v>
      </c>
      <c r="C47" s="22">
        <f aca="true" t="shared" si="12" ref="C47:H47">+C48+C57</f>
        <v>2555532.9100000006</v>
      </c>
      <c r="D47" s="22">
        <f t="shared" si="12"/>
        <v>2891622.5599999996</v>
      </c>
      <c r="E47" s="22">
        <f t="shared" si="12"/>
        <v>1671822.09</v>
      </c>
      <c r="F47" s="22">
        <f t="shared" si="12"/>
        <v>2193900.8899999997</v>
      </c>
      <c r="G47" s="22">
        <f t="shared" si="12"/>
        <v>3144896.74</v>
      </c>
      <c r="H47" s="22">
        <f t="shared" si="12"/>
        <v>1660483.4300000002</v>
      </c>
      <c r="I47" s="22">
        <f>+I48+I57</f>
        <v>612186.4299999999</v>
      </c>
      <c r="J47" s="22">
        <f>+J48+J57</f>
        <v>1013257.99</v>
      </c>
      <c r="K47" s="22">
        <f>SUM(B47:J47)</f>
        <v>17485604.84</v>
      </c>
    </row>
    <row r="48" spans="1:11" ht="17.25" customHeight="1">
      <c r="A48" s="16" t="s">
        <v>108</v>
      </c>
      <c r="B48" s="23">
        <f>SUM(B49:B56)</f>
        <v>1724284.2999999998</v>
      </c>
      <c r="C48" s="23">
        <f aca="true" t="shared" si="13" ref="C48:J48">SUM(C49:C56)</f>
        <v>2530584.8500000006</v>
      </c>
      <c r="D48" s="23">
        <f t="shared" si="13"/>
        <v>2866409.05</v>
      </c>
      <c r="E48" s="23">
        <f t="shared" si="13"/>
        <v>1648920.06</v>
      </c>
      <c r="F48" s="23">
        <f t="shared" si="13"/>
        <v>2170700.8899999997</v>
      </c>
      <c r="G48" s="23">
        <f t="shared" si="13"/>
        <v>3115345.25</v>
      </c>
      <c r="H48" s="23">
        <f t="shared" si="13"/>
        <v>1640224.87</v>
      </c>
      <c r="I48" s="23">
        <f t="shared" si="13"/>
        <v>612186.4299999999</v>
      </c>
      <c r="J48" s="23">
        <f t="shared" si="13"/>
        <v>999399.48</v>
      </c>
      <c r="K48" s="23">
        <f aca="true" t="shared" si="14" ref="K48:K57">SUM(B48:J48)</f>
        <v>17308055.18</v>
      </c>
    </row>
    <row r="49" spans="1:11" ht="17.25" customHeight="1">
      <c r="A49" s="34" t="s">
        <v>43</v>
      </c>
      <c r="B49" s="23">
        <f aca="true" t="shared" si="15" ref="B49:H49">ROUND(B30*B7,2)</f>
        <v>1723084.41</v>
      </c>
      <c r="C49" s="23">
        <f t="shared" si="15"/>
        <v>2523075.08</v>
      </c>
      <c r="D49" s="23">
        <f t="shared" si="15"/>
        <v>2863998.31</v>
      </c>
      <c r="E49" s="23">
        <f t="shared" si="15"/>
        <v>1647938.36</v>
      </c>
      <c r="F49" s="23">
        <f t="shared" si="15"/>
        <v>2168781.05</v>
      </c>
      <c r="G49" s="23">
        <f t="shared" si="15"/>
        <v>3112659.71</v>
      </c>
      <c r="H49" s="23">
        <f t="shared" si="15"/>
        <v>1628323.3</v>
      </c>
      <c r="I49" s="23">
        <f>ROUND(I30*I7,2)</f>
        <v>611120.71</v>
      </c>
      <c r="J49" s="23">
        <f>ROUND(J30*J7,2)</f>
        <v>997182.44</v>
      </c>
      <c r="K49" s="23">
        <f t="shared" si="14"/>
        <v>17276163.370000005</v>
      </c>
    </row>
    <row r="50" spans="1:11" ht="17.25" customHeight="1">
      <c r="A50" s="34" t="s">
        <v>44</v>
      </c>
      <c r="B50" s="19">
        <v>0</v>
      </c>
      <c r="C50" s="23">
        <f>ROUND(C31*C7,2)</f>
        <v>5608.22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5608.22</v>
      </c>
    </row>
    <row r="51" spans="1:11" ht="17.25" customHeight="1">
      <c r="A51" s="64" t="s">
        <v>104</v>
      </c>
      <c r="B51" s="65">
        <f aca="true" t="shared" si="16" ref="B51:H51">ROUND(B32*B7,2)</f>
        <v>-2891.79</v>
      </c>
      <c r="C51" s="65">
        <f t="shared" si="16"/>
        <v>-3872.17</v>
      </c>
      <c r="D51" s="65">
        <f t="shared" si="16"/>
        <v>-3975.02</v>
      </c>
      <c r="E51" s="65">
        <f t="shared" si="16"/>
        <v>-2463.7</v>
      </c>
      <c r="F51" s="65">
        <f t="shared" si="16"/>
        <v>-3361.68</v>
      </c>
      <c r="G51" s="65">
        <f t="shared" si="16"/>
        <v>-4744.54</v>
      </c>
      <c r="H51" s="65">
        <f t="shared" si="16"/>
        <v>-2553.01</v>
      </c>
      <c r="I51" s="19">
        <v>0</v>
      </c>
      <c r="J51" s="19">
        <v>0</v>
      </c>
      <c r="K51" s="65">
        <f>SUM(B51:J51)</f>
        <v>-23861.910000000003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10739.54</v>
      </c>
      <c r="I53" s="31">
        <f>+I35</f>
        <v>0</v>
      </c>
      <c r="J53" s="31">
        <f>+J35</f>
        <v>0</v>
      </c>
      <c r="K53" s="23">
        <f t="shared" si="14"/>
        <v>10739.54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17617.5</v>
      </c>
      <c r="C57" s="36">
        <v>24948.06</v>
      </c>
      <c r="D57" s="36">
        <v>25213.51</v>
      </c>
      <c r="E57" s="36">
        <v>22902.03</v>
      </c>
      <c r="F57" s="36">
        <v>23200</v>
      </c>
      <c r="G57" s="36">
        <v>29551.49</v>
      </c>
      <c r="H57" s="36">
        <v>20258.56</v>
      </c>
      <c r="I57" s="19">
        <v>0</v>
      </c>
      <c r="J57" s="36">
        <v>13858.51</v>
      </c>
      <c r="K57" s="36">
        <f t="shared" si="14"/>
        <v>177549.66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-363571.39</v>
      </c>
      <c r="C61" s="35">
        <f t="shared" si="17"/>
        <v>-196408.77000000002</v>
      </c>
      <c r="D61" s="35">
        <f t="shared" si="17"/>
        <v>-230136.05</v>
      </c>
      <c r="E61" s="35">
        <f t="shared" si="17"/>
        <v>-399463.24</v>
      </c>
      <c r="F61" s="35">
        <f t="shared" si="17"/>
        <v>-439082.82</v>
      </c>
      <c r="G61" s="35">
        <f t="shared" si="17"/>
        <v>-396952.41</v>
      </c>
      <c r="H61" s="35">
        <f t="shared" si="17"/>
        <v>-162635.15</v>
      </c>
      <c r="I61" s="35">
        <f t="shared" si="17"/>
        <v>-100598.38</v>
      </c>
      <c r="J61" s="35">
        <f t="shared" si="17"/>
        <v>-76497.62</v>
      </c>
      <c r="K61" s="35">
        <f>SUM(B61:J61)</f>
        <v>-2365345.83</v>
      </c>
    </row>
    <row r="62" spans="1:11" ht="18.75" customHeight="1">
      <c r="A62" s="16" t="s">
        <v>74</v>
      </c>
      <c r="B62" s="35">
        <f aca="true" t="shared" si="18" ref="B62:J62">B63+B64+B65+B66+B67+B68</f>
        <v>-369480.44</v>
      </c>
      <c r="C62" s="35">
        <f t="shared" si="18"/>
        <v>-220197.54</v>
      </c>
      <c r="D62" s="35">
        <f t="shared" si="18"/>
        <v>-251088.51</v>
      </c>
      <c r="E62" s="35">
        <f t="shared" si="18"/>
        <v>-423702.48</v>
      </c>
      <c r="F62" s="35">
        <f t="shared" si="18"/>
        <v>-466594.64</v>
      </c>
      <c r="G62" s="35">
        <f t="shared" si="18"/>
        <v>-431314.1</v>
      </c>
      <c r="H62" s="35">
        <f t="shared" si="18"/>
        <v>-185732</v>
      </c>
      <c r="I62" s="35">
        <f t="shared" si="18"/>
        <v>-33092</v>
      </c>
      <c r="J62" s="35">
        <f t="shared" si="18"/>
        <v>-66120</v>
      </c>
      <c r="K62" s="35">
        <f aca="true" t="shared" si="19" ref="K62:K91">SUM(B62:J62)</f>
        <v>-2447321.71</v>
      </c>
    </row>
    <row r="63" spans="1:11" ht="18.75" customHeight="1">
      <c r="A63" s="12" t="s">
        <v>75</v>
      </c>
      <c r="B63" s="35">
        <f>-ROUND(B9*$D$3,2)</f>
        <v>-147704</v>
      </c>
      <c r="C63" s="35">
        <f aca="true" t="shared" si="20" ref="C63:J63">-ROUND(C9*$D$3,2)</f>
        <v>-211612</v>
      </c>
      <c r="D63" s="35">
        <f t="shared" si="20"/>
        <v>-171852</v>
      </c>
      <c r="E63" s="35">
        <f t="shared" si="20"/>
        <v>-135000</v>
      </c>
      <c r="F63" s="35">
        <f t="shared" si="20"/>
        <v>-148956</v>
      </c>
      <c r="G63" s="35">
        <f t="shared" si="20"/>
        <v>-207172</v>
      </c>
      <c r="H63" s="35">
        <f t="shared" si="20"/>
        <v>-185732</v>
      </c>
      <c r="I63" s="35">
        <f t="shared" si="20"/>
        <v>-33092</v>
      </c>
      <c r="J63" s="35">
        <f t="shared" si="20"/>
        <v>-66120</v>
      </c>
      <c r="K63" s="35">
        <f t="shared" si="19"/>
        <v>-1307240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-2612</v>
      </c>
      <c r="C65" s="35">
        <v>-192</v>
      </c>
      <c r="D65" s="35">
        <v>-584</v>
      </c>
      <c r="E65" s="35">
        <v>-1424</v>
      </c>
      <c r="F65" s="35">
        <v>-1456</v>
      </c>
      <c r="G65" s="35">
        <v>-948</v>
      </c>
      <c r="H65" s="19">
        <v>0</v>
      </c>
      <c r="I65" s="19">
        <v>0</v>
      </c>
      <c r="J65" s="19">
        <v>0</v>
      </c>
      <c r="K65" s="35">
        <f t="shared" si="19"/>
        <v>-7216</v>
      </c>
    </row>
    <row r="66" spans="1:11" ht="18.75" customHeight="1">
      <c r="A66" s="12" t="s">
        <v>105</v>
      </c>
      <c r="B66" s="35">
        <v>-14760</v>
      </c>
      <c r="C66" s="35">
        <v>-2596</v>
      </c>
      <c r="D66" s="35">
        <v>-5416</v>
      </c>
      <c r="E66" s="35">
        <v>-9684</v>
      </c>
      <c r="F66" s="35">
        <v>-4052</v>
      </c>
      <c r="G66" s="35">
        <v>-4452</v>
      </c>
      <c r="H66" s="19">
        <v>0</v>
      </c>
      <c r="I66" s="19">
        <v>0</v>
      </c>
      <c r="J66" s="19">
        <v>0</v>
      </c>
      <c r="K66" s="35">
        <f t="shared" si="19"/>
        <v>-40960</v>
      </c>
    </row>
    <row r="67" spans="1:11" ht="18.75" customHeight="1">
      <c r="A67" s="12" t="s">
        <v>52</v>
      </c>
      <c r="B67" s="35">
        <v>-204404.44</v>
      </c>
      <c r="C67" s="35">
        <v>-5797.54</v>
      </c>
      <c r="D67" s="35">
        <v>-73236.51</v>
      </c>
      <c r="E67" s="35">
        <v>-277594.48</v>
      </c>
      <c r="F67" s="35">
        <v>-312130.64</v>
      </c>
      <c r="G67" s="35">
        <v>-218742.1</v>
      </c>
      <c r="H67" s="19">
        <v>0</v>
      </c>
      <c r="I67" s="19">
        <v>0</v>
      </c>
      <c r="J67" s="19">
        <v>0</v>
      </c>
      <c r="K67" s="35">
        <f t="shared" si="19"/>
        <v>-1091905.71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-15510.95</v>
      </c>
      <c r="C69" s="65">
        <f>SUM(C70:C102)</f>
        <v>-22111.230000000003</v>
      </c>
      <c r="D69" s="65">
        <f>SUM(D70:D102)</f>
        <v>-21023.54</v>
      </c>
      <c r="E69" s="65">
        <f aca="true" t="shared" si="21" ref="E69:J69">SUM(E70:E102)</f>
        <v>-14964.76</v>
      </c>
      <c r="F69" s="65">
        <f t="shared" si="21"/>
        <v>-21583.81</v>
      </c>
      <c r="G69" s="65">
        <f t="shared" si="21"/>
        <v>-32249.730000000003</v>
      </c>
      <c r="H69" s="65">
        <f t="shared" si="21"/>
        <v>-14319.05</v>
      </c>
      <c r="I69" s="65">
        <f t="shared" si="21"/>
        <v>-67506.38</v>
      </c>
      <c r="J69" s="65">
        <f t="shared" si="21"/>
        <v>-10377.62</v>
      </c>
      <c r="K69" s="65">
        <f t="shared" si="19"/>
        <v>-219647.07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-45.99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-58.79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137</v>
      </c>
      <c r="B103" s="65">
        <v>21420</v>
      </c>
      <c r="C103" s="65">
        <v>45900</v>
      </c>
      <c r="D103" s="65">
        <v>41976</v>
      </c>
      <c r="E103" s="65">
        <v>39204</v>
      </c>
      <c r="F103" s="65">
        <v>49095.63</v>
      </c>
      <c r="G103" s="65">
        <v>66611.42</v>
      </c>
      <c r="H103" s="65">
        <v>37415.9</v>
      </c>
      <c r="I103" s="19">
        <v>0</v>
      </c>
      <c r="J103" s="19">
        <v>0</v>
      </c>
      <c r="K103" s="65">
        <f>SUM(B103:J103)</f>
        <v>301622.95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1378330.41</v>
      </c>
      <c r="C106" s="24">
        <f t="shared" si="22"/>
        <v>2359124.1400000006</v>
      </c>
      <c r="D106" s="24">
        <f t="shared" si="22"/>
        <v>2661486.51</v>
      </c>
      <c r="E106" s="24">
        <f t="shared" si="22"/>
        <v>1272358.85</v>
      </c>
      <c r="F106" s="24">
        <f t="shared" si="22"/>
        <v>1754818.0699999994</v>
      </c>
      <c r="G106" s="24">
        <f t="shared" si="22"/>
        <v>2747944.33</v>
      </c>
      <c r="H106" s="24">
        <f t="shared" si="22"/>
        <v>1497848.28</v>
      </c>
      <c r="I106" s="24">
        <f>+I107+I108</f>
        <v>511588.04999999993</v>
      </c>
      <c r="J106" s="24">
        <f>+J107+J108</f>
        <v>936760.37</v>
      </c>
      <c r="K106" s="46">
        <f>SUM(B106:J106)</f>
        <v>15120259.01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1360712.91</v>
      </c>
      <c r="C107" s="24">
        <f t="shared" si="23"/>
        <v>2334176.0800000005</v>
      </c>
      <c r="D107" s="24">
        <f t="shared" si="23"/>
        <v>2636273</v>
      </c>
      <c r="E107" s="24">
        <f t="shared" si="23"/>
        <v>1249456.82</v>
      </c>
      <c r="F107" s="24">
        <f t="shared" si="23"/>
        <v>1731618.0699999994</v>
      </c>
      <c r="G107" s="24">
        <f t="shared" si="23"/>
        <v>2718392.84</v>
      </c>
      <c r="H107" s="24">
        <f t="shared" si="23"/>
        <v>1477589.72</v>
      </c>
      <c r="I107" s="24">
        <f t="shared" si="23"/>
        <v>511588.04999999993</v>
      </c>
      <c r="J107" s="24">
        <f t="shared" si="23"/>
        <v>922901.86</v>
      </c>
      <c r="K107" s="46">
        <f>SUM(B107:J107)</f>
        <v>14942709.35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17617.5</v>
      </c>
      <c r="C108" s="24">
        <f t="shared" si="24"/>
        <v>24948.06</v>
      </c>
      <c r="D108" s="24">
        <f t="shared" si="24"/>
        <v>25213.51</v>
      </c>
      <c r="E108" s="24">
        <f t="shared" si="24"/>
        <v>22902.03</v>
      </c>
      <c r="F108" s="24">
        <f t="shared" si="24"/>
        <v>23200</v>
      </c>
      <c r="G108" s="24">
        <f t="shared" si="24"/>
        <v>29551.49</v>
      </c>
      <c r="H108" s="24">
        <f t="shared" si="24"/>
        <v>20258.56</v>
      </c>
      <c r="I108" s="19">
        <f t="shared" si="24"/>
        <v>0</v>
      </c>
      <c r="J108" s="24">
        <f t="shared" si="24"/>
        <v>13858.51</v>
      </c>
      <c r="K108" s="46">
        <f>SUM(B108:J108)</f>
        <v>177549.66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15120259.009999996</v>
      </c>
      <c r="L114" s="52"/>
    </row>
    <row r="115" spans="1:11" ht="18.75" customHeight="1">
      <c r="A115" s="26" t="s">
        <v>70</v>
      </c>
      <c r="B115" s="27">
        <v>176079.29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176079.29</v>
      </c>
    </row>
    <row r="116" spans="1:11" ht="18.75" customHeight="1">
      <c r="A116" s="26" t="s">
        <v>71</v>
      </c>
      <c r="B116" s="27">
        <v>1202251.12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1202251.12</v>
      </c>
    </row>
    <row r="117" spans="1:11" ht="18.75" customHeight="1">
      <c r="A117" s="26" t="s">
        <v>72</v>
      </c>
      <c r="B117" s="38">
        <v>0</v>
      </c>
      <c r="C117" s="27">
        <f>+C106</f>
        <v>2359124.1400000006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2359124.1400000006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2476946.95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2476946.95</v>
      </c>
    </row>
    <row r="119" spans="1:11" ht="18.75" customHeight="1">
      <c r="A119" s="26" t="s">
        <v>119</v>
      </c>
      <c r="B119" s="38">
        <v>0</v>
      </c>
      <c r="C119" s="38">
        <v>0</v>
      </c>
      <c r="D119" s="27">
        <v>184539.56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184539.56</v>
      </c>
    </row>
    <row r="120" spans="1:11" ht="18.75" customHeight="1">
      <c r="A120" s="26" t="s">
        <v>120</v>
      </c>
      <c r="B120" s="38">
        <v>0</v>
      </c>
      <c r="C120" s="38">
        <v>0</v>
      </c>
      <c r="D120" s="38">
        <v>0</v>
      </c>
      <c r="E120" s="27">
        <v>1259635.26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1259635.26</v>
      </c>
    </row>
    <row r="121" spans="1:11" ht="18.75" customHeight="1">
      <c r="A121" s="26" t="s">
        <v>121</v>
      </c>
      <c r="B121" s="38">
        <v>0</v>
      </c>
      <c r="C121" s="38">
        <v>0</v>
      </c>
      <c r="D121" s="38">
        <v>0</v>
      </c>
      <c r="E121" s="27">
        <v>12723.59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12723.59</v>
      </c>
    </row>
    <row r="122" spans="1:11" ht="18.75" customHeight="1">
      <c r="A122" s="26" t="s">
        <v>122</v>
      </c>
      <c r="B122" s="38">
        <v>0</v>
      </c>
      <c r="C122" s="38">
        <v>0</v>
      </c>
      <c r="D122" s="38">
        <v>0</v>
      </c>
      <c r="E122" s="38">
        <v>0</v>
      </c>
      <c r="F122" s="27">
        <v>381664.39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381664.39</v>
      </c>
    </row>
    <row r="123" spans="1:11" ht="18.75" customHeight="1">
      <c r="A123" s="26" t="s">
        <v>123</v>
      </c>
      <c r="B123" s="38">
        <v>0</v>
      </c>
      <c r="C123" s="38">
        <v>0</v>
      </c>
      <c r="D123" s="38">
        <v>0</v>
      </c>
      <c r="E123" s="38">
        <v>0</v>
      </c>
      <c r="F123" s="27">
        <v>717729.91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717729.91</v>
      </c>
    </row>
    <row r="124" spans="1:11" ht="18.75" customHeight="1">
      <c r="A124" s="26" t="s">
        <v>124</v>
      </c>
      <c r="B124" s="38">
        <v>0</v>
      </c>
      <c r="C124" s="38">
        <v>0</v>
      </c>
      <c r="D124" s="38">
        <v>0</v>
      </c>
      <c r="E124" s="38">
        <v>0</v>
      </c>
      <c r="F124" s="27">
        <v>99350.1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99350.1</v>
      </c>
    </row>
    <row r="125" spans="1:11" ht="18.75" customHeight="1">
      <c r="A125" s="26" t="s">
        <v>125</v>
      </c>
      <c r="B125" s="66">
        <v>0</v>
      </c>
      <c r="C125" s="66">
        <v>0</v>
      </c>
      <c r="D125" s="66">
        <v>0</v>
      </c>
      <c r="E125" s="66">
        <v>0</v>
      </c>
      <c r="F125" s="67">
        <v>556073.67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556073.67</v>
      </c>
    </row>
    <row r="126" spans="1:11" ht="18.75" customHeight="1">
      <c r="A126" s="26" t="s">
        <v>126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798462</v>
      </c>
      <c r="H126" s="38">
        <v>0</v>
      </c>
      <c r="I126" s="38">
        <v>0</v>
      </c>
      <c r="J126" s="38">
        <v>0</v>
      </c>
      <c r="K126" s="39">
        <f t="shared" si="25"/>
        <v>798462</v>
      </c>
    </row>
    <row r="127" spans="1:11" ht="18.75" customHeight="1">
      <c r="A127" s="26" t="s">
        <v>127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64761.94</v>
      </c>
      <c r="H127" s="38">
        <v>0</v>
      </c>
      <c r="I127" s="38">
        <v>0</v>
      </c>
      <c r="J127" s="38">
        <v>0</v>
      </c>
      <c r="K127" s="39">
        <f t="shared" si="25"/>
        <v>64761.94</v>
      </c>
    </row>
    <row r="128" spans="1:11" ht="18.75" customHeight="1">
      <c r="A128" s="26" t="s">
        <v>128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373282.53</v>
      </c>
      <c r="H128" s="38">
        <v>0</v>
      </c>
      <c r="I128" s="38">
        <v>0</v>
      </c>
      <c r="J128" s="38">
        <v>0</v>
      </c>
      <c r="K128" s="39">
        <f t="shared" si="25"/>
        <v>373282.53</v>
      </c>
    </row>
    <row r="129" spans="1:11" ht="18.75" customHeight="1">
      <c r="A129" s="26" t="s">
        <v>129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384788.75</v>
      </c>
      <c r="H129" s="38">
        <v>0</v>
      </c>
      <c r="I129" s="38">
        <v>0</v>
      </c>
      <c r="J129" s="38">
        <v>0</v>
      </c>
      <c r="K129" s="39">
        <f t="shared" si="25"/>
        <v>384788.75</v>
      </c>
    </row>
    <row r="130" spans="1:11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1126649.12</v>
      </c>
      <c r="H130" s="38">
        <v>0</v>
      </c>
      <c r="I130" s="38">
        <v>0</v>
      </c>
      <c r="J130" s="38">
        <v>0</v>
      </c>
      <c r="K130" s="39">
        <f t="shared" si="25"/>
        <v>1126649.12</v>
      </c>
    </row>
    <row r="131" spans="1:11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538303.82</v>
      </c>
      <c r="I131" s="38">
        <v>0</v>
      </c>
      <c r="J131" s="38">
        <v>0</v>
      </c>
      <c r="K131" s="39">
        <f t="shared" si="25"/>
        <v>538303.82</v>
      </c>
    </row>
    <row r="132" spans="1:11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959544.45</v>
      </c>
      <c r="I132" s="38">
        <v>0</v>
      </c>
      <c r="J132" s="38">
        <v>0</v>
      </c>
      <c r="K132" s="39">
        <f t="shared" si="25"/>
        <v>959544.45</v>
      </c>
    </row>
    <row r="133" spans="1:11" ht="18.75" customHeight="1">
      <c r="A133" s="26" t="s">
        <v>133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511588.05</v>
      </c>
      <c r="J133" s="38"/>
      <c r="K133" s="39">
        <f t="shared" si="25"/>
        <v>511588.05</v>
      </c>
    </row>
    <row r="134" spans="1:11" ht="18.75" customHeight="1">
      <c r="A134" s="74" t="s">
        <v>134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936760.37</v>
      </c>
      <c r="K134" s="42">
        <f t="shared" si="25"/>
        <v>936760.37</v>
      </c>
    </row>
    <row r="135" spans="1:11" ht="18.75" customHeight="1">
      <c r="A135" s="72" t="s">
        <v>138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2018-04-09T19:48:05Z</dcterms:modified>
  <cp:category/>
  <cp:version/>
  <cp:contentType/>
  <cp:contentStatus/>
</cp:coreProperties>
</file>