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<sst xmlns="http://schemas.openxmlformats.org/spreadsheetml/2006/main" count="138" uniqueCount="138">
  <si>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</si>
  <si>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</si>
  <si>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</si>
  <si>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</si>
  <si>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</si>
  <si>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</si>
  <si>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</si>
  <si>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</si>
  <si>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</si>
  <si>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</si>
  <si>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</si>
  <si>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</si>
  <si>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</si>
  <si>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</si>
  <si>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</si>
  <si>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</si>
  <si>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</si>
  <si>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</si>
  <si>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</si>
  <si>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</si>
  <si>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</si>
  <si>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</si>
  <si>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</si>
  <si>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</si>
  <si>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</si>
  <si>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</si>
  <si>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</si>
  <si>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</si>
  <si>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</si>
  <si>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</si>
  <si>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</si>
  <si>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</si>
  <si>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</si>
  <si>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</si>
  <si>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</si>
  <si>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</si>
  <si>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</si>
  <si>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</si>
  <si>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</si>
  <si>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</si>
  <si>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</si>
  <si>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</si>
  <si>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</si>
  <si>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</si>
  <si>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</si>
  <si>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</si>
  <si>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</si>
  <si>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</si>
  <si>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</si>
  <si>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</si>
  <si>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</si>
  <si>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</si>
  <si>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</si>
  <si>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</si>
  <si>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</si>
  <si>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</si>
  <si>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</si>
  <si>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</si>
  <si>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</si>
  <si>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</si>
  <si>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</si>
  <si>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</si>
  <si>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</si>
  <si>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</si>
  <si>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</si>
  <si>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</si>
  <si>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</si>
  <si>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</si>
  <si>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</si>
  <si>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</si>
  <si>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</si>
  <si>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</si>
  <si>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</si>
  <si>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</si>
  <si>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</si>
  <si>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</si>
  <si>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</si>
  <si>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</si>
  <si>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</si>
  <si>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</si>
  <si>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</si>
  <si>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</si>
  <si>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</si>
  <si>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</si>
  <si>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</si>
  <si>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</si>
  <si>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</si>
  <si>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</si>
  <si>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</si>
  <si>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</si>
  <si>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</si>
  <si>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</si>
  <si>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</si>
  <si>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</si>
  <si>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</si>
  <si>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</si>
  <si>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</si>
  <si>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</si>
  <si>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</si>
  <si>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</si>
  <si>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</si>
  <si>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</si>
  <si>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</si>
  <si>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</si>
  <si>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</si>
  <si>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</si>
  <si>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</si>
  <si>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</si>
  <si>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</si>
  <si>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</si>
  <si>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</si>
  <si>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</si>
  <si>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</si>
  <si>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</si>
  <si>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</si>
  <si>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</si>
  <si>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</si>
  <si>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</si>
  <si>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</si>
  <si>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</si>
  <si>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</si>
  <si>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</si>
  <si>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</si>
  <si>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</si>
  <si>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</si>
  <si>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</si>
  <si>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</si>
  <si>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</si>
  <si>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</si>
  <si>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</si>
  <si>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</si>
  <si>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</si>
  <si>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</si>
  <si>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</si>
  <si>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14/09/17 - VENCIMENTO 21/09/17</t>
  </si>
  <si>
    <t>6.2.31. Ajuste de Remuneração Previsto Contratualmente ¹</t>
  </si>
  <si>
    <t>Notas:</t>
  </si>
  <si>
    <t>¹ Ajuste de remuneração previsto contratualmente, período de 25/07/17 a 24/08/17, parcela 10/16.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</si>
</sst>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614241</v>
      </c>
      <c r="C7" s="9">
        <f t="shared" si="0"/>
        <v>797440</v>
      </c>
      <c r="D7" s="9">
        <f t="shared" si="0"/>
        <v>814802</v>
      </c>
      <c r="E7" s="9">
        <f t="shared" si="0"/>
        <v>550425</v>
      </c>
      <c r="F7" s="9">
        <f t="shared" si="0"/>
        <v>750731</v>
      </c>
      <c r="G7" s="9">
        <f t="shared" si="0"/>
        <v>1264137</v>
      </c>
      <c r="H7" s="9">
        <f t="shared" si="0"/>
        <v>579765</v>
      </c>
      <c r="I7" s="9">
        <f t="shared" si="0"/>
        <v>125589</v>
      </c>
      <c r="J7" s="9">
        <f t="shared" si="0"/>
        <v>330945</v>
      </c>
      <c r="K7" s="9">
        <f t="shared" si="0"/>
        <v>5828075</v>
      </c>
      <c r="L7" s="52"/>
    </row>
    <row r="8" spans="1:11" ht="17.25" customHeight="1">
      <c r="A8" s="10" t="s">
        <v>96</v>
      </c>
      <c r="B8" s="11">
        <f>B9+B12+B16</f>
        <v>284479</v>
      </c>
      <c r="C8" s="11">
        <f aca="true" t="shared" si="1" ref="C8:J8">C9+C12+C16</f>
        <v>380152</v>
      </c>
      <c r="D8" s="11">
        <f t="shared" si="1"/>
        <v>362983</v>
      </c>
      <c r="E8" s="11">
        <f t="shared" si="1"/>
        <v>263471</v>
      </c>
      <c r="F8" s="11">
        <f t="shared" si="1"/>
        <v>342824</v>
      </c>
      <c r="G8" s="11">
        <f t="shared" si="1"/>
        <v>580401</v>
      </c>
      <c r="H8" s="11">
        <f t="shared" si="1"/>
        <v>295719</v>
      </c>
      <c r="I8" s="11">
        <f t="shared" si="1"/>
        <v>54683</v>
      </c>
      <c r="J8" s="11">
        <f t="shared" si="1"/>
        <v>144440</v>
      </c>
      <c r="K8" s="11">
        <f>SUM(B8:J8)</f>
        <v>2709152</v>
      </c>
    </row>
    <row r="9" spans="1:11" ht="17.25" customHeight="1">
      <c r="A9" s="15" t="s">
        <v>16</v>
      </c>
      <c r="B9" s="13">
        <f>+B10+B11</f>
        <v>32774</v>
      </c>
      <c r="C9" s="13">
        <f aca="true" t="shared" si="2" ref="C9:J9">+C10+C11</f>
        <v>45798</v>
      </c>
      <c r="D9" s="13">
        <f t="shared" si="2"/>
        <v>39290</v>
      </c>
      <c r="E9" s="13">
        <f t="shared" si="2"/>
        <v>31533</v>
      </c>
      <c r="F9" s="13">
        <f t="shared" si="2"/>
        <v>33770</v>
      </c>
      <c r="G9" s="13">
        <f t="shared" si="2"/>
        <v>45401</v>
      </c>
      <c r="H9" s="13">
        <f t="shared" si="2"/>
        <v>42593</v>
      </c>
      <c r="I9" s="13">
        <f t="shared" si="2"/>
        <v>7544</v>
      </c>
      <c r="J9" s="13">
        <f t="shared" si="2"/>
        <v>14475</v>
      </c>
      <c r="K9" s="11">
        <f>SUM(B9:J9)</f>
        <v>293178</v>
      </c>
    </row>
    <row r="10" spans="1:11" ht="17.25" customHeight="1">
      <c r="A10" s="29" t="s">
        <v>17</v>
      </c>
      <c r="B10" s="13">
        <v>32774</v>
      </c>
      <c r="C10" s="13">
        <v>45798</v>
      </c>
      <c r="D10" s="13">
        <v>39290</v>
      </c>
      <c r="E10" s="13">
        <v>31533</v>
      </c>
      <c r="F10" s="13">
        <v>33770</v>
      </c>
      <c r="G10" s="13">
        <v>45401</v>
      </c>
      <c r="H10" s="13">
        <v>42593</v>
      </c>
      <c r="I10" s="13">
        <v>7544</v>
      </c>
      <c r="J10" s="13">
        <v>14475</v>
      </c>
      <c r="K10" s="11">
        <f>SUM(B10:J10)</f>
        <v>293178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236269</v>
      </c>
      <c r="C12" s="17">
        <f t="shared" si="3"/>
        <v>312715</v>
      </c>
      <c r="D12" s="17">
        <f t="shared" si="3"/>
        <v>303852</v>
      </c>
      <c r="E12" s="17">
        <f t="shared" si="3"/>
        <v>218113</v>
      </c>
      <c r="F12" s="17">
        <f t="shared" si="3"/>
        <v>287347</v>
      </c>
      <c r="G12" s="17">
        <f t="shared" si="3"/>
        <v>497050</v>
      </c>
      <c r="H12" s="17">
        <f t="shared" si="3"/>
        <v>237735</v>
      </c>
      <c r="I12" s="17">
        <f t="shared" si="3"/>
        <v>43812</v>
      </c>
      <c r="J12" s="17">
        <f t="shared" si="3"/>
        <v>121869</v>
      </c>
      <c r="K12" s="11">
        <f aca="true" t="shared" si="4" ref="K12:K27">SUM(B12:J12)</f>
        <v>2258762</v>
      </c>
    </row>
    <row r="13" spans="1:13" ht="17.25" customHeight="1">
      <c r="A13" s="14" t="s">
        <v>19</v>
      </c>
      <c r="B13" s="13">
        <v>108278</v>
      </c>
      <c r="C13" s="13">
        <v>153630</v>
      </c>
      <c r="D13" s="13">
        <v>154597</v>
      </c>
      <c r="E13" s="13">
        <v>106759</v>
      </c>
      <c r="F13" s="13">
        <v>139629</v>
      </c>
      <c r="G13" s="13">
        <v>225838</v>
      </c>
      <c r="H13" s="13">
        <v>103769</v>
      </c>
      <c r="I13" s="13">
        <v>23507</v>
      </c>
      <c r="J13" s="13">
        <v>61376</v>
      </c>
      <c r="K13" s="11">
        <f t="shared" si="4"/>
        <v>1077383</v>
      </c>
      <c r="L13" s="52"/>
      <c r="M13" s="53"/>
    </row>
    <row r="14" spans="1:12" ht="17.25" customHeight="1">
      <c r="A14" s="14" t="s">
        <v>20</v>
      </c>
      <c r="B14" s="13">
        <v>116928</v>
      </c>
      <c r="C14" s="13">
        <v>141662</v>
      </c>
      <c r="D14" s="13">
        <v>137798</v>
      </c>
      <c r="E14" s="13">
        <v>100779</v>
      </c>
      <c r="F14" s="13">
        <v>136347</v>
      </c>
      <c r="G14" s="13">
        <v>253296</v>
      </c>
      <c r="H14" s="13">
        <v>114081</v>
      </c>
      <c r="I14" s="13">
        <v>17518</v>
      </c>
      <c r="J14" s="13">
        <v>56676</v>
      </c>
      <c r="K14" s="11">
        <f t="shared" si="4"/>
        <v>1075085</v>
      </c>
      <c r="L14" s="52"/>
    </row>
    <row r="15" spans="1:11" ht="17.25" customHeight="1">
      <c r="A15" s="14" t="s">
        <v>21</v>
      </c>
      <c r="B15" s="13">
        <v>11063</v>
      </c>
      <c r="C15" s="13">
        <v>17423</v>
      </c>
      <c r="D15" s="13">
        <v>11457</v>
      </c>
      <c r="E15" s="13">
        <v>10575</v>
      </c>
      <c r="F15" s="13">
        <v>11371</v>
      </c>
      <c r="G15" s="13">
        <v>17916</v>
      </c>
      <c r="H15" s="13">
        <v>19885</v>
      </c>
      <c r="I15" s="13">
        <v>2787</v>
      </c>
      <c r="J15" s="13">
        <v>3817</v>
      </c>
      <c r="K15" s="11">
        <f t="shared" si="4"/>
        <v>106294</v>
      </c>
    </row>
    <row r="16" spans="1:11" ht="17.25" customHeight="1">
      <c r="A16" s="15" t="s">
        <v>92</v>
      </c>
      <c r="B16" s="13">
        <f>B17+B18+B19</f>
        <v>15436</v>
      </c>
      <c r="C16" s="13">
        <f aca="true" t="shared" si="5" ref="C16:J16">C17+C18+C19</f>
        <v>21639</v>
      </c>
      <c r="D16" s="13">
        <f t="shared" si="5"/>
        <v>19841</v>
      </c>
      <c r="E16" s="13">
        <f t="shared" si="5"/>
        <v>13825</v>
      </c>
      <c r="F16" s="13">
        <f t="shared" si="5"/>
        <v>21707</v>
      </c>
      <c r="G16" s="13">
        <f t="shared" si="5"/>
        <v>37950</v>
      </c>
      <c r="H16" s="13">
        <f t="shared" si="5"/>
        <v>15391</v>
      </c>
      <c r="I16" s="13">
        <f t="shared" si="5"/>
        <v>3327</v>
      </c>
      <c r="J16" s="13">
        <f t="shared" si="5"/>
        <v>8096</v>
      </c>
      <c r="K16" s="11">
        <f t="shared" si="4"/>
        <v>157212</v>
      </c>
    </row>
    <row r="17" spans="1:11" ht="17.25" customHeight="1">
      <c r="A17" s="14" t="s">
        <v>93</v>
      </c>
      <c r="B17" s="13">
        <v>15298</v>
      </c>
      <c r="C17" s="13">
        <v>21487</v>
      </c>
      <c r="D17" s="13">
        <v>19720</v>
      </c>
      <c r="E17" s="13">
        <v>13707</v>
      </c>
      <c r="F17" s="13">
        <v>21576</v>
      </c>
      <c r="G17" s="13">
        <v>37607</v>
      </c>
      <c r="H17" s="13">
        <v>15268</v>
      </c>
      <c r="I17" s="13">
        <v>3301</v>
      </c>
      <c r="J17" s="13">
        <v>8040</v>
      </c>
      <c r="K17" s="11">
        <f t="shared" si="4"/>
        <v>156004</v>
      </c>
    </row>
    <row r="18" spans="1:11" ht="17.25" customHeight="1">
      <c r="A18" s="14" t="s">
        <v>94</v>
      </c>
      <c r="B18" s="13">
        <v>129</v>
      </c>
      <c r="C18" s="13">
        <v>117</v>
      </c>
      <c r="D18" s="13">
        <v>107</v>
      </c>
      <c r="E18" s="13">
        <v>109</v>
      </c>
      <c r="F18" s="13">
        <v>126</v>
      </c>
      <c r="G18" s="13">
        <v>317</v>
      </c>
      <c r="H18" s="13">
        <v>115</v>
      </c>
      <c r="I18" s="13">
        <v>23</v>
      </c>
      <c r="J18" s="13">
        <v>53</v>
      </c>
      <c r="K18" s="11">
        <f t="shared" si="4"/>
        <v>1096</v>
      </c>
    </row>
    <row r="19" spans="1:11" ht="17.25" customHeight="1">
      <c r="A19" s="14" t="s">
        <v>95</v>
      </c>
      <c r="B19" s="13">
        <v>9</v>
      </c>
      <c r="C19" s="13">
        <v>35</v>
      </c>
      <c r="D19" s="13">
        <v>14</v>
      </c>
      <c r="E19" s="13">
        <v>9</v>
      </c>
      <c r="F19" s="13">
        <v>5</v>
      </c>
      <c r="G19" s="13">
        <v>26</v>
      </c>
      <c r="H19" s="13">
        <v>8</v>
      </c>
      <c r="I19" s="13">
        <v>3</v>
      </c>
      <c r="J19" s="13">
        <v>3</v>
      </c>
      <c r="K19" s="11">
        <f t="shared" si="4"/>
        <v>112</v>
      </c>
    </row>
    <row r="20" spans="1:11" ht="17.25" customHeight="1">
      <c r="A20" s="16" t="s">
        <v>22</v>
      </c>
      <c r="B20" s="11">
        <f>+B21+B22+B23</f>
        <v>167846</v>
      </c>
      <c r="C20" s="11">
        <f aca="true" t="shared" si="6" ref="C20:J20">+C21+C22+C23</f>
        <v>193353</v>
      </c>
      <c r="D20" s="11">
        <f t="shared" si="6"/>
        <v>217639</v>
      </c>
      <c r="E20" s="11">
        <f t="shared" si="6"/>
        <v>136656</v>
      </c>
      <c r="F20" s="11">
        <f t="shared" si="6"/>
        <v>220268</v>
      </c>
      <c r="G20" s="11">
        <f t="shared" si="6"/>
        <v>419113</v>
      </c>
      <c r="H20" s="11">
        <f t="shared" si="6"/>
        <v>143601</v>
      </c>
      <c r="I20" s="11">
        <f t="shared" si="6"/>
        <v>33336</v>
      </c>
      <c r="J20" s="11">
        <f t="shared" si="6"/>
        <v>81934</v>
      </c>
      <c r="K20" s="11">
        <f t="shared" si="4"/>
        <v>1613746</v>
      </c>
    </row>
    <row r="21" spans="1:12" ht="17.25" customHeight="1">
      <c r="A21" s="12" t="s">
        <v>23</v>
      </c>
      <c r="B21" s="13">
        <v>85156</v>
      </c>
      <c r="C21" s="13">
        <v>108283</v>
      </c>
      <c r="D21" s="13">
        <v>123509</v>
      </c>
      <c r="E21" s="13">
        <v>75487</v>
      </c>
      <c r="F21" s="13">
        <v>119444</v>
      </c>
      <c r="G21" s="13">
        <v>208702</v>
      </c>
      <c r="H21" s="13">
        <v>75763</v>
      </c>
      <c r="I21" s="13">
        <v>20209</v>
      </c>
      <c r="J21" s="13">
        <v>44960</v>
      </c>
      <c r="K21" s="11">
        <f t="shared" si="4"/>
        <v>861513</v>
      </c>
      <c r="L21" s="52"/>
    </row>
    <row r="22" spans="1:12" ht="17.25" customHeight="1">
      <c r="A22" s="12" t="s">
        <v>24</v>
      </c>
      <c r="B22" s="13">
        <v>77875</v>
      </c>
      <c r="C22" s="13">
        <v>79132</v>
      </c>
      <c r="D22" s="13">
        <v>89237</v>
      </c>
      <c r="E22" s="13">
        <v>57635</v>
      </c>
      <c r="F22" s="13">
        <v>96218</v>
      </c>
      <c r="G22" s="13">
        <v>202073</v>
      </c>
      <c r="H22" s="13">
        <v>61722</v>
      </c>
      <c r="I22" s="13">
        <v>12157</v>
      </c>
      <c r="J22" s="13">
        <v>35231</v>
      </c>
      <c r="K22" s="11">
        <f t="shared" si="4"/>
        <v>711280</v>
      </c>
      <c r="L22" s="52"/>
    </row>
    <row r="23" spans="1:11" ht="17.25" customHeight="1">
      <c r="A23" s="12" t="s">
        <v>25</v>
      </c>
      <c r="B23" s="13">
        <v>4815</v>
      </c>
      <c r="C23" s="13">
        <v>5938</v>
      </c>
      <c r="D23" s="13">
        <v>4893</v>
      </c>
      <c r="E23" s="13">
        <v>3534</v>
      </c>
      <c r="F23" s="13">
        <v>4606</v>
      </c>
      <c r="G23" s="13">
        <v>8338</v>
      </c>
      <c r="H23" s="13">
        <v>6116</v>
      </c>
      <c r="I23" s="13">
        <v>970</v>
      </c>
      <c r="J23" s="13">
        <v>1743</v>
      </c>
      <c r="K23" s="11">
        <f t="shared" si="4"/>
        <v>40953</v>
      </c>
    </row>
    <row r="24" spans="1:11" ht="17.25" customHeight="1">
      <c r="A24" s="16" t="s">
        <v>26</v>
      </c>
      <c r="B24" s="13">
        <f>+B25+B26</f>
        <v>161916</v>
      </c>
      <c r="C24" s="13">
        <f aca="true" t="shared" si="7" ref="C24:J24">+C25+C26</f>
        <v>223935</v>
      </c>
      <c r="D24" s="13">
        <f t="shared" si="7"/>
        <v>234180</v>
      </c>
      <c r="E24" s="13">
        <f t="shared" si="7"/>
        <v>150298</v>
      </c>
      <c r="F24" s="13">
        <f t="shared" si="7"/>
        <v>187639</v>
      </c>
      <c r="G24" s="13">
        <f t="shared" si="7"/>
        <v>264623</v>
      </c>
      <c r="H24" s="13">
        <f t="shared" si="7"/>
        <v>132152</v>
      </c>
      <c r="I24" s="13">
        <f t="shared" si="7"/>
        <v>37570</v>
      </c>
      <c r="J24" s="13">
        <f t="shared" si="7"/>
        <v>104571</v>
      </c>
      <c r="K24" s="11">
        <f t="shared" si="4"/>
        <v>1496884</v>
      </c>
    </row>
    <row r="25" spans="1:12" ht="17.25" customHeight="1">
      <c r="A25" s="12" t="s">
        <v>114</v>
      </c>
      <c r="B25" s="13">
        <v>66661</v>
      </c>
      <c r="C25" s="13">
        <v>101393</v>
      </c>
      <c r="D25" s="13">
        <v>112884</v>
      </c>
      <c r="E25" s="13">
        <v>72525</v>
      </c>
      <c r="F25" s="13">
        <v>84740</v>
      </c>
      <c r="G25" s="13">
        <v>113436</v>
      </c>
      <c r="H25" s="13">
        <v>58123</v>
      </c>
      <c r="I25" s="13">
        <v>20323</v>
      </c>
      <c r="J25" s="13">
        <v>47507</v>
      </c>
      <c r="K25" s="11">
        <f t="shared" si="4"/>
        <v>677592</v>
      </c>
      <c r="L25" s="52"/>
    </row>
    <row r="26" spans="1:12" ht="17.25" customHeight="1">
      <c r="A26" s="12" t="s">
        <v>115</v>
      </c>
      <c r="B26" s="13">
        <v>95255</v>
      </c>
      <c r="C26" s="13">
        <v>122542</v>
      </c>
      <c r="D26" s="13">
        <v>121296</v>
      </c>
      <c r="E26" s="13">
        <v>77773</v>
      </c>
      <c r="F26" s="13">
        <v>102899</v>
      </c>
      <c r="G26" s="13">
        <v>151187</v>
      </c>
      <c r="H26" s="13">
        <v>74029</v>
      </c>
      <c r="I26" s="13">
        <v>17247</v>
      </c>
      <c r="J26" s="13">
        <v>57064</v>
      </c>
      <c r="K26" s="11">
        <f t="shared" si="4"/>
        <v>819292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8293</v>
      </c>
      <c r="I27" s="11">
        <v>0</v>
      </c>
      <c r="J27" s="11">
        <v>0</v>
      </c>
      <c r="K27" s="11">
        <f t="shared" si="4"/>
        <v>8293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9040.81</v>
      </c>
      <c r="I35" s="19">
        <v>0</v>
      </c>
      <c r="J35" s="19">
        <v>0</v>
      </c>
      <c r="K35" s="23">
        <f>SUM(B35:J35)</f>
        <v>9040.81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1777202.7799999998</v>
      </c>
      <c r="C47" s="22">
        <f aca="true" t="shared" si="12" ref="C47:H47">+C48+C57</f>
        <v>2578950.6600000006</v>
      </c>
      <c r="D47" s="22">
        <f t="shared" si="12"/>
        <v>2963773.33</v>
      </c>
      <c r="E47" s="22">
        <f t="shared" si="12"/>
        <v>1710268.46</v>
      </c>
      <c r="F47" s="22">
        <f t="shared" si="12"/>
        <v>2301799.72</v>
      </c>
      <c r="G47" s="22">
        <f t="shared" si="12"/>
        <v>3267496.5800000005</v>
      </c>
      <c r="H47" s="22">
        <f t="shared" si="12"/>
        <v>1731612.5300000003</v>
      </c>
      <c r="I47" s="22">
        <f>+I48+I57</f>
        <v>654103.4</v>
      </c>
      <c r="J47" s="22">
        <f>+J48+J57</f>
        <v>1037810.69</v>
      </c>
      <c r="K47" s="22">
        <f>SUM(B47:J47)</f>
        <v>18023018.150000002</v>
      </c>
    </row>
    <row r="48" spans="1:11" ht="17.25" customHeight="1">
      <c r="A48" s="16" t="s">
        <v>107</v>
      </c>
      <c r="B48" s="23">
        <f>SUM(B49:B56)</f>
        <v>1757933.9999999998</v>
      </c>
      <c r="C48" s="23">
        <f aca="true" t="shared" si="13" ref="C48:J48">SUM(C49:C56)</f>
        <v>2553592.0200000005</v>
      </c>
      <c r="D48" s="23">
        <f t="shared" si="13"/>
        <v>2937635.96</v>
      </c>
      <c r="E48" s="23">
        <f t="shared" si="13"/>
        <v>1687316.33</v>
      </c>
      <c r="F48" s="23">
        <f t="shared" si="13"/>
        <v>2278119.62</v>
      </c>
      <c r="G48" s="23">
        <f t="shared" si="13"/>
        <v>3236920.8800000004</v>
      </c>
      <c r="H48" s="23">
        <f t="shared" si="13"/>
        <v>1711061.4600000002</v>
      </c>
      <c r="I48" s="23">
        <f t="shared" si="13"/>
        <v>654103.4</v>
      </c>
      <c r="J48" s="23">
        <f t="shared" si="13"/>
        <v>1023447.12</v>
      </c>
      <c r="K48" s="23">
        <f aca="true" t="shared" si="14" ref="K48:K57">SUM(B48:J48)</f>
        <v>17840130.790000003</v>
      </c>
    </row>
    <row r="49" spans="1:11" ht="17.25" customHeight="1">
      <c r="A49" s="34" t="s">
        <v>43</v>
      </c>
      <c r="B49" s="23">
        <f aca="true" t="shared" si="15" ref="B49:H49">ROUND(B30*B7,2)</f>
        <v>1756790.68</v>
      </c>
      <c r="C49" s="23">
        <f t="shared" si="15"/>
        <v>2546066.43</v>
      </c>
      <c r="D49" s="23">
        <f t="shared" si="15"/>
        <v>2935324.21</v>
      </c>
      <c r="E49" s="23">
        <f t="shared" si="15"/>
        <v>1686392.12</v>
      </c>
      <c r="F49" s="23">
        <f t="shared" si="15"/>
        <v>2276366.54</v>
      </c>
      <c r="G49" s="23">
        <f t="shared" si="15"/>
        <v>3234420.93</v>
      </c>
      <c r="H49" s="23">
        <f t="shared" si="15"/>
        <v>1700972.53</v>
      </c>
      <c r="I49" s="23">
        <f>ROUND(I30*I7,2)</f>
        <v>653037.68</v>
      </c>
      <c r="J49" s="23">
        <f>ROUND(J30*J7,2)</f>
        <v>1021230.08</v>
      </c>
      <c r="K49" s="23">
        <f t="shared" si="14"/>
        <v>17810601.2</v>
      </c>
    </row>
    <row r="50" spans="1:11" ht="17.25" customHeight="1">
      <c r="A50" s="34" t="s">
        <v>44</v>
      </c>
      <c r="B50" s="19">
        <v>0</v>
      </c>
      <c r="C50" s="23">
        <f>ROUND(C31*C7,2)</f>
        <v>5659.33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5659.33</v>
      </c>
    </row>
    <row r="51" spans="1:11" ht="17.25" customHeight="1">
      <c r="A51" s="66" t="s">
        <v>103</v>
      </c>
      <c r="B51" s="67">
        <f aca="true" t="shared" si="16" ref="B51:H51">ROUND(B32*B7,2)</f>
        <v>-2948.36</v>
      </c>
      <c r="C51" s="67">
        <f t="shared" si="16"/>
        <v>-3907.46</v>
      </c>
      <c r="D51" s="67">
        <f t="shared" si="16"/>
        <v>-4074.01</v>
      </c>
      <c r="E51" s="67">
        <f t="shared" si="16"/>
        <v>-2521.19</v>
      </c>
      <c r="F51" s="67">
        <f t="shared" si="16"/>
        <v>-3528.44</v>
      </c>
      <c r="G51" s="67">
        <f t="shared" si="16"/>
        <v>-4930.13</v>
      </c>
      <c r="H51" s="67">
        <f t="shared" si="16"/>
        <v>-2666.92</v>
      </c>
      <c r="I51" s="19">
        <v>0</v>
      </c>
      <c r="J51" s="19">
        <v>0</v>
      </c>
      <c r="K51" s="67">
        <f>SUM(B51:J51)</f>
        <v>-24576.510000000002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9040.81</v>
      </c>
      <c r="I53" s="31">
        <f>+I35</f>
        <v>0</v>
      </c>
      <c r="J53" s="31">
        <f>+J35</f>
        <v>0</v>
      </c>
      <c r="K53" s="23">
        <f t="shared" si="14"/>
        <v>9040.81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-180906.96999999997</v>
      </c>
      <c r="C61" s="35">
        <f t="shared" si="17"/>
        <v>-212930.08999999997</v>
      </c>
      <c r="D61" s="35">
        <f t="shared" si="17"/>
        <v>-202034.81000000003</v>
      </c>
      <c r="E61" s="35">
        <f t="shared" si="17"/>
        <v>-230517.29</v>
      </c>
      <c r="F61" s="35">
        <f t="shared" si="17"/>
        <v>-217904.05000000002</v>
      </c>
      <c r="G61" s="35">
        <f t="shared" si="17"/>
        <v>-268615.12</v>
      </c>
      <c r="H61" s="35">
        <f t="shared" si="17"/>
        <v>-186037.51</v>
      </c>
      <c r="I61" s="35">
        <f t="shared" si="17"/>
        <v>-100036.8</v>
      </c>
      <c r="J61" s="35">
        <f t="shared" si="17"/>
        <v>-70171.53</v>
      </c>
      <c r="K61" s="35">
        <f>SUM(B61:J61)</f>
        <v>-1669154.1700000002</v>
      </c>
    </row>
    <row r="62" spans="1:11" ht="18.75" customHeight="1">
      <c r="A62" s="16" t="s">
        <v>74</v>
      </c>
      <c r="B62" s="35">
        <f aca="true" t="shared" si="18" ref="B62:J62">B63+B64+B65+B66+B67+B68</f>
        <v>-156215.66999999998</v>
      </c>
      <c r="C62" s="35">
        <f t="shared" si="18"/>
        <v>-178959.13999999998</v>
      </c>
      <c r="D62" s="35">
        <f t="shared" si="18"/>
        <v>-167354.41000000003</v>
      </c>
      <c r="E62" s="35">
        <f t="shared" si="18"/>
        <v>-207730.64</v>
      </c>
      <c r="F62" s="35">
        <f t="shared" si="18"/>
        <v>-185583.45</v>
      </c>
      <c r="G62" s="35">
        <f t="shared" si="18"/>
        <v>-222162.40999999997</v>
      </c>
      <c r="H62" s="35">
        <f t="shared" si="18"/>
        <v>-161853.4</v>
      </c>
      <c r="I62" s="35">
        <f t="shared" si="18"/>
        <v>-28667.2</v>
      </c>
      <c r="J62" s="35">
        <f t="shared" si="18"/>
        <v>-55005</v>
      </c>
      <c r="K62" s="35">
        <f aca="true" t="shared" si="19" ref="K62:K91">SUM(B62:J62)</f>
        <v>-1363531.3199999998</v>
      </c>
    </row>
    <row r="63" spans="1:11" ht="18.75" customHeight="1">
      <c r="A63" s="12" t="s">
        <v>75</v>
      </c>
      <c r="B63" s="35">
        <f>-ROUND(B9*$D$3,2)</f>
        <v>-124541.2</v>
      </c>
      <c r="C63" s="35">
        <f aca="true" t="shared" si="20" ref="C63:J63">-ROUND(C9*$D$3,2)</f>
        <v>-174032.4</v>
      </c>
      <c r="D63" s="35">
        <f t="shared" si="20"/>
        <v>-149302</v>
      </c>
      <c r="E63" s="35">
        <f t="shared" si="20"/>
        <v>-119825.4</v>
      </c>
      <c r="F63" s="35">
        <f t="shared" si="20"/>
        <v>-128326</v>
      </c>
      <c r="G63" s="35">
        <f t="shared" si="20"/>
        <v>-172523.8</v>
      </c>
      <c r="H63" s="35">
        <f t="shared" si="20"/>
        <v>-161853.4</v>
      </c>
      <c r="I63" s="35">
        <f t="shared" si="20"/>
        <v>-28667.2</v>
      </c>
      <c r="J63" s="35">
        <f t="shared" si="20"/>
        <v>-55005</v>
      </c>
      <c r="K63" s="35">
        <f t="shared" si="19"/>
        <v>-1114076.4000000001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-718.2</v>
      </c>
      <c r="C65" s="35">
        <v>-330.6</v>
      </c>
      <c r="D65" s="35">
        <v>-205.2</v>
      </c>
      <c r="E65" s="35">
        <v>-684</v>
      </c>
      <c r="F65" s="35">
        <v>-315.4</v>
      </c>
      <c r="G65" s="35">
        <v>-266</v>
      </c>
      <c r="H65" s="19">
        <v>0</v>
      </c>
      <c r="I65" s="19">
        <v>0</v>
      </c>
      <c r="J65" s="19">
        <v>0</v>
      </c>
      <c r="K65" s="35">
        <f t="shared" si="19"/>
        <v>-2519.4</v>
      </c>
    </row>
    <row r="66" spans="1:11" ht="18.75" customHeight="1">
      <c r="A66" s="12" t="s">
        <v>104</v>
      </c>
      <c r="B66" s="35">
        <v>-3537.8</v>
      </c>
      <c r="C66" s="35">
        <v>-1010.8</v>
      </c>
      <c r="D66" s="35">
        <v>-1489.6</v>
      </c>
      <c r="E66" s="35">
        <v>-3325</v>
      </c>
      <c r="F66" s="35">
        <v>-1090.6</v>
      </c>
      <c r="G66" s="35">
        <v>-1170.4</v>
      </c>
      <c r="H66" s="19">
        <v>0</v>
      </c>
      <c r="I66" s="19">
        <v>0</v>
      </c>
      <c r="J66" s="19">
        <v>0</v>
      </c>
      <c r="K66" s="35">
        <f t="shared" si="19"/>
        <v>-11624.2</v>
      </c>
    </row>
    <row r="67" spans="1:11" ht="18.75" customHeight="1">
      <c r="A67" s="12" t="s">
        <v>52</v>
      </c>
      <c r="B67" s="35">
        <v>-27418.47</v>
      </c>
      <c r="C67" s="35">
        <v>-3585.34</v>
      </c>
      <c r="D67" s="35">
        <v>-16357.61</v>
      </c>
      <c r="E67" s="35">
        <v>-83896.24</v>
      </c>
      <c r="F67" s="35">
        <v>-55851.45</v>
      </c>
      <c r="G67" s="35">
        <v>-48202.21</v>
      </c>
      <c r="H67" s="19">
        <v>0</v>
      </c>
      <c r="I67" s="19">
        <v>0</v>
      </c>
      <c r="J67" s="19">
        <v>0</v>
      </c>
      <c r="K67" s="35">
        <f t="shared" si="19"/>
        <v>-235311.31999999998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-24691.3</v>
      </c>
      <c r="C69" s="67">
        <f>SUM(C70:C102)</f>
        <v>-33970.95</v>
      </c>
      <c r="D69" s="67">
        <f>SUM(D70:D102)</f>
        <v>-34680.4</v>
      </c>
      <c r="E69" s="67">
        <f aca="true" t="shared" si="21" ref="E69:J69">SUM(E70:E102)</f>
        <v>-22786.65</v>
      </c>
      <c r="F69" s="67">
        <f t="shared" si="21"/>
        <v>-32320.600000000002</v>
      </c>
      <c r="G69" s="67">
        <f t="shared" si="21"/>
        <v>-46452.71</v>
      </c>
      <c r="H69" s="67">
        <f t="shared" si="21"/>
        <v>-24184.11</v>
      </c>
      <c r="I69" s="67">
        <f t="shared" si="21"/>
        <v>-71369.6</v>
      </c>
      <c r="J69" s="67">
        <f t="shared" si="21"/>
        <v>-15166.529999999999</v>
      </c>
      <c r="K69" s="67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7">
        <v>-2000</v>
      </c>
      <c r="C84" s="67">
        <v>-1000</v>
      </c>
      <c r="D84" s="19">
        <v>0</v>
      </c>
      <c r="E84" s="67">
        <v>-1000</v>
      </c>
      <c r="F84" s="67">
        <v>-2000</v>
      </c>
      <c r="G84" s="67">
        <v>-2000</v>
      </c>
      <c r="H84" s="67">
        <v>-2000</v>
      </c>
      <c r="I84" s="67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1596295.8099999998</v>
      </c>
      <c r="C106" s="24">
        <f t="shared" si="22"/>
        <v>2366020.5700000003</v>
      </c>
      <c r="D106" s="24">
        <f t="shared" si="22"/>
        <v>2761738.52</v>
      </c>
      <c r="E106" s="24">
        <f t="shared" si="22"/>
        <v>1479751.17</v>
      </c>
      <c r="F106" s="24">
        <f t="shared" si="22"/>
        <v>2083895.6700000002</v>
      </c>
      <c r="G106" s="24">
        <f t="shared" si="22"/>
        <v>2998881.4600000004</v>
      </c>
      <c r="H106" s="24">
        <f t="shared" si="22"/>
        <v>1545575.0200000003</v>
      </c>
      <c r="I106" s="24">
        <f>+I107+I108</f>
        <v>554066.6000000001</v>
      </c>
      <c r="J106" s="24">
        <f>+J107+J108</f>
        <v>967639.1599999999</v>
      </c>
      <c r="K106" s="48">
        <f>SUM(B106:J106)</f>
        <v>16353863.98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1577027.0299999998</v>
      </c>
      <c r="C107" s="24">
        <f t="shared" si="23"/>
        <v>2340661.93</v>
      </c>
      <c r="D107" s="24">
        <f t="shared" si="23"/>
        <v>2735601.15</v>
      </c>
      <c r="E107" s="24">
        <f t="shared" si="23"/>
        <v>1456799.04</v>
      </c>
      <c r="F107" s="24">
        <f t="shared" si="23"/>
        <v>2060215.57</v>
      </c>
      <c r="G107" s="24">
        <f t="shared" si="23"/>
        <v>2968305.7600000002</v>
      </c>
      <c r="H107" s="24">
        <f t="shared" si="23"/>
        <v>1525023.9500000002</v>
      </c>
      <c r="I107" s="24">
        <f t="shared" si="23"/>
        <v>554066.6000000001</v>
      </c>
      <c r="J107" s="24">
        <f t="shared" si="23"/>
        <v>953275.59</v>
      </c>
      <c r="K107" s="48">
        <f>SUM(B107:J107)</f>
        <v>16170976.62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16353863.979999997</v>
      </c>
      <c r="L114" s="54"/>
    </row>
    <row r="115" spans="1:11" ht="18.75" customHeight="1">
      <c r="A115" s="26" t="s">
        <v>70</v>
      </c>
      <c r="B115" s="27">
        <v>199016.3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199016.3</v>
      </c>
    </row>
    <row r="116" spans="1:11" ht="18.75" customHeight="1">
      <c r="A116" s="26" t="s">
        <v>71</v>
      </c>
      <c r="B116" s="27">
        <v>1397279.51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1397279.51</v>
      </c>
    </row>
    <row r="117" spans="1:11" ht="18.75" customHeight="1">
      <c r="A117" s="26" t="s">
        <v>72</v>
      </c>
      <c r="B117" s="40">
        <v>0</v>
      </c>
      <c r="C117" s="27">
        <f>+C106</f>
        <v>2366020.5700000003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2366020.5700000003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2761738.52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2761738.52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1331776.05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1331776.05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147975.11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147975.11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399949.33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399949.33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743806.28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743806.28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103692.53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103692.53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836447.52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836447.52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879802.78</v>
      </c>
      <c r="H125" s="40">
        <v>0</v>
      </c>
      <c r="I125" s="40">
        <v>0</v>
      </c>
      <c r="J125" s="40">
        <v>0</v>
      </c>
      <c r="K125" s="41">
        <f t="shared" si="25"/>
        <v>879802.78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69203.44</v>
      </c>
      <c r="H126" s="40">
        <v>0</v>
      </c>
      <c r="I126" s="40">
        <v>0</v>
      </c>
      <c r="J126" s="40">
        <v>0</v>
      </c>
      <c r="K126" s="41">
        <f t="shared" si="25"/>
        <v>69203.44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438427.51</v>
      </c>
      <c r="H127" s="40">
        <v>0</v>
      </c>
      <c r="I127" s="40">
        <v>0</v>
      </c>
      <c r="J127" s="40">
        <v>0</v>
      </c>
      <c r="K127" s="41">
        <f t="shared" si="25"/>
        <v>438427.51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433621.47</v>
      </c>
      <c r="H128" s="40">
        <v>0</v>
      </c>
      <c r="I128" s="40">
        <v>0</v>
      </c>
      <c r="J128" s="40">
        <v>0</v>
      </c>
      <c r="K128" s="41">
        <f t="shared" si="25"/>
        <v>433621.47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1177826.27</v>
      </c>
      <c r="H129" s="40">
        <v>0</v>
      </c>
      <c r="I129" s="40">
        <v>0</v>
      </c>
      <c r="J129" s="40">
        <v>0</v>
      </c>
      <c r="K129" s="41">
        <f t="shared" si="25"/>
        <v>1177826.27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543053.77</v>
      </c>
      <c r="I130" s="40">
        <v>0</v>
      </c>
      <c r="J130" s="40">
        <v>0</v>
      </c>
      <c r="K130" s="41">
        <f t="shared" si="25"/>
        <v>543053.77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1002521.25</v>
      </c>
      <c r="I131" s="40">
        <v>0</v>
      </c>
      <c r="J131" s="40">
        <v>0</v>
      </c>
      <c r="K131" s="41">
        <f t="shared" si="25"/>
        <v>1002521.25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554066.6</v>
      </c>
      <c r="J132" s="40">
        <v>0</v>
      </c>
      <c r="K132" s="41">
        <f t="shared" si="25"/>
        <v>554066.6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967639.17</v>
      </c>
      <c r="K133" s="44">
        <f t="shared" si="25"/>
        <v>967639.17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-0.010000000125728548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2017-09-20T19:59:12Z</dcterms:modified>
  <cp:category/>
  <cp:version/>
  <cp:contentType/>
  <cp:contentStatus/>
</cp:coreProperties>
</file>