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<sst xmlns="http://schemas.openxmlformats.org/spreadsheetml/2006/main" count="140" uniqueCount="140">
  <si>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</si>
  <si>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</si>
  <si>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</si>
  <si>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</si>
  <si>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</si>
  <si>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</si>
  <si>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</si>
  <si>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</si>
  <si>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</si>
  <si>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</si>
  <si>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</si>
  <si>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</si>
  <si>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</si>
  <si>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</si>
  <si>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</si>
  <si>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</si>
  <si>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</si>
  <si>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</si>
  <si>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</si>
  <si>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</si>
  <si>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</si>
  <si>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</si>
  <si>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</si>
  <si>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</si>
  <si>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</si>
  <si>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</si>
  <si>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</si>
  <si>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</si>
  <si>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</si>
  <si>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</si>
  <si>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</si>
  <si>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</si>
  <si>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</si>
  <si>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</si>
  <si>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</si>
  <si>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</si>
  <si>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</si>
  <si>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</si>
  <si>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</si>
  <si>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</si>
  <si>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</si>
  <si>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</si>
  <si>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</si>
  <si>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</si>
  <si>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</si>
  <si>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</si>
  <si>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</si>
  <si>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</si>
  <si>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</si>
  <si>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</si>
  <si>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</si>
  <si>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</si>
  <si>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</si>
  <si>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</si>
  <si>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</si>
  <si>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</si>
  <si>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</si>
  <si>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</si>
  <si>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</si>
  <si>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</si>
  <si>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</si>
  <si>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</si>
  <si>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</si>
  <si>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</si>
  <si>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</si>
  <si>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</si>
  <si>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</si>
  <si>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</si>
  <si>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</si>
  <si>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</si>
  <si>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</si>
  <si>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</si>
  <si>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</si>
  <si>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</si>
  <si>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</si>
  <si>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</si>
  <si>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</si>
  <si>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</si>
  <si>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</si>
  <si>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</si>
  <si>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</si>
  <si>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</si>
  <si>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</si>
  <si>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</si>
  <si>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</si>
  <si>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</si>
  <si>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</si>
  <si>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</si>
  <si>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</si>
  <si>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</si>
  <si>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</si>
  <si>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</si>
  <si>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</si>
  <si>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</si>
  <si>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</si>
  <si>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</si>
  <si>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</si>
  <si>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</si>
  <si>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</si>
  <si>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</si>
  <si>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</si>
  <si>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</si>
  <si>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</si>
  <si>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</si>
  <si>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</si>
  <si>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</si>
  <si>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</si>
  <si>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</si>
  <si>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</si>
  <si>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</si>
  <si>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</si>
  <si>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</si>
  <si>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</si>
  <si>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</si>
  <si>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</si>
  <si>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</si>
  <si>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</si>
  <si>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</si>
  <si>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</si>
  <si>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</si>
  <si>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</si>
  <si>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</si>
  <si>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</si>
  <si>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</si>
  <si>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</si>
  <si>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</si>
  <si>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</si>
  <si>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</si>
  <si>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</si>
  <si>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</si>
  <si>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</si>
  <si>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</si>
  <si>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</si>
  <si>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</si>
  <si>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</si>
  <si>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</si>
  <si>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</si>
  <si>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31/10/17 - VENCIMENTO 08/11/17</t>
  </si>
  <si>
    <t>Nota:</t>
  </si>
  <si>
    <t>(1) Ajuste de remuneração previsto contratualmente, período de 25/09 a 24/10/17, parcela 5/20.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</si>
</sst>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15">
      <selection activeCell="A137" sqref="A137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611563</v>
      </c>
      <c r="C7" s="9">
        <f t="shared" si="0"/>
        <v>800471</v>
      </c>
      <c r="D7" s="9">
        <f t="shared" si="0"/>
        <v>808356</v>
      </c>
      <c r="E7" s="9">
        <f t="shared" si="0"/>
        <v>549328</v>
      </c>
      <c r="F7" s="9">
        <f t="shared" si="0"/>
        <v>727896</v>
      </c>
      <c r="G7" s="9">
        <f t="shared" si="0"/>
        <v>1259509</v>
      </c>
      <c r="H7" s="9">
        <f t="shared" si="0"/>
        <v>578886</v>
      </c>
      <c r="I7" s="9">
        <f t="shared" si="0"/>
        <v>124363</v>
      </c>
      <c r="J7" s="9">
        <f t="shared" si="0"/>
        <v>327118</v>
      </c>
      <c r="K7" s="9">
        <f t="shared" si="0"/>
        <v>5787490</v>
      </c>
      <c r="L7" s="50"/>
    </row>
    <row r="8" spans="1:11" ht="17.25" customHeight="1">
      <c r="A8" s="10" t="s">
        <v>97</v>
      </c>
      <c r="B8" s="11">
        <f>B9+B12+B16</f>
        <v>292551</v>
      </c>
      <c r="C8" s="11">
        <f aca="true" t="shared" si="1" ref="C8:J8">C9+C12+C16</f>
        <v>394931</v>
      </c>
      <c r="D8" s="11">
        <f t="shared" si="1"/>
        <v>370999</v>
      </c>
      <c r="E8" s="11">
        <f t="shared" si="1"/>
        <v>270109</v>
      </c>
      <c r="F8" s="11">
        <f t="shared" si="1"/>
        <v>343448</v>
      </c>
      <c r="G8" s="11">
        <f t="shared" si="1"/>
        <v>596105</v>
      </c>
      <c r="H8" s="11">
        <f t="shared" si="1"/>
        <v>301012</v>
      </c>
      <c r="I8" s="11">
        <f t="shared" si="1"/>
        <v>55460</v>
      </c>
      <c r="J8" s="11">
        <f t="shared" si="1"/>
        <v>149914</v>
      </c>
      <c r="K8" s="11">
        <f>SUM(B8:J8)</f>
        <v>2774529</v>
      </c>
    </row>
    <row r="9" spans="1:11" ht="17.25" customHeight="1">
      <c r="A9" s="15" t="s">
        <v>16</v>
      </c>
      <c r="B9" s="13">
        <f>+B10+B11</f>
        <v>38320</v>
      </c>
      <c r="C9" s="13">
        <f aca="true" t="shared" si="2" ref="C9:J9">+C10+C11</f>
        <v>54003</v>
      </c>
      <c r="D9" s="13">
        <f t="shared" si="2"/>
        <v>45958</v>
      </c>
      <c r="E9" s="13">
        <f t="shared" si="2"/>
        <v>35798</v>
      </c>
      <c r="F9" s="13">
        <f t="shared" si="2"/>
        <v>40161</v>
      </c>
      <c r="G9" s="13">
        <f t="shared" si="2"/>
        <v>54567</v>
      </c>
      <c r="H9" s="13">
        <f t="shared" si="2"/>
        <v>47811</v>
      </c>
      <c r="I9" s="13">
        <f t="shared" si="2"/>
        <v>8364</v>
      </c>
      <c r="J9" s="13">
        <f t="shared" si="2"/>
        <v>17170</v>
      </c>
      <c r="K9" s="11">
        <f>SUM(B9:J9)</f>
        <v>342152</v>
      </c>
    </row>
    <row r="10" spans="1:11" ht="17.25" customHeight="1">
      <c r="A10" s="29" t="s">
        <v>17</v>
      </c>
      <c r="B10" s="13">
        <v>38320</v>
      </c>
      <c r="C10" s="13">
        <v>54003</v>
      </c>
      <c r="D10" s="13">
        <v>45958</v>
      </c>
      <c r="E10" s="13">
        <v>35798</v>
      </c>
      <c r="F10" s="13">
        <v>40161</v>
      </c>
      <c r="G10" s="13">
        <v>54567</v>
      </c>
      <c r="H10" s="13">
        <v>47811</v>
      </c>
      <c r="I10" s="13">
        <v>8364</v>
      </c>
      <c r="J10" s="13">
        <v>17170</v>
      </c>
      <c r="K10" s="11">
        <f>SUM(B10:J10)</f>
        <v>342152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239525</v>
      </c>
      <c r="C12" s="17">
        <f t="shared" si="3"/>
        <v>320554</v>
      </c>
      <c r="D12" s="17">
        <f t="shared" si="3"/>
        <v>306280</v>
      </c>
      <c r="E12" s="17">
        <f t="shared" si="3"/>
        <v>220779</v>
      </c>
      <c r="F12" s="17">
        <f t="shared" si="3"/>
        <v>283026</v>
      </c>
      <c r="G12" s="17">
        <f t="shared" si="3"/>
        <v>505443</v>
      </c>
      <c r="H12" s="17">
        <f t="shared" si="3"/>
        <v>238829</v>
      </c>
      <c r="I12" s="17">
        <f t="shared" si="3"/>
        <v>43923</v>
      </c>
      <c r="J12" s="17">
        <f t="shared" si="3"/>
        <v>124972</v>
      </c>
      <c r="K12" s="11">
        <f aca="true" t="shared" si="4" ref="K12:K27">SUM(B12:J12)</f>
        <v>2283331</v>
      </c>
    </row>
    <row r="13" spans="1:13" ht="17.25" customHeight="1">
      <c r="A13" s="14" t="s">
        <v>19</v>
      </c>
      <c r="B13" s="13">
        <v>115125</v>
      </c>
      <c r="C13" s="13">
        <v>163674</v>
      </c>
      <c r="D13" s="13">
        <v>162481</v>
      </c>
      <c r="E13" s="13">
        <v>113034</v>
      </c>
      <c r="F13" s="13">
        <v>144107</v>
      </c>
      <c r="G13" s="13">
        <v>242133</v>
      </c>
      <c r="H13" s="13">
        <v>109047</v>
      </c>
      <c r="I13" s="13">
        <v>24648</v>
      </c>
      <c r="J13" s="13">
        <v>65834</v>
      </c>
      <c r="K13" s="11">
        <f t="shared" si="4"/>
        <v>1140083</v>
      </c>
      <c r="L13" s="50"/>
      <c r="M13" s="51"/>
    </row>
    <row r="14" spans="1:12" ht="17.25" customHeight="1">
      <c r="A14" s="14" t="s">
        <v>20</v>
      </c>
      <c r="B14" s="13">
        <v>114603</v>
      </c>
      <c r="C14" s="13">
        <v>141263</v>
      </c>
      <c r="D14" s="13">
        <v>133749</v>
      </c>
      <c r="E14" s="13">
        <v>98479</v>
      </c>
      <c r="F14" s="13">
        <v>129420</v>
      </c>
      <c r="G14" s="13">
        <v>247581</v>
      </c>
      <c r="H14" s="13">
        <v>112214</v>
      </c>
      <c r="I14" s="13">
        <v>16873</v>
      </c>
      <c r="J14" s="13">
        <v>55884</v>
      </c>
      <c r="K14" s="11">
        <f t="shared" si="4"/>
        <v>1050066</v>
      </c>
      <c r="L14" s="50"/>
    </row>
    <row r="15" spans="1:11" ht="17.25" customHeight="1">
      <c r="A15" s="14" t="s">
        <v>21</v>
      </c>
      <c r="B15" s="13">
        <v>9797</v>
      </c>
      <c r="C15" s="13">
        <v>15617</v>
      </c>
      <c r="D15" s="13">
        <v>10050</v>
      </c>
      <c r="E15" s="13">
        <v>9266</v>
      </c>
      <c r="F15" s="13">
        <v>9499</v>
      </c>
      <c r="G15" s="13">
        <v>15729</v>
      </c>
      <c r="H15" s="13">
        <v>17568</v>
      </c>
      <c r="I15" s="13">
        <v>2402</v>
      </c>
      <c r="J15" s="13">
        <v>3254</v>
      </c>
      <c r="K15" s="11">
        <f t="shared" si="4"/>
        <v>93182</v>
      </c>
    </row>
    <row r="16" spans="1:11" ht="17.25" customHeight="1">
      <c r="A16" s="15" t="s">
        <v>93</v>
      </c>
      <c r="B16" s="13">
        <f>B17+B18+B19</f>
        <v>14706</v>
      </c>
      <c r="C16" s="13">
        <f aca="true" t="shared" si="5" ref="C16:J16">C17+C18+C19</f>
        <v>20374</v>
      </c>
      <c r="D16" s="13">
        <f t="shared" si="5"/>
        <v>18761</v>
      </c>
      <c r="E16" s="13">
        <f t="shared" si="5"/>
        <v>13532</v>
      </c>
      <c r="F16" s="13">
        <f t="shared" si="5"/>
        <v>20261</v>
      </c>
      <c r="G16" s="13">
        <f t="shared" si="5"/>
        <v>36095</v>
      </c>
      <c r="H16" s="13">
        <f t="shared" si="5"/>
        <v>14372</v>
      </c>
      <c r="I16" s="13">
        <f t="shared" si="5"/>
        <v>3173</v>
      </c>
      <c r="J16" s="13">
        <f t="shared" si="5"/>
        <v>7772</v>
      </c>
      <c r="K16" s="11">
        <f t="shared" si="4"/>
        <v>149046</v>
      </c>
    </row>
    <row r="17" spans="1:11" ht="17.25" customHeight="1">
      <c r="A17" s="14" t="s">
        <v>94</v>
      </c>
      <c r="B17" s="13">
        <v>14595</v>
      </c>
      <c r="C17" s="13">
        <v>20288</v>
      </c>
      <c r="D17" s="13">
        <v>18661</v>
      </c>
      <c r="E17" s="13">
        <v>13453</v>
      </c>
      <c r="F17" s="13">
        <v>20163</v>
      </c>
      <c r="G17" s="13">
        <v>35863</v>
      </c>
      <c r="H17" s="13">
        <v>14266</v>
      </c>
      <c r="I17" s="13">
        <v>3156</v>
      </c>
      <c r="J17" s="13">
        <v>7730</v>
      </c>
      <c r="K17" s="11">
        <f t="shared" si="4"/>
        <v>148175</v>
      </c>
    </row>
    <row r="18" spans="1:11" ht="17.25" customHeight="1">
      <c r="A18" s="14" t="s">
        <v>95</v>
      </c>
      <c r="B18" s="13">
        <v>82</v>
      </c>
      <c r="C18" s="13">
        <v>77</v>
      </c>
      <c r="D18" s="13">
        <v>86</v>
      </c>
      <c r="E18" s="13">
        <v>64</v>
      </c>
      <c r="F18" s="13">
        <v>89</v>
      </c>
      <c r="G18" s="13">
        <v>204</v>
      </c>
      <c r="H18" s="13">
        <v>83</v>
      </c>
      <c r="I18" s="13">
        <v>16</v>
      </c>
      <c r="J18" s="13">
        <v>38</v>
      </c>
      <c r="K18" s="11">
        <f t="shared" si="4"/>
        <v>739</v>
      </c>
    </row>
    <row r="19" spans="1:11" ht="17.25" customHeight="1">
      <c r="A19" s="14" t="s">
        <v>96</v>
      </c>
      <c r="B19" s="13">
        <v>29</v>
      </c>
      <c r="C19" s="13">
        <v>9</v>
      </c>
      <c r="D19" s="13">
        <v>14</v>
      </c>
      <c r="E19" s="13">
        <v>15</v>
      </c>
      <c r="F19" s="13">
        <v>9</v>
      </c>
      <c r="G19" s="13">
        <v>28</v>
      </c>
      <c r="H19" s="13">
        <v>23</v>
      </c>
      <c r="I19" s="13">
        <v>1</v>
      </c>
      <c r="J19" s="13">
        <v>4</v>
      </c>
      <c r="K19" s="11">
        <f t="shared" si="4"/>
        <v>132</v>
      </c>
    </row>
    <row r="20" spans="1:11" ht="17.25" customHeight="1">
      <c r="A20" s="16" t="s">
        <v>22</v>
      </c>
      <c r="B20" s="11">
        <f>+B21+B22+B23</f>
        <v>172363</v>
      </c>
      <c r="C20" s="11">
        <f aca="true" t="shared" si="6" ref="C20:J20">+C21+C22+C23</f>
        <v>199892</v>
      </c>
      <c r="D20" s="11">
        <f t="shared" si="6"/>
        <v>221498</v>
      </c>
      <c r="E20" s="11">
        <f t="shared" si="6"/>
        <v>140212</v>
      </c>
      <c r="F20" s="11">
        <f t="shared" si="6"/>
        <v>219650</v>
      </c>
      <c r="G20" s="11">
        <f t="shared" si="6"/>
        <v>422507</v>
      </c>
      <c r="H20" s="11">
        <f t="shared" si="6"/>
        <v>145740</v>
      </c>
      <c r="I20" s="11">
        <f t="shared" si="6"/>
        <v>33950</v>
      </c>
      <c r="J20" s="11">
        <f t="shared" si="6"/>
        <v>85566</v>
      </c>
      <c r="K20" s="11">
        <f t="shared" si="4"/>
        <v>1641378</v>
      </c>
    </row>
    <row r="21" spans="1:12" ht="17.25" customHeight="1">
      <c r="A21" s="12" t="s">
        <v>23</v>
      </c>
      <c r="B21" s="13">
        <v>92579</v>
      </c>
      <c r="C21" s="13">
        <v>116937</v>
      </c>
      <c r="D21" s="13">
        <v>131524</v>
      </c>
      <c r="E21" s="13">
        <v>81527</v>
      </c>
      <c r="F21" s="13">
        <v>125695</v>
      </c>
      <c r="G21" s="13">
        <v>222689</v>
      </c>
      <c r="H21" s="13">
        <v>80587</v>
      </c>
      <c r="I21" s="13">
        <v>21272</v>
      </c>
      <c r="J21" s="13">
        <v>49629</v>
      </c>
      <c r="K21" s="11">
        <f t="shared" si="4"/>
        <v>922439</v>
      </c>
      <c r="L21" s="50"/>
    </row>
    <row r="22" spans="1:12" ht="17.25" customHeight="1">
      <c r="A22" s="12" t="s">
        <v>24</v>
      </c>
      <c r="B22" s="13">
        <v>75648</v>
      </c>
      <c r="C22" s="13">
        <v>77751</v>
      </c>
      <c r="D22" s="13">
        <v>85848</v>
      </c>
      <c r="E22" s="13">
        <v>55582</v>
      </c>
      <c r="F22" s="13">
        <v>90092</v>
      </c>
      <c r="G22" s="13">
        <v>192490</v>
      </c>
      <c r="H22" s="13">
        <v>59645</v>
      </c>
      <c r="I22" s="13">
        <v>11882</v>
      </c>
      <c r="J22" s="13">
        <v>34474</v>
      </c>
      <c r="K22" s="11">
        <f t="shared" si="4"/>
        <v>683412</v>
      </c>
      <c r="L22" s="50"/>
    </row>
    <row r="23" spans="1:11" ht="17.25" customHeight="1">
      <c r="A23" s="12" t="s">
        <v>25</v>
      </c>
      <c r="B23" s="13">
        <v>4136</v>
      </c>
      <c r="C23" s="13">
        <v>5204</v>
      </c>
      <c r="D23" s="13">
        <v>4126</v>
      </c>
      <c r="E23" s="13">
        <v>3103</v>
      </c>
      <c r="F23" s="13">
        <v>3863</v>
      </c>
      <c r="G23" s="13">
        <v>7328</v>
      </c>
      <c r="H23" s="13">
        <v>5508</v>
      </c>
      <c r="I23" s="13">
        <v>796</v>
      </c>
      <c r="J23" s="13">
        <v>1463</v>
      </c>
      <c r="K23" s="11">
        <f t="shared" si="4"/>
        <v>35527</v>
      </c>
    </row>
    <row r="24" spans="1:11" ht="17.25" customHeight="1">
      <c r="A24" s="16" t="s">
        <v>26</v>
      </c>
      <c r="B24" s="13">
        <f>+B25+B26</f>
        <v>146649</v>
      </c>
      <c r="C24" s="13">
        <f aca="true" t="shared" si="7" ref="C24:J24">+C25+C26</f>
        <v>205648</v>
      </c>
      <c r="D24" s="13">
        <f t="shared" si="7"/>
        <v>215859</v>
      </c>
      <c r="E24" s="13">
        <f t="shared" si="7"/>
        <v>139007</v>
      </c>
      <c r="F24" s="13">
        <f t="shared" si="7"/>
        <v>164798</v>
      </c>
      <c r="G24" s="13">
        <f t="shared" si="7"/>
        <v>240897</v>
      </c>
      <c r="H24" s="13">
        <f t="shared" si="7"/>
        <v>124221</v>
      </c>
      <c r="I24" s="13">
        <f t="shared" si="7"/>
        <v>34953</v>
      </c>
      <c r="J24" s="13">
        <f t="shared" si="7"/>
        <v>91638</v>
      </c>
      <c r="K24" s="11">
        <f t="shared" si="4"/>
        <v>1363670</v>
      </c>
    </row>
    <row r="25" spans="1:12" ht="17.25" customHeight="1">
      <c r="A25" s="12" t="s">
        <v>115</v>
      </c>
      <c r="B25" s="13">
        <v>69440</v>
      </c>
      <c r="C25" s="13">
        <v>107822</v>
      </c>
      <c r="D25" s="13">
        <v>118996</v>
      </c>
      <c r="E25" s="13">
        <v>75739</v>
      </c>
      <c r="F25" s="13">
        <v>85395</v>
      </c>
      <c r="G25" s="13">
        <v>119534</v>
      </c>
      <c r="H25" s="13">
        <v>60622</v>
      </c>
      <c r="I25" s="13">
        <v>21246</v>
      </c>
      <c r="J25" s="13">
        <v>48258</v>
      </c>
      <c r="K25" s="11">
        <f t="shared" si="4"/>
        <v>707052</v>
      </c>
      <c r="L25" s="50"/>
    </row>
    <row r="26" spans="1:12" ht="17.25" customHeight="1">
      <c r="A26" s="12" t="s">
        <v>116</v>
      </c>
      <c r="B26" s="13">
        <v>77209</v>
      </c>
      <c r="C26" s="13">
        <v>97826</v>
      </c>
      <c r="D26" s="13">
        <v>96863</v>
      </c>
      <c r="E26" s="13">
        <v>63268</v>
      </c>
      <c r="F26" s="13">
        <v>79403</v>
      </c>
      <c r="G26" s="13">
        <v>121363</v>
      </c>
      <c r="H26" s="13">
        <v>63599</v>
      </c>
      <c r="I26" s="13">
        <v>13707</v>
      </c>
      <c r="J26" s="13">
        <v>43380</v>
      </c>
      <c r="K26" s="11">
        <f t="shared" si="4"/>
        <v>656618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7913</v>
      </c>
      <c r="I27" s="11">
        <v>0</v>
      </c>
      <c r="J27" s="11">
        <v>0</v>
      </c>
      <c r="K27" s="11">
        <f t="shared" si="4"/>
        <v>7913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9080.01</v>
      </c>
      <c r="I35" s="19">
        <v>0</v>
      </c>
      <c r="J35" s="19">
        <v>0</v>
      </c>
      <c r="K35" s="23">
        <f>SUM(B35:J35)</f>
        <v>9080.01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1768136.18</v>
      </c>
      <c r="C47" s="22">
        <f aca="true" t="shared" si="12" ref="C47:H47">+C48+C57</f>
        <v>2588560.69</v>
      </c>
      <c r="D47" s="22">
        <f t="shared" si="12"/>
        <v>2940569.31</v>
      </c>
      <c r="E47" s="22">
        <f t="shared" si="12"/>
        <v>1706909.92</v>
      </c>
      <c r="F47" s="22">
        <f t="shared" si="12"/>
        <v>2232662.43</v>
      </c>
      <c r="G47" s="22">
        <f t="shared" si="12"/>
        <v>3255599.4600000004</v>
      </c>
      <c r="H47" s="22">
        <f t="shared" si="12"/>
        <v>1729075.52</v>
      </c>
      <c r="I47" s="22">
        <f>+I48+I57</f>
        <v>647728.45</v>
      </c>
      <c r="J47" s="22">
        <f>+J48+J57</f>
        <v>1025999.89</v>
      </c>
      <c r="K47" s="22">
        <f>SUM(B47:J47)</f>
        <v>17895241.85</v>
      </c>
    </row>
    <row r="48" spans="1:11" ht="17.25" customHeight="1">
      <c r="A48" s="16" t="s">
        <v>108</v>
      </c>
      <c r="B48" s="23">
        <f>SUM(B49:B56)</f>
        <v>1750287.52</v>
      </c>
      <c r="C48" s="23">
        <f aca="true" t="shared" si="13" ref="C48:J48">SUM(C49:C56)</f>
        <v>2563276.06</v>
      </c>
      <c r="D48" s="23">
        <f t="shared" si="13"/>
        <v>2914446.47</v>
      </c>
      <c r="E48" s="23">
        <f t="shared" si="13"/>
        <v>1683960.3599999999</v>
      </c>
      <c r="F48" s="23">
        <f t="shared" si="13"/>
        <v>2208986.66</v>
      </c>
      <c r="G48" s="23">
        <f t="shared" si="13"/>
        <v>3225097.72</v>
      </c>
      <c r="H48" s="23">
        <f t="shared" si="13"/>
        <v>1708525.81</v>
      </c>
      <c r="I48" s="23">
        <f t="shared" si="13"/>
        <v>647728.45</v>
      </c>
      <c r="J48" s="23">
        <f t="shared" si="13"/>
        <v>1011637.76</v>
      </c>
      <c r="K48" s="23">
        <f aca="true" t="shared" si="14" ref="K48:K57">SUM(B48:J48)</f>
        <v>17713946.810000002</v>
      </c>
    </row>
    <row r="49" spans="1:11" ht="17.25" customHeight="1">
      <c r="A49" s="34" t="s">
        <v>43</v>
      </c>
      <c r="B49" s="23">
        <f aca="true" t="shared" si="15" ref="B49:H49">ROUND(B30*B7,2)</f>
        <v>1749131.34</v>
      </c>
      <c r="C49" s="23">
        <f t="shared" si="15"/>
        <v>2555743.81</v>
      </c>
      <c r="D49" s="23">
        <f t="shared" si="15"/>
        <v>2912102.49</v>
      </c>
      <c r="E49" s="23">
        <f t="shared" si="15"/>
        <v>1683031.13</v>
      </c>
      <c r="F49" s="23">
        <f t="shared" si="15"/>
        <v>2207126.25</v>
      </c>
      <c r="G49" s="23">
        <f t="shared" si="15"/>
        <v>3222579.73</v>
      </c>
      <c r="H49" s="23">
        <f t="shared" si="15"/>
        <v>1698393.64</v>
      </c>
      <c r="I49" s="23">
        <f>ROUND(I30*I7,2)</f>
        <v>646662.73</v>
      </c>
      <c r="J49" s="23">
        <f>ROUND(J30*J7,2)</f>
        <v>1009420.72</v>
      </c>
      <c r="K49" s="23">
        <f t="shared" si="14"/>
        <v>17684191.84</v>
      </c>
    </row>
    <row r="50" spans="1:11" ht="17.25" customHeight="1">
      <c r="A50" s="34" t="s">
        <v>44</v>
      </c>
      <c r="B50" s="19">
        <v>0</v>
      </c>
      <c r="C50" s="23">
        <f>ROUND(C31*C7,2)</f>
        <v>5680.84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5680.84</v>
      </c>
    </row>
    <row r="51" spans="1:11" ht="17.25" customHeight="1">
      <c r="A51" s="64" t="s">
        <v>104</v>
      </c>
      <c r="B51" s="65">
        <f aca="true" t="shared" si="16" ref="B51:H51">ROUND(B32*B7,2)</f>
        <v>-2935.5</v>
      </c>
      <c r="C51" s="65">
        <f t="shared" si="16"/>
        <v>-3922.31</v>
      </c>
      <c r="D51" s="65">
        <f t="shared" si="16"/>
        <v>-4041.78</v>
      </c>
      <c r="E51" s="65">
        <f t="shared" si="16"/>
        <v>-2516.17</v>
      </c>
      <c r="F51" s="65">
        <f t="shared" si="16"/>
        <v>-3421.11</v>
      </c>
      <c r="G51" s="65">
        <f t="shared" si="16"/>
        <v>-4912.09</v>
      </c>
      <c r="H51" s="65">
        <f t="shared" si="16"/>
        <v>-2662.88</v>
      </c>
      <c r="I51" s="19">
        <v>0</v>
      </c>
      <c r="J51" s="19">
        <v>0</v>
      </c>
      <c r="K51" s="65">
        <f>SUM(B51:J51)</f>
        <v>-24411.84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9080.01</v>
      </c>
      <c r="I53" s="31">
        <f>+I35</f>
        <v>0</v>
      </c>
      <c r="J53" s="31">
        <f>+J35</f>
        <v>0</v>
      </c>
      <c r="K53" s="23">
        <f t="shared" si="14"/>
        <v>9080.01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-204005.30000000002</v>
      </c>
      <c r="C61" s="35">
        <f t="shared" si="17"/>
        <v>-233995.79</v>
      </c>
      <c r="D61" s="35">
        <f t="shared" si="17"/>
        <v>-216831.84000000003</v>
      </c>
      <c r="E61" s="35">
        <f t="shared" si="17"/>
        <v>-275170.54</v>
      </c>
      <c r="F61" s="35">
        <f t="shared" si="17"/>
        <v>-261606.37</v>
      </c>
      <c r="G61" s="35">
        <f t="shared" si="17"/>
        <v>-322299.95999999996</v>
      </c>
      <c r="H61" s="35">
        <f t="shared" si="17"/>
        <v>-195142.40999999997</v>
      </c>
      <c r="I61" s="35">
        <f t="shared" si="17"/>
        <v>-99897.84999999999</v>
      </c>
      <c r="J61" s="35">
        <f t="shared" si="17"/>
        <v>-75111.83</v>
      </c>
      <c r="K61" s="35">
        <f>SUM(B61:J61)</f>
        <v>-1884061.89</v>
      </c>
    </row>
    <row r="62" spans="1:11" ht="18.75" customHeight="1">
      <c r="A62" s="16" t="s">
        <v>74</v>
      </c>
      <c r="B62" s="35">
        <f aca="true" t="shared" si="18" ref="B62:J62">B63+B64+B65+B66+B67+B68</f>
        <v>-189388.83000000002</v>
      </c>
      <c r="C62" s="35">
        <f t="shared" si="18"/>
        <v>-211047.9</v>
      </c>
      <c r="D62" s="35">
        <f t="shared" si="18"/>
        <v>-197372.7</v>
      </c>
      <c r="E62" s="35">
        <f t="shared" si="18"/>
        <v>-261060.65999999997</v>
      </c>
      <c r="F62" s="35">
        <f t="shared" si="18"/>
        <v>-241207.31</v>
      </c>
      <c r="G62" s="35">
        <f t="shared" si="18"/>
        <v>-292713.22</v>
      </c>
      <c r="H62" s="35">
        <f t="shared" si="18"/>
        <v>-181681.8</v>
      </c>
      <c r="I62" s="35">
        <f t="shared" si="18"/>
        <v>-31783.2</v>
      </c>
      <c r="J62" s="35">
        <f t="shared" si="18"/>
        <v>-65246</v>
      </c>
      <c r="K62" s="35">
        <f aca="true" t="shared" si="19" ref="K62:K91">SUM(B62:J62)</f>
        <v>-1671501.6199999999</v>
      </c>
    </row>
    <row r="63" spans="1:11" ht="18.75" customHeight="1">
      <c r="A63" s="12" t="s">
        <v>75</v>
      </c>
      <c r="B63" s="35">
        <f>-ROUND(B9*$D$3,2)</f>
        <v>-145616</v>
      </c>
      <c r="C63" s="35">
        <f aca="true" t="shared" si="20" ref="C63:J63">-ROUND(C9*$D$3,2)</f>
        <v>-205211.4</v>
      </c>
      <c r="D63" s="35">
        <f t="shared" si="20"/>
        <v>-174640.4</v>
      </c>
      <c r="E63" s="35">
        <f t="shared" si="20"/>
        <v>-136032.4</v>
      </c>
      <c r="F63" s="35">
        <f t="shared" si="20"/>
        <v>-152611.8</v>
      </c>
      <c r="G63" s="35">
        <f t="shared" si="20"/>
        <v>-207354.6</v>
      </c>
      <c r="H63" s="35">
        <f t="shared" si="20"/>
        <v>-181681.8</v>
      </c>
      <c r="I63" s="35">
        <f t="shared" si="20"/>
        <v>-31783.2</v>
      </c>
      <c r="J63" s="35">
        <f t="shared" si="20"/>
        <v>-65246</v>
      </c>
      <c r="K63" s="35">
        <f t="shared" si="19"/>
        <v>-1300177.5999999999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-718.2</v>
      </c>
      <c r="C65" s="35">
        <v>-258.4</v>
      </c>
      <c r="D65" s="35">
        <v>-102.6</v>
      </c>
      <c r="E65" s="35">
        <v>-463.6</v>
      </c>
      <c r="F65" s="35">
        <v>-418</v>
      </c>
      <c r="G65" s="35">
        <v>-326.8</v>
      </c>
      <c r="H65" s="19">
        <v>0</v>
      </c>
      <c r="I65" s="19">
        <v>0</v>
      </c>
      <c r="J65" s="19">
        <v>0</v>
      </c>
      <c r="K65" s="35">
        <f t="shared" si="19"/>
        <v>-2287.6000000000004</v>
      </c>
    </row>
    <row r="66" spans="1:11" ht="18.75" customHeight="1">
      <c r="A66" s="12" t="s">
        <v>105</v>
      </c>
      <c r="B66" s="35">
        <v>-3085.6</v>
      </c>
      <c r="C66" s="35">
        <v>-1197</v>
      </c>
      <c r="D66" s="35">
        <v>-1117.2</v>
      </c>
      <c r="E66" s="35">
        <v>-2500.4</v>
      </c>
      <c r="F66" s="35">
        <v>-957.6</v>
      </c>
      <c r="G66" s="35">
        <v>-718.2</v>
      </c>
      <c r="H66" s="19">
        <v>0</v>
      </c>
      <c r="I66" s="19">
        <v>0</v>
      </c>
      <c r="J66" s="19">
        <v>0</v>
      </c>
      <c r="K66" s="35">
        <f t="shared" si="19"/>
        <v>-9576.000000000002</v>
      </c>
    </row>
    <row r="67" spans="1:11" ht="18.75" customHeight="1">
      <c r="A67" s="12" t="s">
        <v>52</v>
      </c>
      <c r="B67" s="35">
        <v>-39969.03</v>
      </c>
      <c r="C67" s="35">
        <v>-4381.1</v>
      </c>
      <c r="D67" s="35">
        <v>-21512.5</v>
      </c>
      <c r="E67" s="35">
        <v>-122064.26</v>
      </c>
      <c r="F67" s="35">
        <v>-87219.91</v>
      </c>
      <c r="G67" s="35">
        <v>-84313.62</v>
      </c>
      <c r="H67" s="19">
        <v>0</v>
      </c>
      <c r="I67" s="19">
        <v>0</v>
      </c>
      <c r="J67" s="19">
        <v>0</v>
      </c>
      <c r="K67" s="35">
        <f t="shared" si="19"/>
        <v>-359460.42000000004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-14616.470000000001</v>
      </c>
      <c r="C69" s="65">
        <f>SUM(C70:C102)</f>
        <v>-22947.890000000003</v>
      </c>
      <c r="D69" s="65">
        <f>SUM(D70:D102)</f>
        <v>-19459.14</v>
      </c>
      <c r="E69" s="65">
        <f aca="true" t="shared" si="21" ref="E69:J69">SUM(E70:E102)</f>
        <v>-14109.880000000001</v>
      </c>
      <c r="F69" s="65">
        <f t="shared" si="21"/>
        <v>-20399.06</v>
      </c>
      <c r="G69" s="65">
        <f t="shared" si="21"/>
        <v>-29586.74</v>
      </c>
      <c r="H69" s="65">
        <f t="shared" si="21"/>
        <v>-13460.61</v>
      </c>
      <c r="I69" s="65">
        <f t="shared" si="21"/>
        <v>-68114.65</v>
      </c>
      <c r="J69" s="65">
        <f t="shared" si="21"/>
        <v>-9865.83</v>
      </c>
      <c r="K69" s="65">
        <f t="shared" si="19"/>
        <v>-212560.27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-1067.5</v>
      </c>
      <c r="E72" s="19">
        <v>0</v>
      </c>
      <c r="F72" s="35">
        <v>-380.5</v>
      </c>
      <c r="G72" s="19">
        <v>0</v>
      </c>
      <c r="H72" s="19">
        <v>0</v>
      </c>
      <c r="I72" s="45">
        <v>-2392.75</v>
      </c>
      <c r="J72" s="19">
        <v>0</v>
      </c>
      <c r="K72" s="65">
        <f t="shared" si="19"/>
        <v>-3840.75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-21065.23</v>
      </c>
      <c r="D74" s="35">
        <v>-19913.8</v>
      </c>
      <c r="E74" s="35">
        <v>-13964.76</v>
      </c>
      <c r="F74" s="35">
        <v>-19190.47</v>
      </c>
      <c r="G74" s="35">
        <v>-29243.32</v>
      </c>
      <c r="H74" s="35">
        <v>-14319.04</v>
      </c>
      <c r="I74" s="35">
        <v>-5033.81</v>
      </c>
      <c r="J74" s="35">
        <v>-10377.62</v>
      </c>
      <c r="K74" s="65">
        <f t="shared" si="19"/>
        <v>-147619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-2000</v>
      </c>
      <c r="H84" s="19">
        <v>0</v>
      </c>
      <c r="I84" s="65">
        <v>-1000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65">
        <v>-2137.06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65">
        <f>SUM(B97:J97)</f>
        <v>-2137.06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894.48</v>
      </c>
      <c r="C100" s="35">
        <v>1313.19</v>
      </c>
      <c r="D100" s="35">
        <v>1528.56</v>
      </c>
      <c r="E100" s="35">
        <v>854.88</v>
      </c>
      <c r="F100" s="35">
        <v>1171.91</v>
      </c>
      <c r="G100" s="35">
        <v>1662.98</v>
      </c>
      <c r="H100" s="35">
        <v>858.43</v>
      </c>
      <c r="I100" s="35">
        <v>311.91</v>
      </c>
      <c r="J100" s="35">
        <v>511.79</v>
      </c>
      <c r="K100" s="35">
        <f>SUM(B100:J100)</f>
        <v>9108.130000000001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31">
        <f>ROUND(SUM(B103:J103),2)</f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1564130.88</v>
      </c>
      <c r="C106" s="24">
        <f t="shared" si="22"/>
        <v>2354564.9</v>
      </c>
      <c r="D106" s="24">
        <f t="shared" si="22"/>
        <v>2723737.4699999997</v>
      </c>
      <c r="E106" s="24">
        <f t="shared" si="22"/>
        <v>1431739.3800000001</v>
      </c>
      <c r="F106" s="24">
        <f t="shared" si="22"/>
        <v>1971056.06</v>
      </c>
      <c r="G106" s="24">
        <f t="shared" si="22"/>
        <v>2933299.5</v>
      </c>
      <c r="H106" s="24">
        <f t="shared" si="22"/>
        <v>1533933.1099999999</v>
      </c>
      <c r="I106" s="24">
        <f>+I107+I108</f>
        <v>547830.6</v>
      </c>
      <c r="J106" s="24">
        <f>+J107+J108</f>
        <v>950888.06</v>
      </c>
      <c r="K106" s="46">
        <f>SUM(B106:J106)</f>
        <v>16011179.959999999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1546282.22</v>
      </c>
      <c r="C107" s="24">
        <f t="shared" si="23"/>
        <v>2329280.27</v>
      </c>
      <c r="D107" s="24">
        <f t="shared" si="23"/>
        <v>2697614.63</v>
      </c>
      <c r="E107" s="24">
        <f t="shared" si="23"/>
        <v>1408789.82</v>
      </c>
      <c r="F107" s="24">
        <f t="shared" si="23"/>
        <v>1947380.29</v>
      </c>
      <c r="G107" s="24">
        <f t="shared" si="23"/>
        <v>2902797.76</v>
      </c>
      <c r="H107" s="24">
        <f t="shared" si="23"/>
        <v>1513383.4</v>
      </c>
      <c r="I107" s="24">
        <f t="shared" si="23"/>
        <v>547830.6</v>
      </c>
      <c r="J107" s="24">
        <f t="shared" si="23"/>
        <v>936525.93</v>
      </c>
      <c r="K107" s="46">
        <f>SUM(B107:J107)</f>
        <v>15829884.92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16011179.98</v>
      </c>
      <c r="L114" s="52"/>
    </row>
    <row r="115" spans="1:11" ht="18.75" customHeight="1">
      <c r="A115" s="26" t="s">
        <v>70</v>
      </c>
      <c r="B115" s="27">
        <v>203692.2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203692.2</v>
      </c>
    </row>
    <row r="116" spans="1:11" ht="18.75" customHeight="1">
      <c r="A116" s="26" t="s">
        <v>71</v>
      </c>
      <c r="B116" s="27">
        <v>1360438.68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1360438.68</v>
      </c>
    </row>
    <row r="117" spans="1:11" ht="18.75" customHeight="1">
      <c r="A117" s="26" t="s">
        <v>72</v>
      </c>
      <c r="B117" s="38">
        <v>0</v>
      </c>
      <c r="C117" s="27">
        <f>+C106</f>
        <v>2354564.9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2354564.9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2534904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2534904</v>
      </c>
    </row>
    <row r="119" spans="1:11" ht="18.75" customHeight="1">
      <c r="A119" s="26" t="s">
        <v>121</v>
      </c>
      <c r="B119" s="38">
        <v>0</v>
      </c>
      <c r="C119" s="38">
        <v>0</v>
      </c>
      <c r="D119" s="27">
        <v>188833.47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188833.47</v>
      </c>
    </row>
    <row r="120" spans="1:11" ht="18.75" customHeight="1">
      <c r="A120" s="26" t="s">
        <v>122</v>
      </c>
      <c r="B120" s="38">
        <v>0</v>
      </c>
      <c r="C120" s="38">
        <v>0</v>
      </c>
      <c r="D120" s="38">
        <v>0</v>
      </c>
      <c r="E120" s="27">
        <v>1288565.44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1288565.44</v>
      </c>
    </row>
    <row r="121" spans="1:11" ht="18.75" customHeight="1">
      <c r="A121" s="26" t="s">
        <v>123</v>
      </c>
      <c r="B121" s="38">
        <v>0</v>
      </c>
      <c r="C121" s="38">
        <v>0</v>
      </c>
      <c r="D121" s="38">
        <v>0</v>
      </c>
      <c r="E121" s="27">
        <v>143173.94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143173.94</v>
      </c>
    </row>
    <row r="122" spans="1:11" ht="18.75" customHeight="1">
      <c r="A122" s="26" t="s">
        <v>124</v>
      </c>
      <c r="B122" s="38">
        <v>0</v>
      </c>
      <c r="C122" s="38">
        <v>0</v>
      </c>
      <c r="D122" s="38">
        <v>0</v>
      </c>
      <c r="E122" s="38">
        <v>0</v>
      </c>
      <c r="F122" s="27">
        <v>383497.1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383497.1</v>
      </c>
    </row>
    <row r="123" spans="1:11" ht="18.75" customHeight="1">
      <c r="A123" s="26" t="s">
        <v>125</v>
      </c>
      <c r="B123" s="38">
        <v>0</v>
      </c>
      <c r="C123" s="38">
        <v>0</v>
      </c>
      <c r="D123" s="38">
        <v>0</v>
      </c>
      <c r="E123" s="38">
        <v>0</v>
      </c>
      <c r="F123" s="27">
        <v>718378.9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718378.9</v>
      </c>
    </row>
    <row r="124" spans="1:11" ht="18.75" customHeight="1">
      <c r="A124" s="26" t="s">
        <v>126</v>
      </c>
      <c r="B124" s="38">
        <v>0</v>
      </c>
      <c r="C124" s="38">
        <v>0</v>
      </c>
      <c r="D124" s="38">
        <v>0</v>
      </c>
      <c r="E124" s="38">
        <v>0</v>
      </c>
      <c r="F124" s="27">
        <v>96654.3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96654.3</v>
      </c>
    </row>
    <row r="125" spans="1:11" ht="18.75" customHeight="1">
      <c r="A125" s="26" t="s">
        <v>127</v>
      </c>
      <c r="B125" s="66">
        <v>0</v>
      </c>
      <c r="C125" s="66">
        <v>0</v>
      </c>
      <c r="D125" s="66">
        <v>0</v>
      </c>
      <c r="E125" s="66">
        <v>0</v>
      </c>
      <c r="F125" s="67">
        <v>772525.77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772525.77</v>
      </c>
    </row>
    <row r="126" spans="1:11" ht="18.75" customHeight="1">
      <c r="A126" s="26" t="s">
        <v>128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862236.48</v>
      </c>
      <c r="H126" s="38">
        <v>0</v>
      </c>
      <c r="I126" s="38">
        <v>0</v>
      </c>
      <c r="J126" s="38">
        <v>0</v>
      </c>
      <c r="K126" s="39">
        <f t="shared" si="25"/>
        <v>862236.48</v>
      </c>
    </row>
    <row r="127" spans="1:11" ht="18.75" customHeight="1">
      <c r="A127" s="26" t="s">
        <v>129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67826.79</v>
      </c>
      <c r="H127" s="38">
        <v>0</v>
      </c>
      <c r="I127" s="38">
        <v>0</v>
      </c>
      <c r="J127" s="38">
        <v>0</v>
      </c>
      <c r="K127" s="39">
        <f t="shared" si="25"/>
        <v>67826.79</v>
      </c>
    </row>
    <row r="128" spans="1:11" ht="18.75" customHeight="1">
      <c r="A128" s="26" t="s">
        <v>130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427288.25</v>
      </c>
      <c r="H128" s="38">
        <v>0</v>
      </c>
      <c r="I128" s="38">
        <v>0</v>
      </c>
      <c r="J128" s="38">
        <v>0</v>
      </c>
      <c r="K128" s="39">
        <f t="shared" si="25"/>
        <v>427288.25</v>
      </c>
    </row>
    <row r="129" spans="1:11" ht="18.75" customHeight="1">
      <c r="A129" s="26" t="s">
        <v>131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427018.09</v>
      </c>
      <c r="H129" s="38">
        <v>0</v>
      </c>
      <c r="I129" s="38">
        <v>0</v>
      </c>
      <c r="J129" s="38">
        <v>0</v>
      </c>
      <c r="K129" s="39">
        <f t="shared" si="25"/>
        <v>427018.09</v>
      </c>
    </row>
    <row r="130" spans="1:11" ht="18.75" customHeight="1">
      <c r="A130" s="26" t="s">
        <v>132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1148929.89</v>
      </c>
      <c r="H130" s="38">
        <v>0</v>
      </c>
      <c r="I130" s="38">
        <v>0</v>
      </c>
      <c r="J130" s="38">
        <v>0</v>
      </c>
      <c r="K130" s="39">
        <f t="shared" si="25"/>
        <v>1148929.89</v>
      </c>
    </row>
    <row r="131" spans="1:11" ht="18.75" customHeight="1">
      <c r="A131" s="26" t="s">
        <v>133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550301.36</v>
      </c>
      <c r="I131" s="38">
        <v>0</v>
      </c>
      <c r="J131" s="38">
        <v>0</v>
      </c>
      <c r="K131" s="39">
        <f t="shared" si="25"/>
        <v>550301.36</v>
      </c>
    </row>
    <row r="132" spans="1:11" ht="18.75" customHeight="1">
      <c r="A132" s="26" t="s">
        <v>134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983631.75</v>
      </c>
      <c r="I132" s="38">
        <v>0</v>
      </c>
      <c r="J132" s="38">
        <v>0</v>
      </c>
      <c r="K132" s="39">
        <f t="shared" si="25"/>
        <v>983631.75</v>
      </c>
    </row>
    <row r="133" spans="1:11" ht="18.75" customHeight="1">
      <c r="A133" s="26" t="s">
        <v>135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547830.6</v>
      </c>
      <c r="J133" s="38"/>
      <c r="K133" s="39">
        <f t="shared" si="25"/>
        <v>547830.6</v>
      </c>
    </row>
    <row r="134" spans="1:11" ht="18.75" customHeight="1">
      <c r="A134" s="74" t="s">
        <v>136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950888.07</v>
      </c>
      <c r="K134" s="42">
        <f t="shared" si="25"/>
        <v>950888.07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-0.009999999892897904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2017-11-07T18:03:24Z</dcterms:modified>
  <cp:category/>
  <cp:version/>
  <cp:contentType/>
  <cp:contentStatus/>
</cp:coreProperties>
</file>