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<sst xmlns="http://schemas.openxmlformats.org/spreadsheetml/2006/main" count="141" uniqueCount="141">
  <si>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</si>
  <si>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</si>
  <si>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</si>
  <si>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</si>
  <si>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</si>
  <si>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</si>
  <si>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</si>
  <si>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</si>
  <si>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</si>
  <si>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</si>
  <si>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</si>
  <si>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</si>
  <si>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</si>
  <si>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</si>
  <si>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</si>
  <si>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</si>
  <si>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</si>
  <si>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</si>
  <si>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</si>
  <si>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</si>
  <si>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</si>
  <si>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</si>
  <si>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</si>
  <si>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</si>
  <si>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</si>
  <si>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</si>
  <si>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</si>
  <si>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</si>
  <si>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</si>
  <si>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</si>
  <si>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</si>
  <si>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</si>
  <si>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</si>
  <si>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</si>
  <si>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</si>
  <si>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</si>
  <si>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</si>
  <si>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</si>
  <si>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</si>
  <si>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</si>
  <si>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</si>
  <si>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</si>
  <si>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</si>
  <si>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</si>
  <si>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</si>
  <si>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</si>
  <si>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</si>
  <si>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</si>
  <si>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</si>
  <si>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</si>
  <si>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</si>
  <si>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</si>
  <si>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</si>
  <si>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</si>
  <si>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</si>
  <si>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</si>
  <si>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</si>
  <si>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</si>
  <si>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</si>
  <si>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</si>
  <si>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</si>
  <si>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</si>
  <si>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</si>
  <si>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</si>
  <si>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</si>
  <si>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</si>
  <si>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</si>
  <si>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</si>
  <si>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</si>
  <si>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</si>
  <si>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</si>
  <si>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</si>
  <si>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</si>
  <si>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</si>
  <si>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</si>
  <si>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</si>
  <si>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</si>
  <si>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</si>
  <si>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</si>
  <si>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</si>
  <si>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</si>
  <si>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</si>
  <si>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</si>
  <si>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</si>
  <si>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</si>
  <si>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</si>
  <si>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</si>
  <si>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</si>
  <si>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</si>
  <si>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</si>
  <si>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</si>
  <si>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</si>
  <si>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</si>
  <si>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</si>
  <si>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</si>
  <si>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</si>
  <si>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</si>
  <si>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</si>
  <si>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</si>
  <si>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</si>
  <si>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</si>
  <si>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</si>
  <si>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</si>
  <si>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</si>
  <si>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</si>
  <si>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</si>
  <si>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</si>
  <si>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</si>
  <si>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</si>
  <si>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</si>
  <si>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</si>
  <si>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</si>
  <si>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</si>
  <si>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</si>
  <si>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</si>
  <si>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</si>
  <si>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</si>
  <si>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</si>
  <si>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</si>
  <si>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>Notas:</t>
  </si>
  <si>
    <t xml:space="preserve">6.2.32. Revisão do ajuste de Remuneração Previsto Contratualmente </t>
  </si>
  <si>
    <t xml:space="preserve">6.3. Revisão de Remuneração pelo Transporte Coletivo </t>
  </si>
  <si>
    <t>OPERAÇÃO 26/10/17 - VENCIMENTO 03/11/17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</si>
  <si>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</si>
  <si>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</si>
  <si>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</si>
  <si>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</si>
  <si>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</si>
  <si>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</si>
  <si>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</si>
  <si>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</si>
  <si>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</si>
  <si>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</si>
  <si>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</si>
  <si>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</si>
  <si>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</si>
  <si>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</si>
  <si>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</si>
  <si>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</si>
  <si>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(1) Ajuste de remuneração previsto contratualmente, período de 25/09 a 24/10/17, parcela 2/20.</t>
  </si>
  <si>
    <t>(2) Pagamento de combustível não fóssil de outubro/17.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</si>
</sst>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122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570418</v>
      </c>
      <c r="C7" s="9">
        <f t="shared" si="0"/>
        <v>743972</v>
      </c>
      <c r="D7" s="9">
        <f t="shared" si="0"/>
        <v>751066</v>
      </c>
      <c r="E7" s="9">
        <f t="shared" si="0"/>
        <v>517372</v>
      </c>
      <c r="F7" s="9">
        <f t="shared" si="0"/>
        <v>703233</v>
      </c>
      <c r="G7" s="9">
        <f t="shared" si="0"/>
        <v>1203748</v>
      </c>
      <c r="H7" s="9">
        <f t="shared" si="0"/>
        <v>547952</v>
      </c>
      <c r="I7" s="9">
        <f t="shared" si="0"/>
        <v>116307</v>
      </c>
      <c r="J7" s="9">
        <f t="shared" si="0"/>
        <v>303804</v>
      </c>
      <c r="K7" s="9">
        <f t="shared" si="0"/>
        <v>5457872</v>
      </c>
      <c r="L7" s="50"/>
    </row>
    <row r="8" spans="1:11" ht="17.25" customHeight="1">
      <c r="A8" s="10" t="s">
        <v>97</v>
      </c>
      <c r="B8" s="11">
        <f>B9+B12+B16</f>
        <v>268908</v>
      </c>
      <c r="C8" s="11">
        <f aca="true" t="shared" si="1" ref="C8:J8">C9+C12+C16</f>
        <v>363096</v>
      </c>
      <c r="D8" s="11">
        <f t="shared" si="1"/>
        <v>339132</v>
      </c>
      <c r="E8" s="11">
        <f t="shared" si="1"/>
        <v>251748</v>
      </c>
      <c r="F8" s="11">
        <f t="shared" si="1"/>
        <v>326920</v>
      </c>
      <c r="G8" s="11">
        <f t="shared" si="1"/>
        <v>562980</v>
      </c>
      <c r="H8" s="11">
        <f t="shared" si="1"/>
        <v>284358</v>
      </c>
      <c r="I8" s="11">
        <f t="shared" si="1"/>
        <v>51832</v>
      </c>
      <c r="J8" s="11">
        <f t="shared" si="1"/>
        <v>136124</v>
      </c>
      <c r="K8" s="11">
        <f>SUM(B8:J8)</f>
        <v>2585098</v>
      </c>
    </row>
    <row r="9" spans="1:11" ht="17.25" customHeight="1">
      <c r="A9" s="15" t="s">
        <v>16</v>
      </c>
      <c r="B9" s="13">
        <f>+B10+B11</f>
        <v>32276</v>
      </c>
      <c r="C9" s="13">
        <f aca="true" t="shared" si="2" ref="C9:J9">+C10+C11</f>
        <v>45798</v>
      </c>
      <c r="D9" s="13">
        <f t="shared" si="2"/>
        <v>38446</v>
      </c>
      <c r="E9" s="13">
        <f t="shared" si="2"/>
        <v>31044</v>
      </c>
      <c r="F9" s="13">
        <f t="shared" si="2"/>
        <v>33896</v>
      </c>
      <c r="G9" s="13">
        <f t="shared" si="2"/>
        <v>46190</v>
      </c>
      <c r="H9" s="13">
        <f t="shared" si="2"/>
        <v>42356</v>
      </c>
      <c r="I9" s="13">
        <f t="shared" si="2"/>
        <v>7329</v>
      </c>
      <c r="J9" s="13">
        <f t="shared" si="2"/>
        <v>14230</v>
      </c>
      <c r="K9" s="11">
        <f>SUM(B9:J9)</f>
        <v>291565</v>
      </c>
    </row>
    <row r="10" spans="1:11" ht="17.25" customHeight="1">
      <c r="A10" s="29" t="s">
        <v>17</v>
      </c>
      <c r="B10" s="13">
        <v>32276</v>
      </c>
      <c r="C10" s="13">
        <v>45798</v>
      </c>
      <c r="D10" s="13">
        <v>38446</v>
      </c>
      <c r="E10" s="13">
        <v>31044</v>
      </c>
      <c r="F10" s="13">
        <v>33896</v>
      </c>
      <c r="G10" s="13">
        <v>46190</v>
      </c>
      <c r="H10" s="13">
        <v>42356</v>
      </c>
      <c r="I10" s="13">
        <v>7329</v>
      </c>
      <c r="J10" s="13">
        <v>14230</v>
      </c>
      <c r="K10" s="11">
        <f>SUM(B10:J10)</f>
        <v>291565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222375</v>
      </c>
      <c r="C12" s="17">
        <f t="shared" si="3"/>
        <v>297757</v>
      </c>
      <c r="D12" s="17">
        <f t="shared" si="3"/>
        <v>282477</v>
      </c>
      <c r="E12" s="17">
        <f t="shared" si="3"/>
        <v>207719</v>
      </c>
      <c r="F12" s="17">
        <f t="shared" si="3"/>
        <v>272800</v>
      </c>
      <c r="G12" s="17">
        <f t="shared" si="3"/>
        <v>481239</v>
      </c>
      <c r="H12" s="17">
        <f t="shared" si="3"/>
        <v>228041</v>
      </c>
      <c r="I12" s="17">
        <f t="shared" si="3"/>
        <v>41492</v>
      </c>
      <c r="J12" s="17">
        <f t="shared" si="3"/>
        <v>114325</v>
      </c>
      <c r="K12" s="11">
        <f aca="true" t="shared" si="4" ref="K12:K27">SUM(B12:J12)</f>
        <v>2148225</v>
      </c>
    </row>
    <row r="13" spans="1:13" ht="17.25" customHeight="1">
      <c r="A13" s="14" t="s">
        <v>19</v>
      </c>
      <c r="B13" s="13">
        <v>108099</v>
      </c>
      <c r="C13" s="13">
        <v>154034</v>
      </c>
      <c r="D13" s="13">
        <v>150992</v>
      </c>
      <c r="E13" s="13">
        <v>107250</v>
      </c>
      <c r="F13" s="13">
        <v>140003</v>
      </c>
      <c r="G13" s="13">
        <v>231010</v>
      </c>
      <c r="H13" s="13">
        <v>104912</v>
      </c>
      <c r="I13" s="13">
        <v>23451</v>
      </c>
      <c r="J13" s="13">
        <v>61079</v>
      </c>
      <c r="K13" s="11">
        <f t="shared" si="4"/>
        <v>1080830</v>
      </c>
      <c r="L13" s="50"/>
      <c r="M13" s="51"/>
    </row>
    <row r="14" spans="1:12" ht="17.25" customHeight="1">
      <c r="A14" s="14" t="s">
        <v>20</v>
      </c>
      <c r="B14" s="13">
        <v>104906</v>
      </c>
      <c r="C14" s="13">
        <v>129025</v>
      </c>
      <c r="D14" s="13">
        <v>121899</v>
      </c>
      <c r="E14" s="13">
        <v>91303</v>
      </c>
      <c r="F14" s="13">
        <v>123084</v>
      </c>
      <c r="G14" s="13">
        <v>234436</v>
      </c>
      <c r="H14" s="13">
        <v>105772</v>
      </c>
      <c r="I14" s="13">
        <v>15567</v>
      </c>
      <c r="J14" s="13">
        <v>50174</v>
      </c>
      <c r="K14" s="11">
        <f t="shared" si="4"/>
        <v>976166</v>
      </c>
      <c r="L14" s="50"/>
    </row>
    <row r="15" spans="1:11" ht="17.25" customHeight="1">
      <c r="A15" s="14" t="s">
        <v>21</v>
      </c>
      <c r="B15" s="13">
        <v>9370</v>
      </c>
      <c r="C15" s="13">
        <v>14698</v>
      </c>
      <c r="D15" s="13">
        <v>9586</v>
      </c>
      <c r="E15" s="13">
        <v>9166</v>
      </c>
      <c r="F15" s="13">
        <v>9713</v>
      </c>
      <c r="G15" s="13">
        <v>15793</v>
      </c>
      <c r="H15" s="13">
        <v>17357</v>
      </c>
      <c r="I15" s="13">
        <v>2474</v>
      </c>
      <c r="J15" s="13">
        <v>3072</v>
      </c>
      <c r="K15" s="11">
        <f t="shared" si="4"/>
        <v>91229</v>
      </c>
    </row>
    <row r="16" spans="1:11" ht="17.25" customHeight="1">
      <c r="A16" s="15" t="s">
        <v>93</v>
      </c>
      <c r="B16" s="13">
        <f>B17+B18+B19</f>
        <v>14257</v>
      </c>
      <c r="C16" s="13">
        <f aca="true" t="shared" si="5" ref="C16:J16">C17+C18+C19</f>
        <v>19541</v>
      </c>
      <c r="D16" s="13">
        <f t="shared" si="5"/>
        <v>18209</v>
      </c>
      <c r="E16" s="13">
        <f t="shared" si="5"/>
        <v>12985</v>
      </c>
      <c r="F16" s="13">
        <f t="shared" si="5"/>
        <v>20224</v>
      </c>
      <c r="G16" s="13">
        <f t="shared" si="5"/>
        <v>35551</v>
      </c>
      <c r="H16" s="13">
        <f t="shared" si="5"/>
        <v>13961</v>
      </c>
      <c r="I16" s="13">
        <f t="shared" si="5"/>
        <v>3011</v>
      </c>
      <c r="J16" s="13">
        <f t="shared" si="5"/>
        <v>7569</v>
      </c>
      <c r="K16" s="11">
        <f t="shared" si="4"/>
        <v>145308</v>
      </c>
    </row>
    <row r="17" spans="1:11" ht="17.25" customHeight="1">
      <c r="A17" s="14" t="s">
        <v>94</v>
      </c>
      <c r="B17" s="13">
        <v>14148</v>
      </c>
      <c r="C17" s="13">
        <v>19433</v>
      </c>
      <c r="D17" s="13">
        <v>18093</v>
      </c>
      <c r="E17" s="13">
        <v>12908</v>
      </c>
      <c r="F17" s="13">
        <v>20130</v>
      </c>
      <c r="G17" s="13">
        <v>35331</v>
      </c>
      <c r="H17" s="13">
        <v>13858</v>
      </c>
      <c r="I17" s="13">
        <v>2993</v>
      </c>
      <c r="J17" s="13">
        <v>7531</v>
      </c>
      <c r="K17" s="11">
        <f t="shared" si="4"/>
        <v>144425</v>
      </c>
    </row>
    <row r="18" spans="1:11" ht="17.25" customHeight="1">
      <c r="A18" s="14" t="s">
        <v>95</v>
      </c>
      <c r="B18" s="13">
        <v>80</v>
      </c>
      <c r="C18" s="13">
        <v>100</v>
      </c>
      <c r="D18" s="13">
        <v>92</v>
      </c>
      <c r="E18" s="13">
        <v>69</v>
      </c>
      <c r="F18" s="13">
        <v>84</v>
      </c>
      <c r="G18" s="13">
        <v>194</v>
      </c>
      <c r="H18" s="13">
        <v>86</v>
      </c>
      <c r="I18" s="13">
        <v>16</v>
      </c>
      <c r="J18" s="13">
        <v>36</v>
      </c>
      <c r="K18" s="11">
        <f t="shared" si="4"/>
        <v>757</v>
      </c>
    </row>
    <row r="19" spans="1:11" ht="17.25" customHeight="1">
      <c r="A19" s="14" t="s">
        <v>96</v>
      </c>
      <c r="B19" s="13">
        <v>29</v>
      </c>
      <c r="C19" s="13">
        <v>8</v>
      </c>
      <c r="D19" s="13">
        <v>24</v>
      </c>
      <c r="E19" s="13">
        <v>8</v>
      </c>
      <c r="F19" s="13">
        <v>10</v>
      </c>
      <c r="G19" s="13">
        <v>26</v>
      </c>
      <c r="H19" s="13">
        <v>17</v>
      </c>
      <c r="I19" s="13">
        <v>2</v>
      </c>
      <c r="J19" s="13">
        <v>2</v>
      </c>
      <c r="K19" s="11">
        <f t="shared" si="4"/>
        <v>126</v>
      </c>
    </row>
    <row r="20" spans="1:11" ht="17.25" customHeight="1">
      <c r="A20" s="16" t="s">
        <v>22</v>
      </c>
      <c r="B20" s="11">
        <f>+B21+B22+B23</f>
        <v>159323</v>
      </c>
      <c r="C20" s="11">
        <f aca="true" t="shared" si="6" ref="C20:J20">+C21+C22+C23</f>
        <v>182212</v>
      </c>
      <c r="D20" s="11">
        <f t="shared" si="6"/>
        <v>204337</v>
      </c>
      <c r="E20" s="11">
        <f t="shared" si="6"/>
        <v>129792</v>
      </c>
      <c r="F20" s="11">
        <f t="shared" si="6"/>
        <v>208445</v>
      </c>
      <c r="G20" s="11">
        <f t="shared" si="6"/>
        <v>399202</v>
      </c>
      <c r="H20" s="11">
        <f t="shared" si="6"/>
        <v>135514</v>
      </c>
      <c r="I20" s="11">
        <f t="shared" si="6"/>
        <v>30889</v>
      </c>
      <c r="J20" s="11">
        <f t="shared" si="6"/>
        <v>77485</v>
      </c>
      <c r="K20" s="11">
        <f t="shared" si="4"/>
        <v>1527199</v>
      </c>
    </row>
    <row r="21" spans="1:12" ht="17.25" customHeight="1">
      <c r="A21" s="12" t="s">
        <v>23</v>
      </c>
      <c r="B21" s="13">
        <v>86015</v>
      </c>
      <c r="C21" s="13">
        <v>107658</v>
      </c>
      <c r="D21" s="13">
        <v>123214</v>
      </c>
      <c r="E21" s="13">
        <v>75660</v>
      </c>
      <c r="F21" s="13">
        <v>119534</v>
      </c>
      <c r="G21" s="13">
        <v>211138</v>
      </c>
      <c r="H21" s="13">
        <v>75373</v>
      </c>
      <c r="I21" s="13">
        <v>19592</v>
      </c>
      <c r="J21" s="13">
        <v>45371</v>
      </c>
      <c r="K21" s="11">
        <f t="shared" si="4"/>
        <v>863555</v>
      </c>
      <c r="L21" s="50"/>
    </row>
    <row r="22" spans="1:12" ht="17.25" customHeight="1">
      <c r="A22" s="12" t="s">
        <v>24</v>
      </c>
      <c r="B22" s="13">
        <v>69142</v>
      </c>
      <c r="C22" s="13">
        <v>69524</v>
      </c>
      <c r="D22" s="13">
        <v>77072</v>
      </c>
      <c r="E22" s="13">
        <v>51042</v>
      </c>
      <c r="F22" s="13">
        <v>84862</v>
      </c>
      <c r="G22" s="13">
        <v>180765</v>
      </c>
      <c r="H22" s="13">
        <v>54740</v>
      </c>
      <c r="I22" s="13">
        <v>10453</v>
      </c>
      <c r="J22" s="13">
        <v>30739</v>
      </c>
      <c r="K22" s="11">
        <f t="shared" si="4"/>
        <v>628339</v>
      </c>
      <c r="L22" s="50"/>
    </row>
    <row r="23" spans="1:11" ht="17.25" customHeight="1">
      <c r="A23" s="12" t="s">
        <v>25</v>
      </c>
      <c r="B23" s="13">
        <v>4166</v>
      </c>
      <c r="C23" s="13">
        <v>5030</v>
      </c>
      <c r="D23" s="13">
        <v>4051</v>
      </c>
      <c r="E23" s="13">
        <v>3090</v>
      </c>
      <c r="F23" s="13">
        <v>4049</v>
      </c>
      <c r="G23" s="13">
        <v>7299</v>
      </c>
      <c r="H23" s="13">
        <v>5401</v>
      </c>
      <c r="I23" s="13">
        <v>844</v>
      </c>
      <c r="J23" s="13">
        <v>1375</v>
      </c>
      <c r="K23" s="11">
        <f t="shared" si="4"/>
        <v>35305</v>
      </c>
    </row>
    <row r="24" spans="1:11" ht="17.25" customHeight="1">
      <c r="A24" s="16" t="s">
        <v>26</v>
      </c>
      <c r="B24" s="13">
        <f>+B25+B26</f>
        <v>142187</v>
      </c>
      <c r="C24" s="13">
        <f aca="true" t="shared" si="7" ref="C24:J24">+C25+C26</f>
        <v>198664</v>
      </c>
      <c r="D24" s="13">
        <f t="shared" si="7"/>
        <v>207597</v>
      </c>
      <c r="E24" s="13">
        <f t="shared" si="7"/>
        <v>135832</v>
      </c>
      <c r="F24" s="13">
        <f t="shared" si="7"/>
        <v>167868</v>
      </c>
      <c r="G24" s="13">
        <f t="shared" si="7"/>
        <v>241566</v>
      </c>
      <c r="H24" s="13">
        <f t="shared" si="7"/>
        <v>120396</v>
      </c>
      <c r="I24" s="13">
        <f t="shared" si="7"/>
        <v>33586</v>
      </c>
      <c r="J24" s="13">
        <f t="shared" si="7"/>
        <v>90195</v>
      </c>
      <c r="K24" s="11">
        <f t="shared" si="4"/>
        <v>1337891</v>
      </c>
    </row>
    <row r="25" spans="1:12" ht="17.25" customHeight="1">
      <c r="A25" s="12" t="s">
        <v>115</v>
      </c>
      <c r="B25" s="13">
        <v>61318</v>
      </c>
      <c r="C25" s="13">
        <v>95221</v>
      </c>
      <c r="D25" s="13">
        <v>104919</v>
      </c>
      <c r="E25" s="13">
        <v>68297</v>
      </c>
      <c r="F25" s="13">
        <v>77914</v>
      </c>
      <c r="G25" s="13">
        <v>106281</v>
      </c>
      <c r="H25" s="13">
        <v>54091</v>
      </c>
      <c r="I25" s="13">
        <v>18783</v>
      </c>
      <c r="J25" s="13">
        <v>43555</v>
      </c>
      <c r="K25" s="11">
        <f t="shared" si="4"/>
        <v>630379</v>
      </c>
      <c r="L25" s="50"/>
    </row>
    <row r="26" spans="1:12" ht="17.25" customHeight="1">
      <c r="A26" s="12" t="s">
        <v>116</v>
      </c>
      <c r="B26" s="13">
        <v>80869</v>
      </c>
      <c r="C26" s="13">
        <v>103443</v>
      </c>
      <c r="D26" s="13">
        <v>102678</v>
      </c>
      <c r="E26" s="13">
        <v>67535</v>
      </c>
      <c r="F26" s="13">
        <v>89954</v>
      </c>
      <c r="G26" s="13">
        <v>135285</v>
      </c>
      <c r="H26" s="13">
        <v>66305</v>
      </c>
      <c r="I26" s="13">
        <v>14803</v>
      </c>
      <c r="J26" s="13">
        <v>46640</v>
      </c>
      <c r="K26" s="11">
        <f t="shared" si="4"/>
        <v>707512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7684</v>
      </c>
      <c r="I27" s="11">
        <v>0</v>
      </c>
      <c r="J27" s="11">
        <v>0</v>
      </c>
      <c r="K27" s="11">
        <f t="shared" si="4"/>
        <v>7684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9750.97</v>
      </c>
      <c r="I35" s="19">
        <v>0</v>
      </c>
      <c r="J35" s="19">
        <v>0</v>
      </c>
      <c r="K35" s="23">
        <f>SUM(B35:J35)</f>
        <v>9750.97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3562009.39</v>
      </c>
      <c r="C47" s="22">
        <f aca="true" t="shared" si="12" ref="C47:H47">+C48+C57</f>
        <v>5265494.4799999995</v>
      </c>
      <c r="D47" s="22">
        <f t="shared" si="12"/>
        <v>6178342.449999999</v>
      </c>
      <c r="E47" s="22">
        <f t="shared" si="12"/>
        <v>3497358.02</v>
      </c>
      <c r="F47" s="22">
        <f t="shared" si="12"/>
        <v>4719969.76</v>
      </c>
      <c r="G47" s="22">
        <f t="shared" si="12"/>
        <v>6676909.87</v>
      </c>
      <c r="H47" s="22">
        <f t="shared" si="12"/>
        <v>3495333.4299999997</v>
      </c>
      <c r="I47" s="22">
        <f>+I48+I57</f>
        <v>605838.86</v>
      </c>
      <c r="J47" s="22">
        <f>+J48+J57</f>
        <v>954057.55</v>
      </c>
      <c r="K47" s="22">
        <f>SUM(B47:J47)</f>
        <v>34955313.81</v>
      </c>
    </row>
    <row r="48" spans="1:11" ht="17.25" customHeight="1">
      <c r="A48" s="16" t="s">
        <v>108</v>
      </c>
      <c r="B48" s="23">
        <f>SUM(B49:B56)</f>
        <v>3544160.73</v>
      </c>
      <c r="C48" s="23">
        <f aca="true" t="shared" si="13" ref="C48:J48">SUM(C49:C56)</f>
        <v>5240209.85</v>
      </c>
      <c r="D48" s="23">
        <f t="shared" si="13"/>
        <v>6152219.609999999</v>
      </c>
      <c r="E48" s="23">
        <f t="shared" si="13"/>
        <v>3474408.46</v>
      </c>
      <c r="F48" s="23">
        <f t="shared" si="13"/>
        <v>4696293.99</v>
      </c>
      <c r="G48" s="23">
        <f t="shared" si="13"/>
        <v>6646408.13</v>
      </c>
      <c r="H48" s="23">
        <f t="shared" si="13"/>
        <v>3474783.7199999997</v>
      </c>
      <c r="I48" s="23">
        <f t="shared" si="13"/>
        <v>605838.86</v>
      </c>
      <c r="J48" s="23">
        <f t="shared" si="13"/>
        <v>939695.42</v>
      </c>
      <c r="K48" s="23">
        <f aca="true" t="shared" si="14" ref="K48:K57">SUM(B48:J48)</f>
        <v>34774018.77</v>
      </c>
    </row>
    <row r="49" spans="1:11" ht="17.25" customHeight="1">
      <c r="A49" s="34" t="s">
        <v>43</v>
      </c>
      <c r="B49" s="23">
        <f aca="true" t="shared" si="15" ref="B49:H49">ROUND(B30*B7,2)</f>
        <v>1631452.52</v>
      </c>
      <c r="C49" s="23">
        <f t="shared" si="15"/>
        <v>2375353.8</v>
      </c>
      <c r="D49" s="23">
        <f t="shared" si="15"/>
        <v>2705715.27</v>
      </c>
      <c r="E49" s="23">
        <f t="shared" si="15"/>
        <v>1585124.33</v>
      </c>
      <c r="F49" s="23">
        <f t="shared" si="15"/>
        <v>2132343.1</v>
      </c>
      <c r="G49" s="23">
        <f t="shared" si="15"/>
        <v>3079909.63</v>
      </c>
      <c r="H49" s="23">
        <f t="shared" si="15"/>
        <v>1607636.37</v>
      </c>
      <c r="I49" s="23">
        <f>ROUND(I30*I7,2)</f>
        <v>604773.14</v>
      </c>
      <c r="J49" s="23">
        <f>ROUND(J30*J7,2)</f>
        <v>937478.38</v>
      </c>
      <c r="K49" s="23">
        <f t="shared" si="14"/>
        <v>16659786.540000001</v>
      </c>
    </row>
    <row r="50" spans="1:11" ht="17.25" customHeight="1">
      <c r="A50" s="34" t="s">
        <v>44</v>
      </c>
      <c r="B50" s="19">
        <v>0</v>
      </c>
      <c r="C50" s="23">
        <f>ROUND(C31*C7,2)</f>
        <v>5279.87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5279.87</v>
      </c>
    </row>
    <row r="51" spans="1:11" ht="17.25" customHeight="1">
      <c r="A51" s="64" t="s">
        <v>104</v>
      </c>
      <c r="B51" s="65">
        <f aca="true" t="shared" si="16" ref="B51:H51">ROUND(B32*B7,2)</f>
        <v>-2738.01</v>
      </c>
      <c r="C51" s="65">
        <f t="shared" si="16"/>
        <v>-3645.46</v>
      </c>
      <c r="D51" s="65">
        <f t="shared" si="16"/>
        <v>-3755.33</v>
      </c>
      <c r="E51" s="65">
        <f t="shared" si="16"/>
        <v>-2369.8</v>
      </c>
      <c r="F51" s="65">
        <f t="shared" si="16"/>
        <v>-3305.2</v>
      </c>
      <c r="G51" s="65">
        <f t="shared" si="16"/>
        <v>-4694.62</v>
      </c>
      <c r="H51" s="65">
        <f t="shared" si="16"/>
        <v>-2520.58</v>
      </c>
      <c r="I51" s="19">
        <v>0</v>
      </c>
      <c r="J51" s="19">
        <v>0</v>
      </c>
      <c r="K51" s="65">
        <f>SUM(B51:J51)</f>
        <v>-23029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9750.97</v>
      </c>
      <c r="I53" s="31">
        <f>+I35</f>
        <v>0</v>
      </c>
      <c r="J53" s="31">
        <f>+J35</f>
        <v>0</v>
      </c>
      <c r="K53" s="23">
        <f t="shared" si="14"/>
        <v>9750.97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1911354.54</v>
      </c>
      <c r="C56" s="19">
        <v>2857447.92</v>
      </c>
      <c r="D56" s="19">
        <v>3443873.91</v>
      </c>
      <c r="E56" s="19">
        <v>1888208.53</v>
      </c>
      <c r="F56" s="19">
        <v>2561974.57</v>
      </c>
      <c r="G56" s="19">
        <v>3563763.04</v>
      </c>
      <c r="H56" s="19">
        <v>1856201.92</v>
      </c>
      <c r="I56" s="19">
        <v>0</v>
      </c>
      <c r="J56" s="19">
        <v>0</v>
      </c>
      <c r="K56" s="19">
        <f t="shared" si="14"/>
        <v>18082824.43</v>
      </c>
    </row>
    <row r="57" spans="1:11" ht="17.25" customHeight="1">
      <c r="A57" s="16" t="s">
        <v>49</v>
      </c>
      <c r="B57" s="36">
        <v>17848.66</v>
      </c>
      <c r="C57" s="36">
        <v>25284.63</v>
      </c>
      <c r="D57" s="36">
        <v>26122.84</v>
      </c>
      <c r="E57" s="36">
        <v>22949.56</v>
      </c>
      <c r="F57" s="36">
        <v>23675.77</v>
      </c>
      <c r="G57" s="36">
        <v>30501.74</v>
      </c>
      <c r="H57" s="36">
        <v>20549.71</v>
      </c>
      <c r="I57" s="19">
        <v>0</v>
      </c>
      <c r="J57" s="36">
        <v>14362.13</v>
      </c>
      <c r="K57" s="36">
        <f t="shared" si="14"/>
        <v>181295.04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-2043276.4600000002</v>
      </c>
      <c r="C61" s="35">
        <f t="shared" si="17"/>
        <v>-2987270.91</v>
      </c>
      <c r="D61" s="35">
        <f t="shared" si="17"/>
        <v>-3551182.2800000003</v>
      </c>
      <c r="E61" s="35">
        <f t="shared" si="17"/>
        <v>-2092000.02</v>
      </c>
      <c r="F61" s="35">
        <f t="shared" si="17"/>
        <v>-2691546.84</v>
      </c>
      <c r="G61" s="35">
        <f t="shared" si="17"/>
        <v>-3761607.3000000003</v>
      </c>
      <c r="H61" s="35">
        <f t="shared" si="17"/>
        <v>-1985669.28</v>
      </c>
      <c r="I61" s="35">
        <f t="shared" si="17"/>
        <v>-95964.90999999999</v>
      </c>
      <c r="J61" s="35">
        <f t="shared" si="17"/>
        <v>-63939.83</v>
      </c>
      <c r="K61" s="35">
        <f>SUM(B61:J61)</f>
        <v>-19272457.83</v>
      </c>
    </row>
    <row r="62" spans="1:11" ht="18.75" customHeight="1">
      <c r="A62" s="16" t="s">
        <v>74</v>
      </c>
      <c r="B62" s="35">
        <f aca="true" t="shared" si="18" ref="B62:J62">B63+B64+B65+B66+B67+B68</f>
        <v>-163586.99</v>
      </c>
      <c r="C62" s="35">
        <f t="shared" si="18"/>
        <v>-178202.39</v>
      </c>
      <c r="D62" s="35">
        <f t="shared" si="18"/>
        <v>-171238.92999999996</v>
      </c>
      <c r="E62" s="35">
        <f t="shared" si="18"/>
        <v>-235402.69</v>
      </c>
      <c r="F62" s="35">
        <f t="shared" si="18"/>
        <v>-221619.03999999998</v>
      </c>
      <c r="G62" s="35">
        <f t="shared" si="18"/>
        <v>-254550.47000000003</v>
      </c>
      <c r="H62" s="35">
        <f t="shared" si="18"/>
        <v>-160952.8</v>
      </c>
      <c r="I62" s="35">
        <f t="shared" si="18"/>
        <v>-27850.2</v>
      </c>
      <c r="J62" s="35">
        <f t="shared" si="18"/>
        <v>-54074</v>
      </c>
      <c r="K62" s="35">
        <f aca="true" t="shared" si="19" ref="K62:K91">SUM(B62:J62)</f>
        <v>-1467477.51</v>
      </c>
    </row>
    <row r="63" spans="1:11" ht="18.75" customHeight="1">
      <c r="A63" s="12" t="s">
        <v>75</v>
      </c>
      <c r="B63" s="35">
        <f>-ROUND(B9*$D$3,2)</f>
        <v>-122648.8</v>
      </c>
      <c r="C63" s="35">
        <f aca="true" t="shared" si="20" ref="C63:J63">-ROUND(C9*$D$3,2)</f>
        <v>-174032.4</v>
      </c>
      <c r="D63" s="35">
        <f t="shared" si="20"/>
        <v>-146094.8</v>
      </c>
      <c r="E63" s="35">
        <f t="shared" si="20"/>
        <v>-117967.2</v>
      </c>
      <c r="F63" s="35">
        <f t="shared" si="20"/>
        <v>-128804.8</v>
      </c>
      <c r="G63" s="35">
        <f t="shared" si="20"/>
        <v>-175522</v>
      </c>
      <c r="H63" s="35">
        <f t="shared" si="20"/>
        <v>-160952.8</v>
      </c>
      <c r="I63" s="35">
        <f t="shared" si="20"/>
        <v>-27850.2</v>
      </c>
      <c r="J63" s="35">
        <f t="shared" si="20"/>
        <v>-54074</v>
      </c>
      <c r="K63" s="35">
        <f t="shared" si="19"/>
        <v>-1107947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-794.2</v>
      </c>
      <c r="C65" s="35">
        <v>-216.6</v>
      </c>
      <c r="D65" s="35">
        <v>-250.8</v>
      </c>
      <c r="E65" s="35">
        <v>-642.2</v>
      </c>
      <c r="F65" s="35">
        <v>-380</v>
      </c>
      <c r="G65" s="35">
        <v>-330.6</v>
      </c>
      <c r="H65" s="19">
        <v>0</v>
      </c>
      <c r="I65" s="19">
        <v>0</v>
      </c>
      <c r="J65" s="19">
        <v>0</v>
      </c>
      <c r="K65" s="35">
        <f t="shared" si="19"/>
        <v>-2614.4</v>
      </c>
    </row>
    <row r="66" spans="1:11" ht="18.75" customHeight="1">
      <c r="A66" s="12" t="s">
        <v>105</v>
      </c>
      <c r="B66" s="35">
        <v>-2553.6</v>
      </c>
      <c r="C66" s="35">
        <v>-1197</v>
      </c>
      <c r="D66" s="35">
        <v>-782.8</v>
      </c>
      <c r="E66" s="35">
        <v>-2021.6</v>
      </c>
      <c r="F66" s="35">
        <v>-1037.4</v>
      </c>
      <c r="G66" s="35">
        <v>-585.2</v>
      </c>
      <c r="H66" s="19">
        <v>0</v>
      </c>
      <c r="I66" s="19">
        <v>0</v>
      </c>
      <c r="J66" s="19">
        <v>0</v>
      </c>
      <c r="K66" s="35">
        <f t="shared" si="19"/>
        <v>-8177.599999999999</v>
      </c>
    </row>
    <row r="67" spans="1:11" ht="18.75" customHeight="1">
      <c r="A67" s="12" t="s">
        <v>52</v>
      </c>
      <c r="B67" s="35">
        <v>-37590.39</v>
      </c>
      <c r="C67" s="35">
        <v>-2756.39</v>
      </c>
      <c r="D67" s="35">
        <v>-24110.53</v>
      </c>
      <c r="E67" s="35">
        <v>-114771.69</v>
      </c>
      <c r="F67" s="35">
        <v>-91396.84</v>
      </c>
      <c r="G67" s="35">
        <v>-78112.67</v>
      </c>
      <c r="H67" s="19">
        <v>0</v>
      </c>
      <c r="I67" s="19">
        <v>0</v>
      </c>
      <c r="J67" s="19">
        <v>0</v>
      </c>
      <c r="K67" s="35">
        <f t="shared" si="19"/>
        <v>-348738.50999999995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-1879689.4700000002</v>
      </c>
      <c r="C69" s="65">
        <f>SUM(C70:C102)</f>
        <v>-2809068.52</v>
      </c>
      <c r="D69" s="65">
        <f>SUM(D70:D102)</f>
        <v>-3379943.35</v>
      </c>
      <c r="E69" s="65">
        <f aca="true" t="shared" si="21" ref="E69:J69">SUM(E70:E102)</f>
        <v>-1856597.33</v>
      </c>
      <c r="F69" s="65">
        <f t="shared" si="21"/>
        <v>-2512338.13</v>
      </c>
      <c r="G69" s="65">
        <f t="shared" si="21"/>
        <v>-3507056.83</v>
      </c>
      <c r="H69" s="65">
        <f t="shared" si="21"/>
        <v>-1824716.48</v>
      </c>
      <c r="I69" s="65">
        <f t="shared" si="21"/>
        <v>-68114.70999999999</v>
      </c>
      <c r="J69" s="65">
        <f t="shared" si="21"/>
        <v>-9865.83</v>
      </c>
      <c r="K69" s="65">
        <f t="shared" si="19"/>
        <v>-17847390.65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6000</v>
      </c>
      <c r="G84" s="65">
        <v>-2000</v>
      </c>
      <c r="H84" s="65">
        <v>0</v>
      </c>
      <c r="I84" s="65">
        <v>-1000</v>
      </c>
      <c r="J84" s="19">
        <v>0</v>
      </c>
      <c r="K84" s="19">
        <f t="shared" si="19"/>
        <v>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65">
        <v>-78894.67</v>
      </c>
      <c r="C95" s="65">
        <v>-117946.42</v>
      </c>
      <c r="D95" s="65">
        <v>-142152.23</v>
      </c>
      <c r="E95" s="65">
        <v>-77939.28</v>
      </c>
      <c r="F95" s="65">
        <v>-105750.21</v>
      </c>
      <c r="G95" s="65">
        <v>-147100.87</v>
      </c>
      <c r="H95" s="65">
        <v>-76618.15</v>
      </c>
      <c r="I95" s="19">
        <v>0</v>
      </c>
      <c r="J95" s="19">
        <v>0</v>
      </c>
      <c r="K95" s="65">
        <f>SUM(B95:J95)</f>
        <v>-746401.83</v>
      </c>
      <c r="L95" s="53"/>
    </row>
    <row r="96" spans="1:12" ht="18.75" customHeight="1">
      <c r="A96" s="12" t="s">
        <v>111</v>
      </c>
      <c r="B96" s="65">
        <v>-1786178.33</v>
      </c>
      <c r="C96" s="65">
        <v>-2670311.26</v>
      </c>
      <c r="D96" s="65">
        <v>-3218331.72</v>
      </c>
      <c r="E96" s="65">
        <v>-1764548.17</v>
      </c>
      <c r="F96" s="65">
        <v>-2394188.7</v>
      </c>
      <c r="G96" s="65">
        <v>-3330369.21</v>
      </c>
      <c r="H96" s="65">
        <v>-1734637.71</v>
      </c>
      <c r="I96" s="19">
        <v>0</v>
      </c>
      <c r="J96" s="19">
        <v>0</v>
      </c>
      <c r="K96" s="65">
        <f>SUM(B96:J96)</f>
        <v>-16898565.1</v>
      </c>
      <c r="L96" s="53"/>
    </row>
    <row r="97" spans="1:12" s="71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5" t="s">
        <v>118</v>
      </c>
      <c r="B100" s="35">
        <v>894.48</v>
      </c>
      <c r="C100" s="35">
        <v>1313.19</v>
      </c>
      <c r="D100" s="35">
        <v>1528.56</v>
      </c>
      <c r="E100" s="35">
        <v>854.88</v>
      </c>
      <c r="F100" s="35">
        <v>1171.91</v>
      </c>
      <c r="G100" s="35">
        <v>1662.98</v>
      </c>
      <c r="H100" s="35">
        <v>858.43</v>
      </c>
      <c r="I100" s="35">
        <v>311.91</v>
      </c>
      <c r="J100" s="35">
        <v>511.79</v>
      </c>
      <c r="K100" s="35">
        <f>SUM(B100:J100)</f>
        <v>9108.130000000001</v>
      </c>
      <c r="L100" s="53"/>
    </row>
    <row r="101" spans="1:12" ht="18.75" customHeight="1">
      <c r="A101" s="75" t="s">
        <v>120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121</v>
      </c>
      <c r="B103" s="19">
        <v>0</v>
      </c>
      <c r="C103" s="19">
        <v>0</v>
      </c>
      <c r="D103" s="19">
        <v>0</v>
      </c>
      <c r="E103" s="19">
        <v>0</v>
      </c>
      <c r="F103" s="65">
        <v>42410.33</v>
      </c>
      <c r="G103" s="19">
        <v>0</v>
      </c>
      <c r="H103" s="19">
        <v>0</v>
      </c>
      <c r="I103" s="19">
        <v>0</v>
      </c>
      <c r="J103" s="19">
        <v>0</v>
      </c>
      <c r="K103" s="35">
        <f>SUM(B103:J103)</f>
        <v>42410.33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1518732.93</v>
      </c>
      <c r="C106" s="24">
        <f t="shared" si="22"/>
        <v>2278223.57</v>
      </c>
      <c r="D106" s="24">
        <f t="shared" si="22"/>
        <v>2627160.1699999995</v>
      </c>
      <c r="E106" s="24">
        <f t="shared" si="22"/>
        <v>1405358</v>
      </c>
      <c r="F106" s="24">
        <f t="shared" si="22"/>
        <v>2028422.9200000004</v>
      </c>
      <c r="G106" s="24">
        <f t="shared" si="22"/>
        <v>2915302.5700000003</v>
      </c>
      <c r="H106" s="24">
        <f t="shared" si="22"/>
        <v>1509664.15</v>
      </c>
      <c r="I106" s="24">
        <f>+I107+I108</f>
        <v>509873.95000000007</v>
      </c>
      <c r="J106" s="24">
        <f>+J107+J108</f>
        <v>890117.7200000001</v>
      </c>
      <c r="K106" s="46">
        <f>SUM(B106:J106)</f>
        <v>15682855.98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1500884.27</v>
      </c>
      <c r="C107" s="24">
        <f t="shared" si="23"/>
        <v>2252938.94</v>
      </c>
      <c r="D107" s="24">
        <f t="shared" si="23"/>
        <v>2601037.3299999996</v>
      </c>
      <c r="E107" s="24">
        <f t="shared" si="23"/>
        <v>1382408.44</v>
      </c>
      <c r="F107" s="24">
        <f t="shared" si="23"/>
        <v>2004747.1500000004</v>
      </c>
      <c r="G107" s="24">
        <f t="shared" si="23"/>
        <v>2884800.83</v>
      </c>
      <c r="H107" s="24">
        <f t="shared" si="23"/>
        <v>1489114.44</v>
      </c>
      <c r="I107" s="24">
        <f t="shared" si="23"/>
        <v>509873.95000000007</v>
      </c>
      <c r="J107" s="24">
        <f t="shared" si="23"/>
        <v>875755.5900000001</v>
      </c>
      <c r="K107" s="46">
        <f>SUM(B107:J107)</f>
        <v>15501560.939999998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17848.66</v>
      </c>
      <c r="C108" s="24">
        <f t="shared" si="24"/>
        <v>25284.63</v>
      </c>
      <c r="D108" s="24">
        <f t="shared" si="24"/>
        <v>26122.84</v>
      </c>
      <c r="E108" s="24">
        <f t="shared" si="24"/>
        <v>22949.56</v>
      </c>
      <c r="F108" s="24">
        <f t="shared" si="24"/>
        <v>23675.77</v>
      </c>
      <c r="G108" s="24">
        <f t="shared" si="24"/>
        <v>30501.74</v>
      </c>
      <c r="H108" s="24">
        <f t="shared" si="24"/>
        <v>20549.71</v>
      </c>
      <c r="I108" s="19">
        <f t="shared" si="24"/>
        <v>0</v>
      </c>
      <c r="J108" s="24">
        <f t="shared" si="24"/>
        <v>14362.13</v>
      </c>
      <c r="K108" s="46">
        <f>SUM(B108:J108)</f>
        <v>181295.04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15682856.02</v>
      </c>
      <c r="L114" s="52"/>
    </row>
    <row r="115" spans="1:11" ht="18.75" customHeight="1">
      <c r="A115" s="26" t="s">
        <v>70</v>
      </c>
      <c r="B115" s="27">
        <v>200642.15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200642.15</v>
      </c>
    </row>
    <row r="116" spans="1:11" ht="18.75" customHeight="1">
      <c r="A116" s="26" t="s">
        <v>71</v>
      </c>
      <c r="B116" s="27">
        <v>1318090.78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1318090.78</v>
      </c>
    </row>
    <row r="117" spans="1:11" ht="18.75" customHeight="1">
      <c r="A117" s="26" t="s">
        <v>72</v>
      </c>
      <c r="B117" s="38">
        <v>0</v>
      </c>
      <c r="C117" s="27">
        <f>+C106</f>
        <v>2278223.57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2278223.57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2445087.11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2445087.11</v>
      </c>
    </row>
    <row r="119" spans="1:11" ht="18.75" customHeight="1">
      <c r="A119" s="66" t="s">
        <v>123</v>
      </c>
      <c r="B119" s="38"/>
      <c r="C119" s="38"/>
      <c r="D119" s="27">
        <v>182073.06</v>
      </c>
      <c r="E119" s="38"/>
      <c r="F119" s="38"/>
      <c r="G119" s="38"/>
      <c r="H119" s="38"/>
      <c r="I119" s="38"/>
      <c r="J119" s="38"/>
      <c r="K119" s="39">
        <f t="shared" si="25"/>
        <v>182073.06</v>
      </c>
    </row>
    <row r="120" spans="1:11" ht="18.75" customHeight="1">
      <c r="A120" s="26" t="s">
        <v>124</v>
      </c>
      <c r="B120" s="38">
        <v>0</v>
      </c>
      <c r="C120" s="38">
        <v>0</v>
      </c>
      <c r="D120" s="38">
        <v>0</v>
      </c>
      <c r="E120" s="27">
        <v>1264822.21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1264822.21</v>
      </c>
    </row>
    <row r="121" spans="1:11" ht="18.75" customHeight="1">
      <c r="A121" s="26" t="s">
        <v>125</v>
      </c>
      <c r="B121" s="38">
        <v>0</v>
      </c>
      <c r="C121" s="38">
        <v>0</v>
      </c>
      <c r="D121" s="38">
        <v>0</v>
      </c>
      <c r="E121" s="27">
        <v>140535.8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140535.8</v>
      </c>
    </row>
    <row r="122" spans="1:11" ht="18.75" customHeight="1">
      <c r="A122" s="66" t="s">
        <v>126</v>
      </c>
      <c r="B122" s="38">
        <v>0</v>
      </c>
      <c r="C122" s="38">
        <v>0</v>
      </c>
      <c r="D122" s="38">
        <v>0</v>
      </c>
      <c r="E122" s="38">
        <v>0</v>
      </c>
      <c r="F122" s="27">
        <v>427844.28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427844.28</v>
      </c>
    </row>
    <row r="123" spans="1:11" ht="18.75" customHeight="1">
      <c r="A123" s="66" t="s">
        <v>127</v>
      </c>
      <c r="B123" s="38">
        <v>0</v>
      </c>
      <c r="C123" s="38">
        <v>0</v>
      </c>
      <c r="D123" s="38">
        <v>0</v>
      </c>
      <c r="E123" s="38">
        <v>0</v>
      </c>
      <c r="F123" s="27">
        <v>716956.39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716956.39</v>
      </c>
    </row>
    <row r="124" spans="1:11" ht="18.75" customHeight="1">
      <c r="A124" s="66" t="s">
        <v>128</v>
      </c>
      <c r="B124" s="38">
        <v>0</v>
      </c>
      <c r="C124" s="38">
        <v>0</v>
      </c>
      <c r="D124" s="38">
        <v>0</v>
      </c>
      <c r="E124" s="38">
        <v>0</v>
      </c>
      <c r="F124" s="27">
        <v>98098.82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98098.82</v>
      </c>
    </row>
    <row r="125" spans="1:11" ht="18.75" customHeight="1">
      <c r="A125" s="66" t="s">
        <v>129</v>
      </c>
      <c r="B125" s="68">
        <v>0</v>
      </c>
      <c r="C125" s="68">
        <v>0</v>
      </c>
      <c r="D125" s="68">
        <v>0</v>
      </c>
      <c r="E125" s="68">
        <v>0</v>
      </c>
      <c r="F125" s="69">
        <v>785523.43</v>
      </c>
      <c r="G125" s="68">
        <v>0</v>
      </c>
      <c r="H125" s="68">
        <v>0</v>
      </c>
      <c r="I125" s="68">
        <v>0</v>
      </c>
      <c r="J125" s="68">
        <v>0</v>
      </c>
      <c r="K125" s="69">
        <f t="shared" si="25"/>
        <v>785523.43</v>
      </c>
    </row>
    <row r="126" spans="1:11" ht="18.75" customHeight="1">
      <c r="A126" s="66" t="s">
        <v>130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856051.7</v>
      </c>
      <c r="H126" s="38">
        <v>0</v>
      </c>
      <c r="I126" s="38">
        <v>0</v>
      </c>
      <c r="J126" s="38">
        <v>0</v>
      </c>
      <c r="K126" s="39">
        <f t="shared" si="25"/>
        <v>856051.7</v>
      </c>
    </row>
    <row r="127" spans="1:11" ht="18.75" customHeight="1">
      <c r="A127" s="66" t="s">
        <v>131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67469.91</v>
      </c>
      <c r="H127" s="38">
        <v>0</v>
      </c>
      <c r="I127" s="38">
        <v>0</v>
      </c>
      <c r="J127" s="38">
        <v>0</v>
      </c>
      <c r="K127" s="39">
        <f t="shared" si="25"/>
        <v>67469.91</v>
      </c>
    </row>
    <row r="128" spans="1:11" ht="18.75" customHeight="1">
      <c r="A128" s="66" t="s">
        <v>132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425008.57</v>
      </c>
      <c r="H128" s="38">
        <v>0</v>
      </c>
      <c r="I128" s="38">
        <v>0</v>
      </c>
      <c r="J128" s="38">
        <v>0</v>
      </c>
      <c r="K128" s="39">
        <f t="shared" si="25"/>
        <v>425008.57</v>
      </c>
    </row>
    <row r="129" spans="1:11" ht="18.75" customHeight="1">
      <c r="A129" s="66" t="s">
        <v>133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423234.81</v>
      </c>
      <c r="H129" s="38">
        <v>0</v>
      </c>
      <c r="I129" s="38">
        <v>0</v>
      </c>
      <c r="J129" s="38">
        <v>0</v>
      </c>
      <c r="K129" s="39">
        <f t="shared" si="25"/>
        <v>423234.81</v>
      </c>
    </row>
    <row r="130" spans="1:11" ht="18.75" customHeight="1">
      <c r="A130" s="66" t="s">
        <v>134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1143537.59</v>
      </c>
      <c r="H130" s="38">
        <v>0</v>
      </c>
      <c r="I130" s="38">
        <v>0</v>
      </c>
      <c r="J130" s="38">
        <v>0</v>
      </c>
      <c r="K130" s="39">
        <f t="shared" si="25"/>
        <v>1143537.59</v>
      </c>
    </row>
    <row r="131" spans="1:11" ht="18.75" customHeight="1">
      <c r="A131" s="66" t="s">
        <v>135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531921.7</v>
      </c>
      <c r="I131" s="38">
        <v>0</v>
      </c>
      <c r="J131" s="38">
        <v>0</v>
      </c>
      <c r="K131" s="39">
        <f t="shared" si="25"/>
        <v>531921.7</v>
      </c>
    </row>
    <row r="132" spans="1:11" ht="18.75" customHeight="1">
      <c r="A132" s="66" t="s">
        <v>136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977742.46</v>
      </c>
      <c r="I132" s="38">
        <v>0</v>
      </c>
      <c r="J132" s="38">
        <v>0</v>
      </c>
      <c r="K132" s="39">
        <f t="shared" si="25"/>
        <v>977742.46</v>
      </c>
    </row>
    <row r="133" spans="1:11" ht="18.75" customHeight="1">
      <c r="A133" s="66" t="s">
        <v>137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509873.95</v>
      </c>
      <c r="J133" s="38"/>
      <c r="K133" s="39">
        <f t="shared" si="25"/>
        <v>509873.95</v>
      </c>
    </row>
    <row r="134" spans="1:11" ht="18.75" customHeight="1">
      <c r="A134" s="67" t="s">
        <v>138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890117.73</v>
      </c>
      <c r="K134" s="42">
        <f t="shared" si="25"/>
        <v>890117.73</v>
      </c>
    </row>
    <row r="135" spans="1:11" ht="18.75" customHeight="1">
      <c r="A135" s="74" t="s">
        <v>119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-0.009999999892897904</v>
      </c>
      <c r="K135" s="49"/>
    </row>
    <row r="136" ht="18" customHeight="1">
      <c r="A136" s="74" t="s">
        <v>139</v>
      </c>
    </row>
    <row r="137" ht="18" customHeight="1">
      <c r="A137" s="74" t="s">
        <v>140</v>
      </c>
    </row>
    <row r="138" ht="18" customHeight="1">
      <c r="A138" s="74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2017-11-01T18:45:28Z</dcterms:modified>
  <cp:category/>
  <cp:version/>
  <cp:contentType/>
  <cp:contentStatus/>
</cp:coreProperties>
</file>