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<sst xmlns="http://schemas.openxmlformats.org/spreadsheetml/2006/main" count="140" uniqueCount="140">
  <si>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</si>
  <si>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</si>
  <si>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</si>
  <si>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</si>
  <si>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</si>
  <si>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</si>
  <si>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</si>
  <si>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</si>
  <si>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</si>
  <si>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</si>
  <si>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</si>
  <si>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</si>
  <si>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</si>
  <si>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</si>
  <si>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</si>
  <si>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</si>
  <si>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</si>
  <si>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</si>
  <si>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</si>
  <si>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</si>
  <si>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</si>
  <si>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</si>
  <si>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</si>
  <si>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</si>
  <si>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</si>
  <si>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</si>
  <si>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</si>
  <si>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</si>
  <si>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</si>
  <si>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</si>
  <si>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</si>
  <si>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</si>
  <si>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</si>
  <si>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</si>
  <si>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</si>
  <si>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</si>
  <si>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</si>
  <si>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</si>
  <si>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</si>
  <si>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</si>
  <si>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</si>
  <si>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</si>
  <si>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</si>
  <si>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</si>
  <si>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</si>
  <si>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</si>
  <si>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</si>
  <si>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</si>
  <si>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</si>
  <si>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</si>
  <si>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</si>
  <si>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</si>
  <si>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</si>
  <si>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</si>
  <si>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</si>
  <si>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</si>
  <si>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</si>
  <si>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</si>
  <si>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</si>
  <si>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</si>
  <si>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</si>
  <si>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</si>
  <si>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</si>
  <si>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</si>
  <si>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</si>
  <si>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</si>
  <si>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</si>
  <si>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</si>
  <si>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</si>
  <si>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</si>
  <si>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</si>
  <si>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</si>
  <si>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</si>
  <si>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</si>
  <si>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</si>
  <si>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</si>
  <si>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</si>
  <si>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</si>
  <si>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</si>
  <si>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</si>
  <si>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</si>
  <si>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</si>
  <si>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</si>
  <si>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</si>
  <si>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</si>
  <si>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</si>
  <si>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</si>
  <si>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</si>
  <si>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</si>
  <si>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</si>
  <si>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</si>
  <si>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</si>
  <si>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</si>
  <si>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</si>
  <si>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</si>
  <si>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</si>
  <si>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</si>
  <si>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</si>
  <si>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</si>
  <si>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</si>
  <si>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</si>
  <si>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</si>
  <si>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</si>
  <si>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</si>
  <si>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</si>
  <si>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</si>
  <si>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</si>
  <si>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</si>
  <si>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</si>
  <si>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</si>
  <si>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</si>
  <si>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</si>
  <si>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</si>
  <si>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</si>
  <si>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</si>
  <si>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</si>
  <si>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</si>
  <si>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</si>
  <si>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</si>
  <si>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</si>
  <si>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</si>
  <si>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25/10/17 - VENCIMENTO 01/11/17</t>
  </si>
  <si>
    <t>Nota:</t>
  </si>
  <si>
    <t>(1) Ajuste de remuneração previsto contratualmente, período de 25/09 a 24/10/17, parcela 1/20.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</si>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</sst>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609874</v>
      </c>
      <c r="C7" s="9">
        <f t="shared" si="0"/>
        <v>799952</v>
      </c>
      <c r="D7" s="9">
        <f t="shared" si="0"/>
        <v>808952</v>
      </c>
      <c r="E7" s="9">
        <f t="shared" si="0"/>
        <v>550758</v>
      </c>
      <c r="F7" s="9">
        <f t="shared" si="0"/>
        <v>742307</v>
      </c>
      <c r="G7" s="9">
        <f t="shared" si="0"/>
        <v>1256537</v>
      </c>
      <c r="H7" s="9">
        <f t="shared" si="0"/>
        <v>574135</v>
      </c>
      <c r="I7" s="9">
        <f t="shared" si="0"/>
        <v>125471</v>
      </c>
      <c r="J7" s="9">
        <f t="shared" si="0"/>
        <v>329270</v>
      </c>
      <c r="K7" s="9">
        <f t="shared" si="0"/>
        <v>5797256</v>
      </c>
      <c r="L7" s="50"/>
    </row>
    <row r="8" spans="1:11" ht="17.25" customHeight="1">
      <c r="A8" s="10" t="s">
        <v>97</v>
      </c>
      <c r="B8" s="11">
        <f>B9+B12+B16</f>
        <v>280617</v>
      </c>
      <c r="C8" s="11">
        <f aca="true" t="shared" si="1" ref="C8:J8">C9+C12+C16</f>
        <v>379499</v>
      </c>
      <c r="D8" s="11">
        <f t="shared" si="1"/>
        <v>358394</v>
      </c>
      <c r="E8" s="11">
        <f t="shared" si="1"/>
        <v>261670</v>
      </c>
      <c r="F8" s="11">
        <f t="shared" si="1"/>
        <v>338950</v>
      </c>
      <c r="G8" s="11">
        <f t="shared" si="1"/>
        <v>577700</v>
      </c>
      <c r="H8" s="11">
        <f t="shared" si="1"/>
        <v>290853</v>
      </c>
      <c r="I8" s="11">
        <f t="shared" si="1"/>
        <v>53901</v>
      </c>
      <c r="J8" s="11">
        <f t="shared" si="1"/>
        <v>143877</v>
      </c>
      <c r="K8" s="11">
        <f>SUM(B8:J8)</f>
        <v>2685461</v>
      </c>
    </row>
    <row r="9" spans="1:11" ht="17.25" customHeight="1">
      <c r="A9" s="15" t="s">
        <v>16</v>
      </c>
      <c r="B9" s="13">
        <f>+B10+B11</f>
        <v>33228</v>
      </c>
      <c r="C9" s="13">
        <f aca="true" t="shared" si="2" ref="C9:J9">+C10+C11</f>
        <v>47359</v>
      </c>
      <c r="D9" s="13">
        <f t="shared" si="2"/>
        <v>39819</v>
      </c>
      <c r="E9" s="13">
        <f t="shared" si="2"/>
        <v>31638</v>
      </c>
      <c r="F9" s="13">
        <f t="shared" si="2"/>
        <v>34972</v>
      </c>
      <c r="G9" s="13">
        <f t="shared" si="2"/>
        <v>47199</v>
      </c>
      <c r="H9" s="13">
        <f t="shared" si="2"/>
        <v>42806</v>
      </c>
      <c r="I9" s="13">
        <f t="shared" si="2"/>
        <v>7347</v>
      </c>
      <c r="J9" s="13">
        <f t="shared" si="2"/>
        <v>14643</v>
      </c>
      <c r="K9" s="11">
        <f>SUM(B9:J9)</f>
        <v>299011</v>
      </c>
    </row>
    <row r="10" spans="1:11" ht="17.25" customHeight="1">
      <c r="A10" s="29" t="s">
        <v>17</v>
      </c>
      <c r="B10" s="13">
        <v>33228</v>
      </c>
      <c r="C10" s="13">
        <v>47359</v>
      </c>
      <c r="D10" s="13">
        <v>39819</v>
      </c>
      <c r="E10" s="13">
        <v>31638</v>
      </c>
      <c r="F10" s="13">
        <v>34972</v>
      </c>
      <c r="G10" s="13">
        <v>47199</v>
      </c>
      <c r="H10" s="13">
        <v>42806</v>
      </c>
      <c r="I10" s="13">
        <v>7347</v>
      </c>
      <c r="J10" s="13">
        <v>14643</v>
      </c>
      <c r="K10" s="11">
        <f>SUM(B10:J10)</f>
        <v>299011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232496</v>
      </c>
      <c r="C12" s="17">
        <f t="shared" si="3"/>
        <v>311585</v>
      </c>
      <c r="D12" s="17">
        <f t="shared" si="3"/>
        <v>299725</v>
      </c>
      <c r="E12" s="17">
        <f t="shared" si="3"/>
        <v>216608</v>
      </c>
      <c r="F12" s="17">
        <f t="shared" si="3"/>
        <v>283176</v>
      </c>
      <c r="G12" s="17">
        <f t="shared" si="3"/>
        <v>494323</v>
      </c>
      <c r="H12" s="17">
        <f t="shared" si="3"/>
        <v>233598</v>
      </c>
      <c r="I12" s="17">
        <f t="shared" si="3"/>
        <v>43398</v>
      </c>
      <c r="J12" s="17">
        <f t="shared" si="3"/>
        <v>121406</v>
      </c>
      <c r="K12" s="11">
        <f aca="true" t="shared" si="4" ref="K12:K27">SUM(B12:J12)</f>
        <v>2236315</v>
      </c>
    </row>
    <row r="13" spans="1:13" ht="17.25" customHeight="1">
      <c r="A13" s="14" t="s">
        <v>19</v>
      </c>
      <c r="B13" s="13">
        <v>113174</v>
      </c>
      <c r="C13" s="13">
        <v>160565</v>
      </c>
      <c r="D13" s="13">
        <v>160089</v>
      </c>
      <c r="E13" s="13">
        <v>111244</v>
      </c>
      <c r="F13" s="13">
        <v>144767</v>
      </c>
      <c r="G13" s="13">
        <v>237129</v>
      </c>
      <c r="H13" s="13">
        <v>107303</v>
      </c>
      <c r="I13" s="13">
        <v>24579</v>
      </c>
      <c r="J13" s="13">
        <v>64559</v>
      </c>
      <c r="K13" s="11">
        <f t="shared" si="4"/>
        <v>1123409</v>
      </c>
      <c r="L13" s="50"/>
      <c r="M13" s="51"/>
    </row>
    <row r="14" spans="1:12" ht="17.25" customHeight="1">
      <c r="A14" s="14" t="s">
        <v>20</v>
      </c>
      <c r="B14" s="13">
        <v>108862</v>
      </c>
      <c r="C14" s="13">
        <v>134072</v>
      </c>
      <c r="D14" s="13">
        <v>128696</v>
      </c>
      <c r="E14" s="13">
        <v>95215</v>
      </c>
      <c r="F14" s="13">
        <v>127613</v>
      </c>
      <c r="G14" s="13">
        <v>240006</v>
      </c>
      <c r="H14" s="13">
        <v>107494</v>
      </c>
      <c r="I14" s="13">
        <v>16131</v>
      </c>
      <c r="J14" s="13">
        <v>53173</v>
      </c>
      <c r="K14" s="11">
        <f t="shared" si="4"/>
        <v>1011262</v>
      </c>
      <c r="L14" s="50"/>
    </row>
    <row r="15" spans="1:11" ht="17.25" customHeight="1">
      <c r="A15" s="14" t="s">
        <v>21</v>
      </c>
      <c r="B15" s="13">
        <v>10460</v>
      </c>
      <c r="C15" s="13">
        <v>16948</v>
      </c>
      <c r="D15" s="13">
        <v>10940</v>
      </c>
      <c r="E15" s="13">
        <v>10149</v>
      </c>
      <c r="F15" s="13">
        <v>10796</v>
      </c>
      <c r="G15" s="13">
        <v>17188</v>
      </c>
      <c r="H15" s="13">
        <v>18801</v>
      </c>
      <c r="I15" s="13">
        <v>2688</v>
      </c>
      <c r="J15" s="13">
        <v>3674</v>
      </c>
      <c r="K15" s="11">
        <f t="shared" si="4"/>
        <v>101644</v>
      </c>
    </row>
    <row r="16" spans="1:11" ht="17.25" customHeight="1">
      <c r="A16" s="15" t="s">
        <v>93</v>
      </c>
      <c r="B16" s="13">
        <f>B17+B18+B19</f>
        <v>14893</v>
      </c>
      <c r="C16" s="13">
        <f aca="true" t="shared" si="5" ref="C16:J16">C17+C18+C19</f>
        <v>20555</v>
      </c>
      <c r="D16" s="13">
        <f t="shared" si="5"/>
        <v>18850</v>
      </c>
      <c r="E16" s="13">
        <f t="shared" si="5"/>
        <v>13424</v>
      </c>
      <c r="F16" s="13">
        <f t="shared" si="5"/>
        <v>20802</v>
      </c>
      <c r="G16" s="13">
        <f t="shared" si="5"/>
        <v>36178</v>
      </c>
      <c r="H16" s="13">
        <f t="shared" si="5"/>
        <v>14449</v>
      </c>
      <c r="I16" s="13">
        <f t="shared" si="5"/>
        <v>3156</v>
      </c>
      <c r="J16" s="13">
        <f t="shared" si="5"/>
        <v>7828</v>
      </c>
      <c r="K16" s="11">
        <f t="shared" si="4"/>
        <v>150135</v>
      </c>
    </row>
    <row r="17" spans="1:11" ht="17.25" customHeight="1">
      <c r="A17" s="14" t="s">
        <v>94</v>
      </c>
      <c r="B17" s="13">
        <v>14784</v>
      </c>
      <c r="C17" s="13">
        <v>20462</v>
      </c>
      <c r="D17" s="13">
        <v>18749</v>
      </c>
      <c r="E17" s="13">
        <v>13343</v>
      </c>
      <c r="F17" s="13">
        <v>20708</v>
      </c>
      <c r="G17" s="13">
        <v>35931</v>
      </c>
      <c r="H17" s="13">
        <v>14348</v>
      </c>
      <c r="I17" s="13">
        <v>3136</v>
      </c>
      <c r="J17" s="13">
        <v>7786</v>
      </c>
      <c r="K17" s="11">
        <f t="shared" si="4"/>
        <v>149247</v>
      </c>
    </row>
    <row r="18" spans="1:11" ht="17.25" customHeight="1">
      <c r="A18" s="14" t="s">
        <v>95</v>
      </c>
      <c r="B18" s="13">
        <v>85</v>
      </c>
      <c r="C18" s="13">
        <v>86</v>
      </c>
      <c r="D18" s="13">
        <v>69</v>
      </c>
      <c r="E18" s="13">
        <v>74</v>
      </c>
      <c r="F18" s="13">
        <v>86</v>
      </c>
      <c r="G18" s="13">
        <v>234</v>
      </c>
      <c r="H18" s="13">
        <v>85</v>
      </c>
      <c r="I18" s="13">
        <v>19</v>
      </c>
      <c r="J18" s="13">
        <v>39</v>
      </c>
      <c r="K18" s="11">
        <f t="shared" si="4"/>
        <v>777</v>
      </c>
    </row>
    <row r="19" spans="1:11" ht="17.25" customHeight="1">
      <c r="A19" s="14" t="s">
        <v>96</v>
      </c>
      <c r="B19" s="13">
        <v>24</v>
      </c>
      <c r="C19" s="13">
        <v>7</v>
      </c>
      <c r="D19" s="13">
        <v>32</v>
      </c>
      <c r="E19" s="13">
        <v>7</v>
      </c>
      <c r="F19" s="13">
        <v>8</v>
      </c>
      <c r="G19" s="13">
        <v>13</v>
      </c>
      <c r="H19" s="13">
        <v>16</v>
      </c>
      <c r="I19" s="13">
        <v>1</v>
      </c>
      <c r="J19" s="13">
        <v>3</v>
      </c>
      <c r="K19" s="11">
        <f t="shared" si="4"/>
        <v>111</v>
      </c>
    </row>
    <row r="20" spans="1:11" ht="17.25" customHeight="1">
      <c r="A20" s="16" t="s">
        <v>22</v>
      </c>
      <c r="B20" s="11">
        <f>+B21+B22+B23</f>
        <v>167225</v>
      </c>
      <c r="C20" s="11">
        <f aca="true" t="shared" si="6" ref="C20:J20">+C21+C22+C23</f>
        <v>194998</v>
      </c>
      <c r="D20" s="11">
        <f t="shared" si="6"/>
        <v>217279</v>
      </c>
      <c r="E20" s="11">
        <f t="shared" si="6"/>
        <v>137602</v>
      </c>
      <c r="F20" s="11">
        <f t="shared" si="6"/>
        <v>218482</v>
      </c>
      <c r="G20" s="11">
        <f t="shared" si="6"/>
        <v>412541</v>
      </c>
      <c r="H20" s="11">
        <f t="shared" si="6"/>
        <v>141886</v>
      </c>
      <c r="I20" s="11">
        <f t="shared" si="6"/>
        <v>33331</v>
      </c>
      <c r="J20" s="11">
        <f t="shared" si="6"/>
        <v>82828</v>
      </c>
      <c r="K20" s="11">
        <f t="shared" si="4"/>
        <v>1606172</v>
      </c>
    </row>
    <row r="21" spans="1:12" ht="17.25" customHeight="1">
      <c r="A21" s="12" t="s">
        <v>23</v>
      </c>
      <c r="B21" s="13">
        <v>90545</v>
      </c>
      <c r="C21" s="13">
        <v>115326</v>
      </c>
      <c r="D21" s="13">
        <v>130825</v>
      </c>
      <c r="E21" s="13">
        <v>79795</v>
      </c>
      <c r="F21" s="13">
        <v>125629</v>
      </c>
      <c r="G21" s="13">
        <v>218920</v>
      </c>
      <c r="H21" s="13">
        <v>79088</v>
      </c>
      <c r="I21" s="13">
        <v>21030</v>
      </c>
      <c r="J21" s="13">
        <v>48499</v>
      </c>
      <c r="K21" s="11">
        <f t="shared" si="4"/>
        <v>909657</v>
      </c>
      <c r="L21" s="50"/>
    </row>
    <row r="22" spans="1:12" ht="17.25" customHeight="1">
      <c r="A22" s="12" t="s">
        <v>24</v>
      </c>
      <c r="B22" s="13">
        <v>71981</v>
      </c>
      <c r="C22" s="13">
        <v>73791</v>
      </c>
      <c r="D22" s="13">
        <v>81858</v>
      </c>
      <c r="E22" s="13">
        <v>54460</v>
      </c>
      <c r="F22" s="13">
        <v>88393</v>
      </c>
      <c r="G22" s="13">
        <v>185726</v>
      </c>
      <c r="H22" s="13">
        <v>56911</v>
      </c>
      <c r="I22" s="13">
        <v>11294</v>
      </c>
      <c r="J22" s="13">
        <v>32724</v>
      </c>
      <c r="K22" s="11">
        <f t="shared" si="4"/>
        <v>657138</v>
      </c>
      <c r="L22" s="50"/>
    </row>
    <row r="23" spans="1:11" ht="17.25" customHeight="1">
      <c r="A23" s="12" t="s">
        <v>25</v>
      </c>
      <c r="B23" s="13">
        <v>4699</v>
      </c>
      <c r="C23" s="13">
        <v>5881</v>
      </c>
      <c r="D23" s="13">
        <v>4596</v>
      </c>
      <c r="E23" s="13">
        <v>3347</v>
      </c>
      <c r="F23" s="13">
        <v>4460</v>
      </c>
      <c r="G23" s="13">
        <v>7895</v>
      </c>
      <c r="H23" s="13">
        <v>5887</v>
      </c>
      <c r="I23" s="13">
        <v>1007</v>
      </c>
      <c r="J23" s="13">
        <v>1605</v>
      </c>
      <c r="K23" s="11">
        <f t="shared" si="4"/>
        <v>39377</v>
      </c>
    </row>
    <row r="24" spans="1:11" ht="17.25" customHeight="1">
      <c r="A24" s="16" t="s">
        <v>26</v>
      </c>
      <c r="B24" s="13">
        <f>+B25+B26</f>
        <v>162032</v>
      </c>
      <c r="C24" s="13">
        <f aca="true" t="shared" si="7" ref="C24:J24">+C25+C26</f>
        <v>225455</v>
      </c>
      <c r="D24" s="13">
        <f t="shared" si="7"/>
        <v>233279</v>
      </c>
      <c r="E24" s="13">
        <f t="shared" si="7"/>
        <v>151486</v>
      </c>
      <c r="F24" s="13">
        <f t="shared" si="7"/>
        <v>184875</v>
      </c>
      <c r="G24" s="13">
        <f t="shared" si="7"/>
        <v>266296</v>
      </c>
      <c r="H24" s="13">
        <f t="shared" si="7"/>
        <v>133285</v>
      </c>
      <c r="I24" s="13">
        <f t="shared" si="7"/>
        <v>38239</v>
      </c>
      <c r="J24" s="13">
        <f t="shared" si="7"/>
        <v>102565</v>
      </c>
      <c r="K24" s="11">
        <f t="shared" si="4"/>
        <v>1497512</v>
      </c>
    </row>
    <row r="25" spans="1:12" ht="17.25" customHeight="1">
      <c r="A25" s="12" t="s">
        <v>115</v>
      </c>
      <c r="B25" s="13">
        <v>68346</v>
      </c>
      <c r="C25" s="13">
        <v>105465</v>
      </c>
      <c r="D25" s="13">
        <v>116318</v>
      </c>
      <c r="E25" s="13">
        <v>74733</v>
      </c>
      <c r="F25" s="13">
        <v>85513</v>
      </c>
      <c r="G25" s="13">
        <v>117665</v>
      </c>
      <c r="H25" s="13">
        <v>58816</v>
      </c>
      <c r="I25" s="13">
        <v>21069</v>
      </c>
      <c r="J25" s="13">
        <v>48785</v>
      </c>
      <c r="K25" s="11">
        <f t="shared" si="4"/>
        <v>696710</v>
      </c>
      <c r="L25" s="50"/>
    </row>
    <row r="26" spans="1:12" ht="17.25" customHeight="1">
      <c r="A26" s="12" t="s">
        <v>116</v>
      </c>
      <c r="B26" s="13">
        <v>93686</v>
      </c>
      <c r="C26" s="13">
        <v>119990</v>
      </c>
      <c r="D26" s="13">
        <v>116961</v>
      </c>
      <c r="E26" s="13">
        <v>76753</v>
      </c>
      <c r="F26" s="13">
        <v>99362</v>
      </c>
      <c r="G26" s="13">
        <v>148631</v>
      </c>
      <c r="H26" s="13">
        <v>74469</v>
      </c>
      <c r="I26" s="13">
        <v>17170</v>
      </c>
      <c r="J26" s="13">
        <v>53780</v>
      </c>
      <c r="K26" s="11">
        <f t="shared" si="4"/>
        <v>800802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8111</v>
      </c>
      <c r="I27" s="11">
        <v>0</v>
      </c>
      <c r="J27" s="11">
        <v>0</v>
      </c>
      <c r="K27" s="11">
        <f t="shared" si="4"/>
        <v>8111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8498.2</v>
      </c>
      <c r="I35" s="19">
        <v>0</v>
      </c>
      <c r="J35" s="19">
        <v>0</v>
      </c>
      <c r="K35" s="23">
        <f>SUM(B35:J35)</f>
        <v>8498.2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1763313.5699999998</v>
      </c>
      <c r="C47" s="22">
        <f aca="true" t="shared" si="12" ref="C47:H47">+C48+C57</f>
        <v>2586902.5000000005</v>
      </c>
      <c r="D47" s="22">
        <f t="shared" si="12"/>
        <v>2942713.42</v>
      </c>
      <c r="E47" s="22">
        <f t="shared" si="12"/>
        <v>1711284.6</v>
      </c>
      <c r="F47" s="22">
        <f t="shared" si="12"/>
        <v>2276291.74</v>
      </c>
      <c r="G47" s="22">
        <f t="shared" si="12"/>
        <v>3248006.9</v>
      </c>
      <c r="H47" s="22">
        <f t="shared" si="12"/>
        <v>1714576.6099999999</v>
      </c>
      <c r="I47" s="22">
        <f>+I48+I57</f>
        <v>653489.83</v>
      </c>
      <c r="J47" s="22">
        <f>+J48+J57</f>
        <v>1032640.54</v>
      </c>
      <c r="K47" s="22">
        <f>SUM(B47:J47)</f>
        <v>17929219.709999997</v>
      </c>
    </row>
    <row r="48" spans="1:11" ht="17.25" customHeight="1">
      <c r="A48" s="16" t="s">
        <v>108</v>
      </c>
      <c r="B48" s="23">
        <f>SUM(B49:B56)</f>
        <v>1745464.91</v>
      </c>
      <c r="C48" s="23">
        <f aca="true" t="shared" si="13" ref="C48:J48">SUM(C49:C56)</f>
        <v>2561617.8700000006</v>
      </c>
      <c r="D48" s="23">
        <f t="shared" si="13"/>
        <v>2916590.58</v>
      </c>
      <c r="E48" s="23">
        <f t="shared" si="13"/>
        <v>1688335.04</v>
      </c>
      <c r="F48" s="23">
        <f t="shared" si="13"/>
        <v>2252615.97</v>
      </c>
      <c r="G48" s="23">
        <f t="shared" si="13"/>
        <v>3217505.1599999997</v>
      </c>
      <c r="H48" s="23">
        <f t="shared" si="13"/>
        <v>1694026.9</v>
      </c>
      <c r="I48" s="23">
        <f t="shared" si="13"/>
        <v>653489.83</v>
      </c>
      <c r="J48" s="23">
        <f t="shared" si="13"/>
        <v>1018278.41</v>
      </c>
      <c r="K48" s="23">
        <f aca="true" t="shared" si="14" ref="K48:K57">SUM(B48:J48)</f>
        <v>17747924.67</v>
      </c>
    </row>
    <row r="49" spans="1:11" ht="17.25" customHeight="1">
      <c r="A49" s="34" t="s">
        <v>43</v>
      </c>
      <c r="B49" s="23">
        <f aca="true" t="shared" si="15" ref="B49:H49">ROUND(B30*B7,2)</f>
        <v>1744300.63</v>
      </c>
      <c r="C49" s="23">
        <f t="shared" si="15"/>
        <v>2554086.75</v>
      </c>
      <c r="D49" s="23">
        <f t="shared" si="15"/>
        <v>2914249.58</v>
      </c>
      <c r="E49" s="23">
        <f t="shared" si="15"/>
        <v>1687412.36</v>
      </c>
      <c r="F49" s="23">
        <f t="shared" si="15"/>
        <v>2250823.29</v>
      </c>
      <c r="G49" s="23">
        <f t="shared" si="15"/>
        <v>3214975.57</v>
      </c>
      <c r="H49" s="23">
        <f t="shared" si="15"/>
        <v>1684454.68</v>
      </c>
      <c r="I49" s="23">
        <f>ROUND(I30*I7,2)</f>
        <v>652424.11</v>
      </c>
      <c r="J49" s="23">
        <f>ROUND(J30*J7,2)</f>
        <v>1016061.37</v>
      </c>
      <c r="K49" s="23">
        <f t="shared" si="14"/>
        <v>17718788.34</v>
      </c>
    </row>
    <row r="50" spans="1:11" ht="17.25" customHeight="1">
      <c r="A50" s="34" t="s">
        <v>44</v>
      </c>
      <c r="B50" s="19">
        <v>0</v>
      </c>
      <c r="C50" s="23">
        <f>ROUND(C31*C7,2)</f>
        <v>5677.16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5677.16</v>
      </c>
    </row>
    <row r="51" spans="1:11" ht="17.25" customHeight="1">
      <c r="A51" s="64" t="s">
        <v>104</v>
      </c>
      <c r="B51" s="65">
        <f aca="true" t="shared" si="16" ref="B51:H51">ROUND(B32*B7,2)</f>
        <v>-2927.4</v>
      </c>
      <c r="C51" s="65">
        <f t="shared" si="16"/>
        <v>-3919.76</v>
      </c>
      <c r="D51" s="65">
        <f t="shared" si="16"/>
        <v>-4044.76</v>
      </c>
      <c r="E51" s="65">
        <f t="shared" si="16"/>
        <v>-2522.72</v>
      </c>
      <c r="F51" s="65">
        <f t="shared" si="16"/>
        <v>-3488.84</v>
      </c>
      <c r="G51" s="65">
        <f t="shared" si="16"/>
        <v>-4900.49</v>
      </c>
      <c r="H51" s="65">
        <f t="shared" si="16"/>
        <v>-2641.02</v>
      </c>
      <c r="I51" s="19">
        <v>0</v>
      </c>
      <c r="J51" s="19">
        <v>0</v>
      </c>
      <c r="K51" s="65">
        <f>SUM(B51:J51)</f>
        <v>-24444.99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8498.2</v>
      </c>
      <c r="I53" s="31">
        <f>+I35</f>
        <v>0</v>
      </c>
      <c r="J53" s="31">
        <f>+J35</f>
        <v>0</v>
      </c>
      <c r="K53" s="23">
        <f t="shared" si="14"/>
        <v>8498.2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-180800.53</v>
      </c>
      <c r="C61" s="35">
        <f t="shared" si="17"/>
        <v>-207888.73</v>
      </c>
      <c r="D61" s="35">
        <f t="shared" si="17"/>
        <v>-192315.3</v>
      </c>
      <c r="E61" s="35">
        <f t="shared" si="17"/>
        <v>-252216.12</v>
      </c>
      <c r="F61" s="35">
        <f t="shared" si="17"/>
        <v>-236221.14</v>
      </c>
      <c r="G61" s="35">
        <f t="shared" si="17"/>
        <v>-283990.57</v>
      </c>
      <c r="H61" s="35">
        <f t="shared" si="17"/>
        <v>-176123.41999999998</v>
      </c>
      <c r="I61" s="35">
        <f t="shared" si="17"/>
        <v>-96033.31</v>
      </c>
      <c r="J61" s="35">
        <f t="shared" si="17"/>
        <v>-65509.23</v>
      </c>
      <c r="K61" s="35">
        <f>SUM(B61:J61)</f>
        <v>-1691098.35</v>
      </c>
    </row>
    <row r="62" spans="1:11" ht="18.75" customHeight="1">
      <c r="A62" s="16" t="s">
        <v>74</v>
      </c>
      <c r="B62" s="35">
        <f aca="true" t="shared" si="18" ref="B62:J62">B63+B64+B65+B66+B67+B68</f>
        <v>-166184.06</v>
      </c>
      <c r="C62" s="35">
        <f t="shared" si="18"/>
        <v>-187077.89</v>
      </c>
      <c r="D62" s="35">
        <f t="shared" si="18"/>
        <v>-172855.9</v>
      </c>
      <c r="E62" s="35">
        <f t="shared" si="18"/>
        <v>-238106.24</v>
      </c>
      <c r="F62" s="35">
        <f t="shared" si="18"/>
        <v>-214821.92</v>
      </c>
      <c r="G62" s="35">
        <f t="shared" si="18"/>
        <v>-254403.82</v>
      </c>
      <c r="H62" s="35">
        <f t="shared" si="18"/>
        <v>-162662.8</v>
      </c>
      <c r="I62" s="35">
        <f t="shared" si="18"/>
        <v>-27918.6</v>
      </c>
      <c r="J62" s="35">
        <f t="shared" si="18"/>
        <v>-55643.4</v>
      </c>
      <c r="K62" s="35">
        <f aca="true" t="shared" si="19" ref="K62:K91">SUM(B62:J62)</f>
        <v>-1479674.6300000001</v>
      </c>
    </row>
    <row r="63" spans="1:11" ht="18.75" customHeight="1">
      <c r="A63" s="12" t="s">
        <v>75</v>
      </c>
      <c r="B63" s="35">
        <f>-ROUND(B9*$D$3,2)</f>
        <v>-126266.4</v>
      </c>
      <c r="C63" s="35">
        <f aca="true" t="shared" si="20" ref="C63:J63">-ROUND(C9*$D$3,2)</f>
        <v>-179964.2</v>
      </c>
      <c r="D63" s="35">
        <f t="shared" si="20"/>
        <v>-151312.2</v>
      </c>
      <c r="E63" s="35">
        <f t="shared" si="20"/>
        <v>-120224.4</v>
      </c>
      <c r="F63" s="35">
        <f t="shared" si="20"/>
        <v>-132893.6</v>
      </c>
      <c r="G63" s="35">
        <f t="shared" si="20"/>
        <v>-179356.2</v>
      </c>
      <c r="H63" s="35">
        <f t="shared" si="20"/>
        <v>-162662.8</v>
      </c>
      <c r="I63" s="35">
        <f t="shared" si="20"/>
        <v>-27918.6</v>
      </c>
      <c r="J63" s="35">
        <f t="shared" si="20"/>
        <v>-55643.4</v>
      </c>
      <c r="K63" s="35">
        <f t="shared" si="19"/>
        <v>-1136241.8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-661.2</v>
      </c>
      <c r="C65" s="35">
        <v>-505.4</v>
      </c>
      <c r="D65" s="35">
        <v>-212.8</v>
      </c>
      <c r="E65" s="35">
        <v>-509.2</v>
      </c>
      <c r="F65" s="35">
        <v>-410.4</v>
      </c>
      <c r="G65" s="35">
        <v>-353.4</v>
      </c>
      <c r="H65" s="19">
        <v>0</v>
      </c>
      <c r="I65" s="19">
        <v>0</v>
      </c>
      <c r="J65" s="19">
        <v>0</v>
      </c>
      <c r="K65" s="35">
        <f t="shared" si="19"/>
        <v>-2652.4</v>
      </c>
    </row>
    <row r="66" spans="1:11" ht="18.75" customHeight="1">
      <c r="A66" s="12" t="s">
        <v>105</v>
      </c>
      <c r="B66" s="35">
        <v>-3097</v>
      </c>
      <c r="C66" s="35">
        <v>-1090.6</v>
      </c>
      <c r="D66" s="35">
        <v>-931</v>
      </c>
      <c r="E66" s="35">
        <v>-2644.8</v>
      </c>
      <c r="F66" s="35">
        <v>-1117.2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-9519</v>
      </c>
    </row>
    <row r="67" spans="1:11" ht="18.75" customHeight="1">
      <c r="A67" s="12" t="s">
        <v>52</v>
      </c>
      <c r="B67" s="35">
        <v>-36159.46</v>
      </c>
      <c r="C67" s="35">
        <v>-5517.69</v>
      </c>
      <c r="D67" s="35">
        <v>-20399.9</v>
      </c>
      <c r="E67" s="35">
        <v>-114727.84</v>
      </c>
      <c r="F67" s="35">
        <v>-80400.72</v>
      </c>
      <c r="G67" s="35">
        <v>-74055.82</v>
      </c>
      <c r="H67" s="19">
        <v>0</v>
      </c>
      <c r="I67" s="19">
        <v>0</v>
      </c>
      <c r="J67" s="19">
        <v>0</v>
      </c>
      <c r="K67" s="35">
        <f t="shared" si="19"/>
        <v>-331261.43000000005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-14616.470000000001</v>
      </c>
      <c r="C69" s="65">
        <f>SUM(C70:C102)</f>
        <v>-20810.840000000004</v>
      </c>
      <c r="D69" s="65">
        <f>SUM(D70:D102)</f>
        <v>-19459.4</v>
      </c>
      <c r="E69" s="65">
        <f aca="true" t="shared" si="21" ref="E69:J69">SUM(E70:E102)</f>
        <v>-14109.880000000001</v>
      </c>
      <c r="F69" s="65">
        <f t="shared" si="21"/>
        <v>-21399.22</v>
      </c>
      <c r="G69" s="65">
        <f t="shared" si="21"/>
        <v>-29586.750000000004</v>
      </c>
      <c r="H69" s="65">
        <f t="shared" si="21"/>
        <v>-13460.619999999999</v>
      </c>
      <c r="I69" s="65">
        <f t="shared" si="21"/>
        <v>-68114.70999999999</v>
      </c>
      <c r="J69" s="65">
        <f t="shared" si="21"/>
        <v>-9865.83</v>
      </c>
      <c r="K69" s="65">
        <f t="shared" si="19"/>
        <v>-211423.72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0</v>
      </c>
      <c r="I84" s="65">
        <v>-1000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5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1582513.0399999998</v>
      </c>
      <c r="C106" s="24">
        <f t="shared" si="22"/>
        <v>2379013.7700000005</v>
      </c>
      <c r="D106" s="24">
        <f t="shared" si="22"/>
        <v>2750398.12</v>
      </c>
      <c r="E106" s="24">
        <f t="shared" si="22"/>
        <v>1459068.4800000002</v>
      </c>
      <c r="F106" s="24">
        <f t="shared" si="22"/>
        <v>2040070.6000000003</v>
      </c>
      <c r="G106" s="24">
        <f t="shared" si="22"/>
        <v>2964016.33</v>
      </c>
      <c r="H106" s="24">
        <f t="shared" si="22"/>
        <v>1538453.1899999997</v>
      </c>
      <c r="I106" s="24">
        <f>+I107+I108</f>
        <v>557456.52</v>
      </c>
      <c r="J106" s="24">
        <f>+J107+J108</f>
        <v>967131.31</v>
      </c>
      <c r="K106" s="46">
        <f>SUM(B106:J106)</f>
        <v>16238121.360000001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1564664.38</v>
      </c>
      <c r="C107" s="24">
        <f t="shared" si="23"/>
        <v>2353729.1400000006</v>
      </c>
      <c r="D107" s="24">
        <f t="shared" si="23"/>
        <v>2724275.2800000003</v>
      </c>
      <c r="E107" s="24">
        <f t="shared" si="23"/>
        <v>1436118.9200000002</v>
      </c>
      <c r="F107" s="24">
        <f t="shared" si="23"/>
        <v>2016394.8300000003</v>
      </c>
      <c r="G107" s="24">
        <f t="shared" si="23"/>
        <v>2933514.59</v>
      </c>
      <c r="H107" s="24">
        <f t="shared" si="23"/>
        <v>1517903.4799999997</v>
      </c>
      <c r="I107" s="24">
        <f t="shared" si="23"/>
        <v>557456.52</v>
      </c>
      <c r="J107" s="24">
        <f t="shared" si="23"/>
        <v>952769.18</v>
      </c>
      <c r="K107" s="46">
        <f>SUM(B107:J107)</f>
        <v>16056826.32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16238121.37</v>
      </c>
      <c r="L114" s="52"/>
    </row>
    <row r="115" spans="1:11" ht="18.75" customHeight="1">
      <c r="A115" s="26" t="s">
        <v>70</v>
      </c>
      <c r="B115" s="27">
        <v>208115.94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208115.94</v>
      </c>
    </row>
    <row r="116" spans="1:11" ht="18.75" customHeight="1">
      <c r="A116" s="26" t="s">
        <v>71</v>
      </c>
      <c r="B116" s="27">
        <v>1374397.0999999999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1374397.0999999999</v>
      </c>
    </row>
    <row r="117" spans="1:11" ht="18.75" customHeight="1">
      <c r="A117" s="26" t="s">
        <v>72</v>
      </c>
      <c r="B117" s="38">
        <v>0</v>
      </c>
      <c r="C117" s="27">
        <f>+C106</f>
        <v>2379013.7700000005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2379013.7700000005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2559698.41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2559698.41</v>
      </c>
    </row>
    <row r="119" spans="1:11" ht="18.75" customHeight="1">
      <c r="A119" s="66" t="s">
        <v>124</v>
      </c>
      <c r="B119" s="38"/>
      <c r="C119" s="38"/>
      <c r="D119" s="27">
        <v>190699.72</v>
      </c>
      <c r="E119" s="38"/>
      <c r="F119" s="38"/>
      <c r="G119" s="38"/>
      <c r="H119" s="38"/>
      <c r="I119" s="38"/>
      <c r="J119" s="38"/>
      <c r="K119" s="39">
        <f t="shared" si="25"/>
        <v>190699.72</v>
      </c>
    </row>
    <row r="120" spans="1:11" ht="18.75" customHeight="1">
      <c r="A120" s="26" t="s">
        <v>125</v>
      </c>
      <c r="B120" s="38">
        <v>0</v>
      </c>
      <c r="C120" s="38">
        <v>0</v>
      </c>
      <c r="D120" s="38">
        <v>0</v>
      </c>
      <c r="E120" s="27">
        <v>1313161.6300000001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1313161.6300000001</v>
      </c>
    </row>
    <row r="121" spans="1:11" ht="18.75" customHeight="1">
      <c r="A121" s="26" t="s">
        <v>126</v>
      </c>
      <c r="B121" s="38">
        <v>0</v>
      </c>
      <c r="C121" s="38">
        <v>0</v>
      </c>
      <c r="D121" s="38">
        <v>0</v>
      </c>
      <c r="E121" s="27">
        <v>145906.85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145906.85</v>
      </c>
    </row>
    <row r="122" spans="1:11" ht="18.75" customHeight="1">
      <c r="A122" s="66" t="s">
        <v>127</v>
      </c>
      <c r="B122" s="38">
        <v>0</v>
      </c>
      <c r="C122" s="38">
        <v>0</v>
      </c>
      <c r="D122" s="38">
        <v>0</v>
      </c>
      <c r="E122" s="38">
        <v>0</v>
      </c>
      <c r="F122" s="27">
        <v>399784.78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399784.78</v>
      </c>
    </row>
    <row r="123" spans="1:11" ht="18.75" customHeight="1">
      <c r="A123" s="66" t="s">
        <v>128</v>
      </c>
      <c r="B123" s="38">
        <v>0</v>
      </c>
      <c r="C123" s="38">
        <v>0</v>
      </c>
      <c r="D123" s="38">
        <v>0</v>
      </c>
      <c r="E123" s="38">
        <v>0</v>
      </c>
      <c r="F123" s="27">
        <v>747136.6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747136.6</v>
      </c>
    </row>
    <row r="124" spans="1:11" ht="18.75" customHeight="1">
      <c r="A124" s="66" t="s">
        <v>129</v>
      </c>
      <c r="B124" s="38">
        <v>0</v>
      </c>
      <c r="C124" s="38">
        <v>0</v>
      </c>
      <c r="D124" s="38">
        <v>0</v>
      </c>
      <c r="E124" s="38">
        <v>0</v>
      </c>
      <c r="F124" s="27">
        <v>99092.94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99092.94</v>
      </c>
    </row>
    <row r="125" spans="1:11" ht="18.75" customHeight="1">
      <c r="A125" s="66" t="s">
        <v>130</v>
      </c>
      <c r="B125" s="68">
        <v>0</v>
      </c>
      <c r="C125" s="68">
        <v>0</v>
      </c>
      <c r="D125" s="68">
        <v>0</v>
      </c>
      <c r="E125" s="68">
        <v>0</v>
      </c>
      <c r="F125" s="69">
        <v>794056.28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794056.28</v>
      </c>
    </row>
    <row r="126" spans="1:11" ht="18.75" customHeight="1">
      <c r="A126" s="66" t="s">
        <v>131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870427.13</v>
      </c>
      <c r="H126" s="38">
        <v>0</v>
      </c>
      <c r="I126" s="38">
        <v>0</v>
      </c>
      <c r="J126" s="38">
        <v>0</v>
      </c>
      <c r="K126" s="39">
        <f t="shared" si="25"/>
        <v>870427.13</v>
      </c>
    </row>
    <row r="127" spans="1:11" ht="18.75" customHeight="1">
      <c r="A127" s="66" t="s">
        <v>132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68444.18</v>
      </c>
      <c r="H127" s="38">
        <v>0</v>
      </c>
      <c r="I127" s="38">
        <v>0</v>
      </c>
      <c r="J127" s="38">
        <v>0</v>
      </c>
      <c r="K127" s="39">
        <f t="shared" si="25"/>
        <v>68444.18</v>
      </c>
    </row>
    <row r="128" spans="1:11" ht="18.75" customHeight="1">
      <c r="A128" s="66" t="s">
        <v>133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429031.38</v>
      </c>
      <c r="H128" s="38">
        <v>0</v>
      </c>
      <c r="I128" s="38">
        <v>0</v>
      </c>
      <c r="J128" s="38">
        <v>0</v>
      </c>
      <c r="K128" s="39">
        <f t="shared" si="25"/>
        <v>429031.38</v>
      </c>
    </row>
    <row r="129" spans="1:11" ht="18.75" customHeight="1">
      <c r="A129" s="66" t="s">
        <v>134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432092.52</v>
      </c>
      <c r="H129" s="38">
        <v>0</v>
      </c>
      <c r="I129" s="38">
        <v>0</v>
      </c>
      <c r="J129" s="38">
        <v>0</v>
      </c>
      <c r="K129" s="39">
        <f t="shared" si="25"/>
        <v>432092.52</v>
      </c>
    </row>
    <row r="130" spans="1:11" ht="18.75" customHeight="1">
      <c r="A130" s="66" t="s">
        <v>135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1164021.14</v>
      </c>
      <c r="H130" s="38">
        <v>0</v>
      </c>
      <c r="I130" s="38">
        <v>0</v>
      </c>
      <c r="J130" s="38">
        <v>0</v>
      </c>
      <c r="K130" s="39">
        <f t="shared" si="25"/>
        <v>1164021.14</v>
      </c>
    </row>
    <row r="131" spans="1:11" ht="18.75" customHeight="1">
      <c r="A131" s="66" t="s">
        <v>136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567404.42</v>
      </c>
      <c r="I131" s="38">
        <v>0</v>
      </c>
      <c r="J131" s="38">
        <v>0</v>
      </c>
      <c r="K131" s="39">
        <f t="shared" si="25"/>
        <v>567404.42</v>
      </c>
    </row>
    <row r="132" spans="1:11" ht="18.75" customHeight="1">
      <c r="A132" s="66" t="s">
        <v>137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971048.76</v>
      </c>
      <c r="I132" s="38">
        <v>0</v>
      </c>
      <c r="J132" s="38">
        <v>0</v>
      </c>
      <c r="K132" s="39">
        <f t="shared" si="25"/>
        <v>971048.76</v>
      </c>
    </row>
    <row r="133" spans="1:11" ht="18.75" customHeight="1">
      <c r="A133" s="66" t="s">
        <v>138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557456.52</v>
      </c>
      <c r="J133" s="38"/>
      <c r="K133" s="39">
        <f t="shared" si="25"/>
        <v>557456.52</v>
      </c>
    </row>
    <row r="134" spans="1:11" ht="18.75" customHeight="1">
      <c r="A134" s="67" t="s">
        <v>139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967131.3</v>
      </c>
      <c r="K134" s="42">
        <f t="shared" si="25"/>
        <v>967131.3</v>
      </c>
    </row>
    <row r="135" spans="1:11" ht="18.75" customHeight="1">
      <c r="A135" s="74" t="s">
        <v>122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4" t="s">
        <v>123</v>
      </c>
    </row>
    <row r="137" ht="18" customHeight="1">
      <c r="A137" s="74"/>
    </row>
    <row r="138" ht="18" customHeight="1">
      <c r="A138" s="74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2017-10-31T19:35:25Z</dcterms:modified>
  <cp:category/>
  <cp:version/>
  <cp:contentType/>
  <cp:contentStatus/>
</cp:coreProperties>
</file>