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<sst xmlns="http://schemas.openxmlformats.org/spreadsheetml/2006/main" count="139" uniqueCount="139">
  <si>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</si>
  <si>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</si>
  <si>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</si>
  <si>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</si>
  <si>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</si>
  <si>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</si>
  <si>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</si>
  <si>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</si>
  <si>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</si>
  <si>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</si>
  <si>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</si>
  <si>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</si>
  <si>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</si>
  <si>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</si>
  <si>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</si>
  <si>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</si>
  <si>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</si>
  <si>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</si>
  <si>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</si>
  <si>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</si>
  <si>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</si>
  <si>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</si>
  <si>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</si>
  <si>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</si>
  <si>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</si>
  <si>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</si>
  <si>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</si>
  <si>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</si>
  <si>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</si>
  <si>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</si>
  <si>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</si>
  <si>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</si>
  <si>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</si>
  <si>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</si>
  <si>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</si>
  <si>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</si>
  <si>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</si>
  <si>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</si>
  <si>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</si>
  <si>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</si>
  <si>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</si>
  <si>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</si>
  <si>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</si>
  <si>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</si>
  <si>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</si>
  <si>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</si>
  <si>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</si>
  <si>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</si>
  <si>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</si>
  <si>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</si>
  <si>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</si>
  <si>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</si>
  <si>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</si>
  <si>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</si>
  <si>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</si>
  <si>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</si>
  <si>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</si>
  <si>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</si>
  <si>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</si>
  <si>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</si>
  <si>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</si>
  <si>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</si>
  <si>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</si>
  <si>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</si>
  <si>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</si>
  <si>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</si>
  <si>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</si>
  <si>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</si>
  <si>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</si>
  <si>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</si>
  <si>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</si>
  <si>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</si>
  <si>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</si>
  <si>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</si>
  <si>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</si>
  <si>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</si>
  <si>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</si>
  <si>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</si>
  <si>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</si>
  <si>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</si>
  <si>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</si>
  <si>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</si>
  <si>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</si>
  <si>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</si>
  <si>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</si>
  <si>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</si>
  <si>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</si>
  <si>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</si>
  <si>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</si>
  <si>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</si>
  <si>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</si>
  <si>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</si>
  <si>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</si>
  <si>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</si>
  <si>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</si>
  <si>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</si>
  <si>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</si>
  <si>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</si>
  <si>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</si>
  <si>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</si>
  <si>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</si>
  <si>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</si>
  <si>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</si>
  <si>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</si>
  <si>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</si>
  <si>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</si>
  <si>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</si>
  <si>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</si>
  <si>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</si>
  <si>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</si>
  <si>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</si>
  <si>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</si>
  <si>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</si>
  <si>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</si>
  <si>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</si>
  <si>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</si>
  <si>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</si>
  <si>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</si>
  <si>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</si>
  <si>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</si>
  <si>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</si>
  <si>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</si>
  <si>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</si>
  <si>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</si>
  <si>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</si>
  <si>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</si>
  <si>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</si>
  <si>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</si>
  <si>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</si>
  <si>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</si>
  <si>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</si>
  <si>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</si>
  <si>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</si>
  <si>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</si>
  <si>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</si>
  <si>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</si>
  <si>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18/10/17 - VENCIMENTO 25/10/17</t>
  </si>
  <si>
    <t>Nota:</t>
  </si>
  <si>
    <t>(1) Ajuste de remuneração previsto contratualmente, período de 25/08 a 24/09/17, parcela 16/20.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</si>
</sst>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609460</v>
      </c>
      <c r="C7" s="9">
        <f t="shared" si="0"/>
        <v>801106</v>
      </c>
      <c r="D7" s="9">
        <f t="shared" si="0"/>
        <v>808666</v>
      </c>
      <c r="E7" s="9">
        <f t="shared" si="0"/>
        <v>556708</v>
      </c>
      <c r="F7" s="9">
        <f t="shared" si="0"/>
        <v>748613</v>
      </c>
      <c r="G7" s="9">
        <f t="shared" si="0"/>
        <v>1260251</v>
      </c>
      <c r="H7" s="9">
        <f t="shared" si="0"/>
        <v>566330</v>
      </c>
      <c r="I7" s="9">
        <f t="shared" si="0"/>
        <v>126417</v>
      </c>
      <c r="J7" s="9">
        <f t="shared" si="0"/>
        <v>333304</v>
      </c>
      <c r="K7" s="9">
        <f t="shared" si="0"/>
        <v>5810855</v>
      </c>
      <c r="L7" s="50"/>
    </row>
    <row r="8" spans="1:11" ht="17.25" customHeight="1">
      <c r="A8" s="10" t="s">
        <v>97</v>
      </c>
      <c r="B8" s="11">
        <f>B9+B12+B16</f>
        <v>279698</v>
      </c>
      <c r="C8" s="11">
        <f aca="true" t="shared" si="1" ref="C8:J8">C9+C12+C16</f>
        <v>376831</v>
      </c>
      <c r="D8" s="11">
        <f t="shared" si="1"/>
        <v>354548</v>
      </c>
      <c r="E8" s="11">
        <f t="shared" si="1"/>
        <v>262581</v>
      </c>
      <c r="F8" s="11">
        <f t="shared" si="1"/>
        <v>337948</v>
      </c>
      <c r="G8" s="11">
        <f t="shared" si="1"/>
        <v>575629</v>
      </c>
      <c r="H8" s="11">
        <f t="shared" si="1"/>
        <v>286456</v>
      </c>
      <c r="I8" s="11">
        <f t="shared" si="1"/>
        <v>53957</v>
      </c>
      <c r="J8" s="11">
        <f t="shared" si="1"/>
        <v>144318</v>
      </c>
      <c r="K8" s="11">
        <f>SUM(B8:J8)</f>
        <v>2671966</v>
      </c>
    </row>
    <row r="9" spans="1:11" ht="17.25" customHeight="1">
      <c r="A9" s="15" t="s">
        <v>16</v>
      </c>
      <c r="B9" s="13">
        <f>+B10+B11</f>
        <v>31718</v>
      </c>
      <c r="C9" s="13">
        <f aca="true" t="shared" si="2" ref="C9:J9">+C10+C11</f>
        <v>45071</v>
      </c>
      <c r="D9" s="13">
        <f t="shared" si="2"/>
        <v>38121</v>
      </c>
      <c r="E9" s="13">
        <f t="shared" si="2"/>
        <v>30232</v>
      </c>
      <c r="F9" s="13">
        <f t="shared" si="2"/>
        <v>33039</v>
      </c>
      <c r="G9" s="13">
        <f t="shared" si="2"/>
        <v>44376</v>
      </c>
      <c r="H9" s="13">
        <f t="shared" si="2"/>
        <v>40542</v>
      </c>
      <c r="I9" s="13">
        <f t="shared" si="2"/>
        <v>7217</v>
      </c>
      <c r="J9" s="13">
        <f t="shared" si="2"/>
        <v>14145</v>
      </c>
      <c r="K9" s="11">
        <f>SUM(B9:J9)</f>
        <v>284461</v>
      </c>
    </row>
    <row r="10" spans="1:11" ht="17.25" customHeight="1">
      <c r="A10" s="29" t="s">
        <v>17</v>
      </c>
      <c r="B10" s="13">
        <v>31718</v>
      </c>
      <c r="C10" s="13">
        <v>45071</v>
      </c>
      <c r="D10" s="13">
        <v>38121</v>
      </c>
      <c r="E10" s="13">
        <v>30232</v>
      </c>
      <c r="F10" s="13">
        <v>33039</v>
      </c>
      <c r="G10" s="13">
        <v>44376</v>
      </c>
      <c r="H10" s="13">
        <v>40542</v>
      </c>
      <c r="I10" s="13">
        <v>7217</v>
      </c>
      <c r="J10" s="13">
        <v>14145</v>
      </c>
      <c r="K10" s="11">
        <f>SUM(B10:J10)</f>
        <v>284461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233060</v>
      </c>
      <c r="C12" s="17">
        <f t="shared" si="3"/>
        <v>310946</v>
      </c>
      <c r="D12" s="17">
        <f t="shared" si="3"/>
        <v>297359</v>
      </c>
      <c r="E12" s="17">
        <f t="shared" si="3"/>
        <v>218643</v>
      </c>
      <c r="F12" s="17">
        <f t="shared" si="3"/>
        <v>283879</v>
      </c>
      <c r="G12" s="17">
        <f t="shared" si="3"/>
        <v>494550</v>
      </c>
      <c r="H12" s="17">
        <f t="shared" si="3"/>
        <v>231305</v>
      </c>
      <c r="I12" s="17">
        <f t="shared" si="3"/>
        <v>43483</v>
      </c>
      <c r="J12" s="17">
        <f t="shared" si="3"/>
        <v>122112</v>
      </c>
      <c r="K12" s="11">
        <f aca="true" t="shared" si="4" ref="K12:K27">SUM(B12:J12)</f>
        <v>2235337</v>
      </c>
    </row>
    <row r="13" spans="1:13" ht="17.25" customHeight="1">
      <c r="A13" s="14" t="s">
        <v>19</v>
      </c>
      <c r="B13" s="13">
        <v>107647</v>
      </c>
      <c r="C13" s="13">
        <v>153438</v>
      </c>
      <c r="D13" s="13">
        <v>152106</v>
      </c>
      <c r="E13" s="13">
        <v>107736</v>
      </c>
      <c r="F13" s="13">
        <v>139168</v>
      </c>
      <c r="G13" s="13">
        <v>226652</v>
      </c>
      <c r="H13" s="13">
        <v>103537</v>
      </c>
      <c r="I13" s="13">
        <v>23372</v>
      </c>
      <c r="J13" s="13">
        <v>62221</v>
      </c>
      <c r="K13" s="11">
        <f t="shared" si="4"/>
        <v>1075877</v>
      </c>
      <c r="L13" s="50"/>
      <c r="M13" s="51"/>
    </row>
    <row r="14" spans="1:12" ht="17.25" customHeight="1">
      <c r="A14" s="14" t="s">
        <v>20</v>
      </c>
      <c r="B14" s="13">
        <v>114546</v>
      </c>
      <c r="C14" s="13">
        <v>140709</v>
      </c>
      <c r="D14" s="13">
        <v>134038</v>
      </c>
      <c r="E14" s="13">
        <v>100199</v>
      </c>
      <c r="F14" s="13">
        <v>133781</v>
      </c>
      <c r="G14" s="13">
        <v>250150</v>
      </c>
      <c r="H14" s="13">
        <v>111015</v>
      </c>
      <c r="I14" s="13">
        <v>17369</v>
      </c>
      <c r="J14" s="13">
        <v>56120</v>
      </c>
      <c r="K14" s="11">
        <f t="shared" si="4"/>
        <v>1057927</v>
      </c>
      <c r="L14" s="50"/>
    </row>
    <row r="15" spans="1:11" ht="17.25" customHeight="1">
      <c r="A15" s="14" t="s">
        <v>21</v>
      </c>
      <c r="B15" s="13">
        <v>10867</v>
      </c>
      <c r="C15" s="13">
        <v>16799</v>
      </c>
      <c r="D15" s="13">
        <v>11215</v>
      </c>
      <c r="E15" s="13">
        <v>10708</v>
      </c>
      <c r="F15" s="13">
        <v>10930</v>
      </c>
      <c r="G15" s="13">
        <v>17748</v>
      </c>
      <c r="H15" s="13">
        <v>16753</v>
      </c>
      <c r="I15" s="13">
        <v>2742</v>
      </c>
      <c r="J15" s="13">
        <v>3771</v>
      </c>
      <c r="K15" s="11">
        <f t="shared" si="4"/>
        <v>101533</v>
      </c>
    </row>
    <row r="16" spans="1:11" ht="17.25" customHeight="1">
      <c r="A16" s="15" t="s">
        <v>93</v>
      </c>
      <c r="B16" s="13">
        <f>B17+B18+B19</f>
        <v>14920</v>
      </c>
      <c r="C16" s="13">
        <f aca="true" t="shared" si="5" ref="C16:J16">C17+C18+C19</f>
        <v>20814</v>
      </c>
      <c r="D16" s="13">
        <f t="shared" si="5"/>
        <v>19068</v>
      </c>
      <c r="E16" s="13">
        <f t="shared" si="5"/>
        <v>13706</v>
      </c>
      <c r="F16" s="13">
        <f t="shared" si="5"/>
        <v>21030</v>
      </c>
      <c r="G16" s="13">
        <f t="shared" si="5"/>
        <v>36703</v>
      </c>
      <c r="H16" s="13">
        <f t="shared" si="5"/>
        <v>14609</v>
      </c>
      <c r="I16" s="13">
        <f t="shared" si="5"/>
        <v>3257</v>
      </c>
      <c r="J16" s="13">
        <f t="shared" si="5"/>
        <v>8061</v>
      </c>
      <c r="K16" s="11">
        <f t="shared" si="4"/>
        <v>152168</v>
      </c>
    </row>
    <row r="17" spans="1:11" ht="17.25" customHeight="1">
      <c r="A17" s="14" t="s">
        <v>94</v>
      </c>
      <c r="B17" s="13">
        <v>14795</v>
      </c>
      <c r="C17" s="13">
        <v>20679</v>
      </c>
      <c r="D17" s="13">
        <v>18953</v>
      </c>
      <c r="E17" s="13">
        <v>13637</v>
      </c>
      <c r="F17" s="13">
        <v>20935</v>
      </c>
      <c r="G17" s="13">
        <v>36479</v>
      </c>
      <c r="H17" s="13">
        <v>14510</v>
      </c>
      <c r="I17" s="13">
        <v>3233</v>
      </c>
      <c r="J17" s="13">
        <v>8024</v>
      </c>
      <c r="K17" s="11">
        <f t="shared" si="4"/>
        <v>151245</v>
      </c>
    </row>
    <row r="18" spans="1:11" ht="17.25" customHeight="1">
      <c r="A18" s="14" t="s">
        <v>95</v>
      </c>
      <c r="B18" s="13">
        <v>100</v>
      </c>
      <c r="C18" s="13">
        <v>112</v>
      </c>
      <c r="D18" s="13">
        <v>91</v>
      </c>
      <c r="E18" s="13">
        <v>61</v>
      </c>
      <c r="F18" s="13">
        <v>93</v>
      </c>
      <c r="G18" s="13">
        <v>209</v>
      </c>
      <c r="H18" s="13">
        <v>85</v>
      </c>
      <c r="I18" s="13">
        <v>24</v>
      </c>
      <c r="J18" s="13">
        <v>34</v>
      </c>
      <c r="K18" s="11">
        <f t="shared" si="4"/>
        <v>809</v>
      </c>
    </row>
    <row r="19" spans="1:11" ht="17.25" customHeight="1">
      <c r="A19" s="14" t="s">
        <v>96</v>
      </c>
      <c r="B19" s="13">
        <v>25</v>
      </c>
      <c r="C19" s="13">
        <v>23</v>
      </c>
      <c r="D19" s="13">
        <v>24</v>
      </c>
      <c r="E19" s="13">
        <v>8</v>
      </c>
      <c r="F19" s="13">
        <v>2</v>
      </c>
      <c r="G19" s="13">
        <v>15</v>
      </c>
      <c r="H19" s="13">
        <v>14</v>
      </c>
      <c r="I19" s="13">
        <v>0</v>
      </c>
      <c r="J19" s="13">
        <v>3</v>
      </c>
      <c r="K19" s="11">
        <f t="shared" si="4"/>
        <v>114</v>
      </c>
    </row>
    <row r="20" spans="1:11" ht="17.25" customHeight="1">
      <c r="A20" s="16" t="s">
        <v>22</v>
      </c>
      <c r="B20" s="11">
        <f>+B21+B22+B23</f>
        <v>166040</v>
      </c>
      <c r="C20" s="11">
        <f aca="true" t="shared" si="6" ref="C20:J20">+C21+C22+C23</f>
        <v>193223</v>
      </c>
      <c r="D20" s="11">
        <f t="shared" si="6"/>
        <v>215119</v>
      </c>
      <c r="E20" s="11">
        <f t="shared" si="6"/>
        <v>138123</v>
      </c>
      <c r="F20" s="11">
        <f t="shared" si="6"/>
        <v>218304</v>
      </c>
      <c r="G20" s="11">
        <f t="shared" si="6"/>
        <v>412105</v>
      </c>
      <c r="H20" s="11">
        <f t="shared" si="6"/>
        <v>141077</v>
      </c>
      <c r="I20" s="11">
        <f t="shared" si="6"/>
        <v>33328</v>
      </c>
      <c r="J20" s="11">
        <f t="shared" si="6"/>
        <v>82453</v>
      </c>
      <c r="K20" s="11">
        <f t="shared" si="4"/>
        <v>1599772</v>
      </c>
    </row>
    <row r="21" spans="1:12" ht="17.25" customHeight="1">
      <c r="A21" s="12" t="s">
        <v>23</v>
      </c>
      <c r="B21" s="13">
        <v>84511</v>
      </c>
      <c r="C21" s="13">
        <v>108447</v>
      </c>
      <c r="D21" s="13">
        <v>123671</v>
      </c>
      <c r="E21" s="13">
        <v>77019</v>
      </c>
      <c r="F21" s="13">
        <v>119140</v>
      </c>
      <c r="G21" s="13">
        <v>207510</v>
      </c>
      <c r="H21" s="13">
        <v>75469</v>
      </c>
      <c r="I21" s="13">
        <v>20004</v>
      </c>
      <c r="J21" s="13">
        <v>45794</v>
      </c>
      <c r="K21" s="11">
        <f t="shared" si="4"/>
        <v>861565</v>
      </c>
      <c r="L21" s="50"/>
    </row>
    <row r="22" spans="1:12" ht="17.25" customHeight="1">
      <c r="A22" s="12" t="s">
        <v>24</v>
      </c>
      <c r="B22" s="13">
        <v>76757</v>
      </c>
      <c r="C22" s="13">
        <v>78862</v>
      </c>
      <c r="D22" s="13">
        <v>86804</v>
      </c>
      <c r="E22" s="13">
        <v>57530</v>
      </c>
      <c r="F22" s="13">
        <v>94435</v>
      </c>
      <c r="G22" s="13">
        <v>196279</v>
      </c>
      <c r="H22" s="13">
        <v>60093</v>
      </c>
      <c r="I22" s="13">
        <v>12268</v>
      </c>
      <c r="J22" s="13">
        <v>35064</v>
      </c>
      <c r="K22" s="11">
        <f t="shared" si="4"/>
        <v>698092</v>
      </c>
      <c r="L22" s="50"/>
    </row>
    <row r="23" spans="1:11" ht="17.25" customHeight="1">
      <c r="A23" s="12" t="s">
        <v>25</v>
      </c>
      <c r="B23" s="13">
        <v>4772</v>
      </c>
      <c r="C23" s="13">
        <v>5914</v>
      </c>
      <c r="D23" s="13">
        <v>4644</v>
      </c>
      <c r="E23" s="13">
        <v>3574</v>
      </c>
      <c r="F23" s="13">
        <v>4729</v>
      </c>
      <c r="G23" s="13">
        <v>8316</v>
      </c>
      <c r="H23" s="13">
        <v>5515</v>
      </c>
      <c r="I23" s="13">
        <v>1056</v>
      </c>
      <c r="J23" s="13">
        <v>1595</v>
      </c>
      <c r="K23" s="11">
        <f t="shared" si="4"/>
        <v>40115</v>
      </c>
    </row>
    <row r="24" spans="1:11" ht="17.25" customHeight="1">
      <c r="A24" s="16" t="s">
        <v>26</v>
      </c>
      <c r="B24" s="13">
        <f>+B25+B26</f>
        <v>163722</v>
      </c>
      <c r="C24" s="13">
        <f aca="true" t="shared" si="7" ref="C24:J24">+C25+C26</f>
        <v>231052</v>
      </c>
      <c r="D24" s="13">
        <f t="shared" si="7"/>
        <v>238999</v>
      </c>
      <c r="E24" s="13">
        <f t="shared" si="7"/>
        <v>156004</v>
      </c>
      <c r="F24" s="13">
        <f t="shared" si="7"/>
        <v>192361</v>
      </c>
      <c r="G24" s="13">
        <f t="shared" si="7"/>
        <v>272517</v>
      </c>
      <c r="H24" s="13">
        <f t="shared" si="7"/>
        <v>130917</v>
      </c>
      <c r="I24" s="13">
        <f t="shared" si="7"/>
        <v>39132</v>
      </c>
      <c r="J24" s="13">
        <f t="shared" si="7"/>
        <v>106533</v>
      </c>
      <c r="K24" s="11">
        <f t="shared" si="4"/>
        <v>1531237</v>
      </c>
    </row>
    <row r="25" spans="1:12" ht="17.25" customHeight="1">
      <c r="A25" s="12" t="s">
        <v>115</v>
      </c>
      <c r="B25" s="13">
        <v>67257</v>
      </c>
      <c r="C25" s="13">
        <v>104514</v>
      </c>
      <c r="D25" s="13">
        <v>116030</v>
      </c>
      <c r="E25" s="13">
        <v>75645</v>
      </c>
      <c r="F25" s="13">
        <v>87524</v>
      </c>
      <c r="G25" s="13">
        <v>117637</v>
      </c>
      <c r="H25" s="13">
        <v>58868</v>
      </c>
      <c r="I25" s="13">
        <v>21287</v>
      </c>
      <c r="J25" s="13">
        <v>49468</v>
      </c>
      <c r="K25" s="11">
        <f t="shared" si="4"/>
        <v>698230</v>
      </c>
      <c r="L25" s="50"/>
    </row>
    <row r="26" spans="1:12" ht="17.25" customHeight="1">
      <c r="A26" s="12" t="s">
        <v>116</v>
      </c>
      <c r="B26" s="13">
        <v>96465</v>
      </c>
      <c r="C26" s="13">
        <v>126538</v>
      </c>
      <c r="D26" s="13">
        <v>122969</v>
      </c>
      <c r="E26" s="13">
        <v>80359</v>
      </c>
      <c r="F26" s="13">
        <v>104837</v>
      </c>
      <c r="G26" s="13">
        <v>154880</v>
      </c>
      <c r="H26" s="13">
        <v>72049</v>
      </c>
      <c r="I26" s="13">
        <v>17845</v>
      </c>
      <c r="J26" s="13">
        <v>57065</v>
      </c>
      <c r="K26" s="11">
        <f t="shared" si="4"/>
        <v>833007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7880</v>
      </c>
      <c r="I27" s="11">
        <v>0</v>
      </c>
      <c r="J27" s="11">
        <v>0</v>
      </c>
      <c r="K27" s="11">
        <f t="shared" si="4"/>
        <v>7880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9175.93</v>
      </c>
      <c r="I35" s="19">
        <v>0</v>
      </c>
      <c r="J35" s="19">
        <v>0</v>
      </c>
      <c r="K35" s="23">
        <f>SUM(B35:J35)</f>
        <v>9175.93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1762131.48</v>
      </c>
      <c r="C47" s="22">
        <f aca="true" t="shared" si="12" ref="C47:H47">+C48+C57</f>
        <v>2590589.5200000005</v>
      </c>
      <c r="D47" s="22">
        <f t="shared" si="12"/>
        <v>2941684.5399999996</v>
      </c>
      <c r="E47" s="22">
        <f t="shared" si="12"/>
        <v>1729486.96</v>
      </c>
      <c r="F47" s="22">
        <f t="shared" si="12"/>
        <v>2295383.15</v>
      </c>
      <c r="G47" s="22">
        <f t="shared" si="12"/>
        <v>3257495.0500000003</v>
      </c>
      <c r="H47" s="22">
        <f t="shared" si="12"/>
        <v>1692391.15</v>
      </c>
      <c r="I47" s="22">
        <f>+I48+I57</f>
        <v>658408.84</v>
      </c>
      <c r="J47" s="22">
        <f>+J48+J57</f>
        <v>1045088.65</v>
      </c>
      <c r="K47" s="22">
        <f>SUM(B47:J47)</f>
        <v>17972659.34</v>
      </c>
    </row>
    <row r="48" spans="1:11" ht="17.25" customHeight="1">
      <c r="A48" s="16" t="s">
        <v>108</v>
      </c>
      <c r="B48" s="23">
        <f>SUM(B49:B56)</f>
        <v>1744282.82</v>
      </c>
      <c r="C48" s="23">
        <f aca="true" t="shared" si="13" ref="C48:J48">SUM(C49:C56)</f>
        <v>2565304.8900000006</v>
      </c>
      <c r="D48" s="23">
        <f t="shared" si="13"/>
        <v>2915561.6999999997</v>
      </c>
      <c r="E48" s="23">
        <f t="shared" si="13"/>
        <v>1706537.4</v>
      </c>
      <c r="F48" s="23">
        <f t="shared" si="13"/>
        <v>2271707.38</v>
      </c>
      <c r="G48" s="23">
        <f t="shared" si="13"/>
        <v>3226993.31</v>
      </c>
      <c r="H48" s="23">
        <f t="shared" si="13"/>
        <v>1671841.44</v>
      </c>
      <c r="I48" s="23">
        <f t="shared" si="13"/>
        <v>658408.84</v>
      </c>
      <c r="J48" s="23">
        <f t="shared" si="13"/>
        <v>1030726.52</v>
      </c>
      <c r="K48" s="23">
        <f aca="true" t="shared" si="14" ref="K48:K57">SUM(B48:J48)</f>
        <v>17791364.3</v>
      </c>
    </row>
    <row r="49" spans="1:11" ht="17.25" customHeight="1">
      <c r="A49" s="34" t="s">
        <v>43</v>
      </c>
      <c r="B49" s="23">
        <f aca="true" t="shared" si="15" ref="B49:H49">ROUND(B30*B7,2)</f>
        <v>1743116.55</v>
      </c>
      <c r="C49" s="23">
        <f t="shared" si="15"/>
        <v>2557771.24</v>
      </c>
      <c r="D49" s="23">
        <f t="shared" si="15"/>
        <v>2913219.27</v>
      </c>
      <c r="E49" s="23">
        <f t="shared" si="15"/>
        <v>1705641.97</v>
      </c>
      <c r="F49" s="23">
        <f t="shared" si="15"/>
        <v>2269944.34</v>
      </c>
      <c r="G49" s="23">
        <f t="shared" si="15"/>
        <v>3224478.21</v>
      </c>
      <c r="H49" s="23">
        <f t="shared" si="15"/>
        <v>1661555.59</v>
      </c>
      <c r="I49" s="23">
        <f>ROUND(I30*I7,2)</f>
        <v>657343.12</v>
      </c>
      <c r="J49" s="23">
        <f>ROUND(J30*J7,2)</f>
        <v>1028509.48</v>
      </c>
      <c r="K49" s="23">
        <f t="shared" si="14"/>
        <v>17761579.77</v>
      </c>
    </row>
    <row r="50" spans="1:11" ht="17.25" customHeight="1">
      <c r="A50" s="34" t="s">
        <v>44</v>
      </c>
      <c r="B50" s="19">
        <v>0</v>
      </c>
      <c r="C50" s="23">
        <f>ROUND(C31*C7,2)</f>
        <v>5685.35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5685.35</v>
      </c>
    </row>
    <row r="51" spans="1:11" ht="17.25" customHeight="1">
      <c r="A51" s="64" t="s">
        <v>104</v>
      </c>
      <c r="B51" s="65">
        <f aca="true" t="shared" si="16" ref="B51:H51">ROUND(B32*B7,2)</f>
        <v>-2925.41</v>
      </c>
      <c r="C51" s="65">
        <f t="shared" si="16"/>
        <v>-3925.42</v>
      </c>
      <c r="D51" s="65">
        <f t="shared" si="16"/>
        <v>-4043.33</v>
      </c>
      <c r="E51" s="65">
        <f t="shared" si="16"/>
        <v>-2549.97</v>
      </c>
      <c r="F51" s="65">
        <f t="shared" si="16"/>
        <v>-3518.48</v>
      </c>
      <c r="G51" s="65">
        <f t="shared" si="16"/>
        <v>-4914.98</v>
      </c>
      <c r="H51" s="65">
        <f t="shared" si="16"/>
        <v>-2605.12</v>
      </c>
      <c r="I51" s="19">
        <v>0</v>
      </c>
      <c r="J51" s="19">
        <v>0</v>
      </c>
      <c r="K51" s="65">
        <f>SUM(B51:J51)</f>
        <v>-24482.71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9175.93</v>
      </c>
      <c r="I53" s="31">
        <f>+I35</f>
        <v>0</v>
      </c>
      <c r="J53" s="31">
        <f>+J35</f>
        <v>0</v>
      </c>
      <c r="K53" s="23">
        <f t="shared" si="14"/>
        <v>9175.93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-200616.82</v>
      </c>
      <c r="C61" s="35">
        <f t="shared" si="17"/>
        <v>-242407.08000000002</v>
      </c>
      <c r="D61" s="35">
        <f t="shared" si="17"/>
        <v>-239327.47999999998</v>
      </c>
      <c r="E61" s="35">
        <f t="shared" si="17"/>
        <v>-269995.11000000004</v>
      </c>
      <c r="F61" s="35">
        <f t="shared" si="17"/>
        <v>-257263.27</v>
      </c>
      <c r="G61" s="35">
        <f t="shared" si="17"/>
        <v>-318111.14</v>
      </c>
      <c r="H61" s="35">
        <f t="shared" si="17"/>
        <v>-197888.82</v>
      </c>
      <c r="I61" s="35">
        <f t="shared" si="17"/>
        <v>-106222.51000000001</v>
      </c>
      <c r="J61" s="35">
        <f t="shared" si="17"/>
        <v>-81286.27</v>
      </c>
      <c r="K61" s="35">
        <f>SUM(B61:J61)</f>
        <v>-1913118.5</v>
      </c>
    </row>
    <row r="62" spans="1:11" ht="18.75" customHeight="1">
      <c r="A62" s="16" t="s">
        <v>74</v>
      </c>
      <c r="B62" s="35">
        <f aca="true" t="shared" si="18" ref="B62:J62">B63+B64+B65+B66+B67+B68</f>
        <v>-155201.3</v>
      </c>
      <c r="C62" s="35">
        <f t="shared" si="18"/>
        <v>-176723.22</v>
      </c>
      <c r="D62" s="35">
        <f t="shared" si="18"/>
        <v>-166883.02</v>
      </c>
      <c r="E62" s="35">
        <f t="shared" si="18"/>
        <v>-226625.52000000002</v>
      </c>
      <c r="F62" s="35">
        <f t="shared" si="18"/>
        <v>-195447.99</v>
      </c>
      <c r="G62" s="35">
        <f t="shared" si="18"/>
        <v>-231596.21999999997</v>
      </c>
      <c r="H62" s="35">
        <f t="shared" si="18"/>
        <v>-154059.6</v>
      </c>
      <c r="I62" s="35">
        <f t="shared" si="18"/>
        <v>-27424.6</v>
      </c>
      <c r="J62" s="35">
        <f t="shared" si="18"/>
        <v>-53751</v>
      </c>
      <c r="K62" s="35">
        <f aca="true" t="shared" si="19" ref="K62:K91">SUM(B62:J62)</f>
        <v>-1387712.4700000002</v>
      </c>
    </row>
    <row r="63" spans="1:11" ht="18.75" customHeight="1">
      <c r="A63" s="12" t="s">
        <v>75</v>
      </c>
      <c r="B63" s="35">
        <f>-ROUND(B9*$D$3,2)</f>
        <v>-120528.4</v>
      </c>
      <c r="C63" s="35">
        <f aca="true" t="shared" si="20" ref="C63:J63">-ROUND(C9*$D$3,2)</f>
        <v>-171269.8</v>
      </c>
      <c r="D63" s="35">
        <f t="shared" si="20"/>
        <v>-144859.8</v>
      </c>
      <c r="E63" s="35">
        <f t="shared" si="20"/>
        <v>-114881.6</v>
      </c>
      <c r="F63" s="35">
        <f t="shared" si="20"/>
        <v>-125548.2</v>
      </c>
      <c r="G63" s="35">
        <f t="shared" si="20"/>
        <v>-168628.8</v>
      </c>
      <c r="H63" s="35">
        <f t="shared" si="20"/>
        <v>-154059.6</v>
      </c>
      <c r="I63" s="35">
        <f t="shared" si="20"/>
        <v>-27424.6</v>
      </c>
      <c r="J63" s="35">
        <f t="shared" si="20"/>
        <v>-53751</v>
      </c>
      <c r="K63" s="35">
        <f t="shared" si="19"/>
        <v>-1080951.7999999998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-1003.2</v>
      </c>
      <c r="C65" s="35">
        <v>-353.4</v>
      </c>
      <c r="D65" s="35">
        <v>-216.6</v>
      </c>
      <c r="E65" s="35">
        <v>-649.8</v>
      </c>
      <c r="F65" s="35">
        <v>-497.8</v>
      </c>
      <c r="G65" s="35">
        <v>-361</v>
      </c>
      <c r="H65" s="19">
        <v>0</v>
      </c>
      <c r="I65" s="19">
        <v>0</v>
      </c>
      <c r="J65" s="19">
        <v>0</v>
      </c>
      <c r="K65" s="35">
        <f t="shared" si="19"/>
        <v>-3081.8</v>
      </c>
    </row>
    <row r="66" spans="1:11" ht="18.75" customHeight="1">
      <c r="A66" s="12" t="s">
        <v>105</v>
      </c>
      <c r="B66" s="35">
        <v>-3431.4</v>
      </c>
      <c r="C66" s="35">
        <v>-1223.6</v>
      </c>
      <c r="D66" s="35">
        <v>-1356.6</v>
      </c>
      <c r="E66" s="35">
        <v>-2686.6</v>
      </c>
      <c r="F66" s="35">
        <v>-957.6</v>
      </c>
      <c r="G66" s="35">
        <v>-904.4</v>
      </c>
      <c r="H66" s="19">
        <v>0</v>
      </c>
      <c r="I66" s="19">
        <v>0</v>
      </c>
      <c r="J66" s="19">
        <v>0</v>
      </c>
      <c r="K66" s="35">
        <f t="shared" si="19"/>
        <v>-10560.2</v>
      </c>
    </row>
    <row r="67" spans="1:11" ht="18.75" customHeight="1">
      <c r="A67" s="12" t="s">
        <v>52</v>
      </c>
      <c r="B67" s="35">
        <v>-30238.3</v>
      </c>
      <c r="C67" s="35">
        <v>-3876.42</v>
      </c>
      <c r="D67" s="35">
        <v>-20450.02</v>
      </c>
      <c r="E67" s="35">
        <v>-108407.52</v>
      </c>
      <c r="F67" s="35">
        <v>-68444.39</v>
      </c>
      <c r="G67" s="35">
        <v>-61702.02</v>
      </c>
      <c r="H67" s="19">
        <v>0</v>
      </c>
      <c r="I67" s="19">
        <v>0</v>
      </c>
      <c r="J67" s="19">
        <v>0</v>
      </c>
      <c r="K67" s="35">
        <f t="shared" si="19"/>
        <v>-293118.67000000004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-45415.520000000004</v>
      </c>
      <c r="C69" s="65">
        <f>SUM(C70:C102)</f>
        <v>-65683.86</v>
      </c>
      <c r="D69" s="65">
        <f>SUM(D70:D102)</f>
        <v>-72444.46</v>
      </c>
      <c r="E69" s="65">
        <f aca="true" t="shared" si="21" ref="E69:J69">SUM(E70:E102)</f>
        <v>-43369.590000000004</v>
      </c>
      <c r="F69" s="65">
        <f t="shared" si="21"/>
        <v>-61815.28</v>
      </c>
      <c r="G69" s="65">
        <f t="shared" si="21"/>
        <v>-86514.92000000001</v>
      </c>
      <c r="H69" s="65">
        <f t="shared" si="21"/>
        <v>-43829.22</v>
      </c>
      <c r="I69" s="65">
        <f t="shared" si="21"/>
        <v>-78797.91</v>
      </c>
      <c r="J69" s="65">
        <f t="shared" si="21"/>
        <v>-27535.270000000004</v>
      </c>
      <c r="K69" s="65">
        <f t="shared" si="19"/>
        <v>-525406.03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-1000</v>
      </c>
      <c r="I84" s="65">
        <v>-1000</v>
      </c>
      <c r="J84" s="19">
        <v>0</v>
      </c>
      <c r="K84" s="65">
        <f t="shared" si="19"/>
        <v>-10000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1561514.66</v>
      </c>
      <c r="C106" s="24">
        <f t="shared" si="22"/>
        <v>2348182.4400000004</v>
      </c>
      <c r="D106" s="24">
        <f t="shared" si="22"/>
        <v>2702357.0599999996</v>
      </c>
      <c r="E106" s="24">
        <f t="shared" si="22"/>
        <v>1459491.8499999999</v>
      </c>
      <c r="F106" s="24">
        <f t="shared" si="22"/>
        <v>2038119.88</v>
      </c>
      <c r="G106" s="24">
        <f t="shared" si="22"/>
        <v>2939383.91</v>
      </c>
      <c r="H106" s="24">
        <f t="shared" si="22"/>
        <v>1494502.3299999998</v>
      </c>
      <c r="I106" s="24">
        <f>+I107+I108</f>
        <v>552186.33</v>
      </c>
      <c r="J106" s="24">
        <f>+J107+J108</f>
        <v>963802.38</v>
      </c>
      <c r="K106" s="46">
        <f>SUM(B106:J106)</f>
        <v>16059540.840000002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1543666</v>
      </c>
      <c r="C107" s="24">
        <f t="shared" si="23"/>
        <v>2322897.8100000005</v>
      </c>
      <c r="D107" s="24">
        <f t="shared" si="23"/>
        <v>2676234.2199999997</v>
      </c>
      <c r="E107" s="24">
        <f t="shared" si="23"/>
        <v>1436542.2899999998</v>
      </c>
      <c r="F107" s="24">
        <f t="shared" si="23"/>
        <v>2014444.1099999999</v>
      </c>
      <c r="G107" s="24">
        <f t="shared" si="23"/>
        <v>2908882.17</v>
      </c>
      <c r="H107" s="24">
        <f t="shared" si="23"/>
        <v>1473952.6199999999</v>
      </c>
      <c r="I107" s="24">
        <f t="shared" si="23"/>
        <v>552186.33</v>
      </c>
      <c r="J107" s="24">
        <f t="shared" si="23"/>
        <v>949440.25</v>
      </c>
      <c r="K107" s="46">
        <f>SUM(B107:J107)</f>
        <v>15878245.799999999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16059540.840000002</v>
      </c>
      <c r="L114" s="52"/>
    </row>
    <row r="115" spans="1:11" ht="18.75" customHeight="1">
      <c r="A115" s="26" t="s">
        <v>70</v>
      </c>
      <c r="B115" s="27">
        <v>206285.06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206285.06</v>
      </c>
    </row>
    <row r="116" spans="1:11" ht="18.75" customHeight="1">
      <c r="A116" s="26" t="s">
        <v>71</v>
      </c>
      <c r="B116" s="27">
        <v>1355229.6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1355229.6</v>
      </c>
    </row>
    <row r="117" spans="1:11" ht="18.75" customHeight="1">
      <c r="A117" s="26" t="s">
        <v>72</v>
      </c>
      <c r="B117" s="38">
        <v>0</v>
      </c>
      <c r="C117" s="27">
        <f>+C106</f>
        <v>2348182.4400000004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2348182.4400000004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2702357.0599999996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2702357.0599999996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1313542.66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1313542.66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145949.19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145949.19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392350.91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392350.91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731918.83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731918.83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101223.38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101223.38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812626.75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812626.75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859085.65</v>
      </c>
      <c r="H125" s="38">
        <v>0</v>
      </c>
      <c r="I125" s="38">
        <v>0</v>
      </c>
      <c r="J125" s="38">
        <v>0</v>
      </c>
      <c r="K125" s="39">
        <f t="shared" si="25"/>
        <v>859085.65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67951.54</v>
      </c>
      <c r="H126" s="38">
        <v>0</v>
      </c>
      <c r="I126" s="38">
        <v>0</v>
      </c>
      <c r="J126" s="38">
        <v>0</v>
      </c>
      <c r="K126" s="39">
        <f t="shared" si="25"/>
        <v>67951.54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419432.88</v>
      </c>
      <c r="H127" s="38">
        <v>0</v>
      </c>
      <c r="I127" s="38">
        <v>0</v>
      </c>
      <c r="J127" s="38">
        <v>0</v>
      </c>
      <c r="K127" s="39">
        <f t="shared" si="25"/>
        <v>419432.88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424704.19</v>
      </c>
      <c r="H128" s="38">
        <v>0</v>
      </c>
      <c r="I128" s="38">
        <v>0</v>
      </c>
      <c r="J128" s="38">
        <v>0</v>
      </c>
      <c r="K128" s="39">
        <f t="shared" si="25"/>
        <v>424704.19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1168209.65</v>
      </c>
      <c r="H129" s="38">
        <v>0</v>
      </c>
      <c r="I129" s="38">
        <v>0</v>
      </c>
      <c r="J129" s="38">
        <v>0</v>
      </c>
      <c r="K129" s="39">
        <f t="shared" si="25"/>
        <v>1168209.65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535575.84</v>
      </c>
      <c r="I130" s="38">
        <v>0</v>
      </c>
      <c r="J130" s="38">
        <v>0</v>
      </c>
      <c r="K130" s="39">
        <f t="shared" si="25"/>
        <v>535575.84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958926.49</v>
      </c>
      <c r="I131" s="38">
        <v>0</v>
      </c>
      <c r="J131" s="38">
        <v>0</v>
      </c>
      <c r="K131" s="39">
        <f t="shared" si="25"/>
        <v>958926.49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552186.33</v>
      </c>
      <c r="J132" s="38"/>
      <c r="K132" s="39">
        <f t="shared" si="25"/>
        <v>552186.33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963802.39</v>
      </c>
      <c r="K133" s="42">
        <f t="shared" si="25"/>
        <v>963802.39</v>
      </c>
    </row>
    <row r="134" spans="1:11" ht="18.75" customHeight="1">
      <c r="A134" s="74" t="s">
        <v>137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-0.010000000009313226</v>
      </c>
      <c r="K134" s="49"/>
    </row>
    <row r="135" ht="18" customHeight="1">
      <c r="A135" s="74" t="s">
        <v>138</v>
      </c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2017-10-25T11:34:01Z</dcterms:modified>
  <cp:category/>
  <cp:version/>
  <cp:contentType/>
  <cp:contentStatus/>
</cp:coreProperties>
</file>