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<sst xmlns="http://schemas.openxmlformats.org/spreadsheetml/2006/main" count="139" uniqueCount="139">
  <si>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</si>
  <si>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</si>
  <si>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</si>
  <si>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</si>
  <si>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</si>
  <si>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</si>
  <si>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</si>
  <si>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</si>
  <si>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</si>
  <si>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</si>
  <si>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</si>
  <si>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</si>
  <si>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</si>
  <si>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</si>
  <si>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</si>
  <si>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</si>
  <si>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</si>
  <si>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</si>
  <si>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</si>
  <si>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</si>
  <si>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</si>
  <si>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</si>
  <si>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</si>
  <si>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</si>
  <si>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</si>
  <si>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</si>
  <si>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</si>
  <si>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</si>
  <si>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</si>
  <si>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</si>
  <si>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</si>
  <si>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</si>
  <si>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</si>
  <si>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</si>
  <si>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</si>
  <si>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</si>
  <si>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</si>
  <si>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</si>
  <si>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</si>
  <si>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</si>
  <si>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</si>
  <si>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</si>
  <si>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</si>
  <si>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</si>
  <si>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</si>
  <si>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</si>
  <si>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</si>
  <si>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</si>
  <si>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</si>
  <si>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</si>
  <si>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</si>
  <si>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</si>
  <si>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</si>
  <si>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</si>
  <si>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</si>
  <si>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</si>
  <si>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</si>
  <si>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</si>
  <si>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</si>
  <si>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</si>
  <si>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</si>
  <si>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</si>
  <si>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</si>
  <si>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</si>
  <si>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</si>
  <si>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</si>
  <si>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</si>
  <si>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</si>
  <si>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</si>
  <si>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</si>
  <si>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</si>
  <si>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</si>
  <si>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</si>
  <si>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</si>
  <si>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</si>
  <si>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</si>
  <si>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</si>
  <si>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</si>
  <si>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</si>
  <si>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</si>
  <si>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</si>
  <si>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</si>
  <si>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</si>
  <si>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</si>
  <si>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</si>
  <si>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</si>
  <si>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</si>
  <si>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</si>
  <si>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</si>
  <si>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</si>
  <si>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</si>
  <si>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</si>
  <si>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</si>
  <si>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</si>
  <si>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</si>
  <si>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</si>
  <si>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</si>
  <si>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</si>
  <si>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</si>
  <si>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</si>
  <si>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</si>
  <si>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</si>
  <si>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</si>
  <si>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</si>
  <si>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</si>
  <si>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</si>
  <si>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</si>
  <si>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</si>
  <si>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</si>
  <si>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</si>
  <si>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</si>
  <si>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</si>
  <si>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</si>
  <si>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</si>
  <si>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</si>
  <si>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</si>
  <si>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</si>
  <si>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</si>
  <si>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</si>
  <si>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</si>
  <si>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</si>
  <si>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</si>
  <si>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</si>
  <si>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</si>
  <si>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</si>
  <si>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</si>
  <si>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</si>
  <si>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</si>
  <si>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</si>
  <si>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</si>
  <si>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</si>
  <si>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</si>
  <si>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</si>
  <si>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</si>
  <si>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</si>
  <si>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</si>
  <si>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04/10/17 - VENCIMENTO 11/10/17</t>
  </si>
  <si>
    <t>(1) Ajuste de remuneração previsto contratualmente, período de 25/08 a 24/09/17, parcela 7/20.</t>
  </si>
  <si>
    <t>Nota: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</si>
</sst>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12">
      <selection activeCell="A137" sqref="A13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625995</v>
      </c>
      <c r="C7" s="9">
        <f t="shared" si="0"/>
        <v>813916</v>
      </c>
      <c r="D7" s="9">
        <f t="shared" si="0"/>
        <v>824921</v>
      </c>
      <c r="E7" s="9">
        <f t="shared" si="0"/>
        <v>559828</v>
      </c>
      <c r="F7" s="9">
        <f t="shared" si="0"/>
        <v>755121</v>
      </c>
      <c r="G7" s="9">
        <f t="shared" si="0"/>
        <v>1266852</v>
      </c>
      <c r="H7" s="9">
        <f t="shared" si="0"/>
        <v>580015</v>
      </c>
      <c r="I7" s="9">
        <f t="shared" si="0"/>
        <v>129171</v>
      </c>
      <c r="J7" s="9">
        <f t="shared" si="0"/>
        <v>336184</v>
      </c>
      <c r="K7" s="9">
        <f t="shared" si="0"/>
        <v>5892003</v>
      </c>
      <c r="L7" s="50"/>
    </row>
    <row r="8" spans="1:11" ht="17.25" customHeight="1">
      <c r="A8" s="10" t="s">
        <v>97</v>
      </c>
      <c r="B8" s="11">
        <f>B9+B12+B16</f>
        <v>287301</v>
      </c>
      <c r="C8" s="11">
        <f aca="true" t="shared" si="1" ref="C8:J8">C9+C12+C16</f>
        <v>385295</v>
      </c>
      <c r="D8" s="11">
        <f t="shared" si="1"/>
        <v>363177</v>
      </c>
      <c r="E8" s="11">
        <f t="shared" si="1"/>
        <v>265589</v>
      </c>
      <c r="F8" s="11">
        <f t="shared" si="1"/>
        <v>344021</v>
      </c>
      <c r="G8" s="11">
        <f t="shared" si="1"/>
        <v>582973</v>
      </c>
      <c r="H8" s="11">
        <f t="shared" si="1"/>
        <v>294670</v>
      </c>
      <c r="I8" s="11">
        <f t="shared" si="1"/>
        <v>55195</v>
      </c>
      <c r="J8" s="11">
        <f t="shared" si="1"/>
        <v>144672</v>
      </c>
      <c r="K8" s="11">
        <f>SUM(B8:J8)</f>
        <v>2722893</v>
      </c>
    </row>
    <row r="9" spans="1:11" ht="17.25" customHeight="1">
      <c r="A9" s="15" t="s">
        <v>16</v>
      </c>
      <c r="B9" s="13">
        <f>+B10+B11</f>
        <v>33426</v>
      </c>
      <c r="C9" s="13">
        <f aca="true" t="shared" si="2" ref="C9:J9">+C10+C11</f>
        <v>47073</v>
      </c>
      <c r="D9" s="13">
        <f t="shared" si="2"/>
        <v>39253</v>
      </c>
      <c r="E9" s="13">
        <f t="shared" si="2"/>
        <v>30958</v>
      </c>
      <c r="F9" s="13">
        <f t="shared" si="2"/>
        <v>34156</v>
      </c>
      <c r="G9" s="13">
        <f t="shared" si="2"/>
        <v>46396</v>
      </c>
      <c r="H9" s="13">
        <f t="shared" si="2"/>
        <v>42576</v>
      </c>
      <c r="I9" s="13">
        <f t="shared" si="2"/>
        <v>7478</v>
      </c>
      <c r="J9" s="13">
        <f t="shared" si="2"/>
        <v>14475</v>
      </c>
      <c r="K9" s="11">
        <f>SUM(B9:J9)</f>
        <v>295791</v>
      </c>
    </row>
    <row r="10" spans="1:11" ht="17.25" customHeight="1">
      <c r="A10" s="29" t="s">
        <v>17</v>
      </c>
      <c r="B10" s="13">
        <v>33426</v>
      </c>
      <c r="C10" s="13">
        <v>47073</v>
      </c>
      <c r="D10" s="13">
        <v>39253</v>
      </c>
      <c r="E10" s="13">
        <v>30958</v>
      </c>
      <c r="F10" s="13">
        <v>34156</v>
      </c>
      <c r="G10" s="13">
        <v>46396</v>
      </c>
      <c r="H10" s="13">
        <v>42576</v>
      </c>
      <c r="I10" s="13">
        <v>7478</v>
      </c>
      <c r="J10" s="13">
        <v>14475</v>
      </c>
      <c r="K10" s="11">
        <f>SUM(B10:J10)</f>
        <v>295791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238341</v>
      </c>
      <c r="C12" s="17">
        <f t="shared" si="3"/>
        <v>316586</v>
      </c>
      <c r="D12" s="17">
        <f t="shared" si="3"/>
        <v>304207</v>
      </c>
      <c r="E12" s="17">
        <f t="shared" si="3"/>
        <v>220542</v>
      </c>
      <c r="F12" s="17">
        <f t="shared" si="3"/>
        <v>288215</v>
      </c>
      <c r="G12" s="17">
        <f t="shared" si="3"/>
        <v>498820</v>
      </c>
      <c r="H12" s="17">
        <f t="shared" si="3"/>
        <v>237019</v>
      </c>
      <c r="I12" s="17">
        <f t="shared" si="3"/>
        <v>44428</v>
      </c>
      <c r="J12" s="17">
        <f t="shared" si="3"/>
        <v>122097</v>
      </c>
      <c r="K12" s="11">
        <f aca="true" t="shared" si="4" ref="K12:K27">SUM(B12:J12)</f>
        <v>2270255</v>
      </c>
    </row>
    <row r="13" spans="1:13" ht="17.25" customHeight="1">
      <c r="A13" s="14" t="s">
        <v>19</v>
      </c>
      <c r="B13" s="13">
        <v>109193</v>
      </c>
      <c r="C13" s="13">
        <v>154300</v>
      </c>
      <c r="D13" s="13">
        <v>154341</v>
      </c>
      <c r="E13" s="13">
        <v>108011</v>
      </c>
      <c r="F13" s="13">
        <v>139872</v>
      </c>
      <c r="G13" s="13">
        <v>226604</v>
      </c>
      <c r="H13" s="13">
        <v>103108</v>
      </c>
      <c r="I13" s="13">
        <v>23838</v>
      </c>
      <c r="J13" s="13">
        <v>61246</v>
      </c>
      <c r="K13" s="11">
        <f t="shared" si="4"/>
        <v>1080513</v>
      </c>
      <c r="L13" s="50"/>
      <c r="M13" s="51"/>
    </row>
    <row r="14" spans="1:12" ht="17.25" customHeight="1">
      <c r="A14" s="14" t="s">
        <v>20</v>
      </c>
      <c r="B14" s="13">
        <v>118545</v>
      </c>
      <c r="C14" s="13">
        <v>145151</v>
      </c>
      <c r="D14" s="13">
        <v>138434</v>
      </c>
      <c r="E14" s="13">
        <v>102058</v>
      </c>
      <c r="F14" s="13">
        <v>137295</v>
      </c>
      <c r="G14" s="13">
        <v>254501</v>
      </c>
      <c r="H14" s="13">
        <v>114169</v>
      </c>
      <c r="I14" s="13">
        <v>17862</v>
      </c>
      <c r="J14" s="13">
        <v>57142</v>
      </c>
      <c r="K14" s="11">
        <f t="shared" si="4"/>
        <v>1085157</v>
      </c>
      <c r="L14" s="50"/>
    </row>
    <row r="15" spans="1:11" ht="17.25" customHeight="1">
      <c r="A15" s="14" t="s">
        <v>21</v>
      </c>
      <c r="B15" s="13">
        <v>10603</v>
      </c>
      <c r="C15" s="13">
        <v>17135</v>
      </c>
      <c r="D15" s="13">
        <v>11432</v>
      </c>
      <c r="E15" s="13">
        <v>10473</v>
      </c>
      <c r="F15" s="13">
        <v>11048</v>
      </c>
      <c r="G15" s="13">
        <v>17715</v>
      </c>
      <c r="H15" s="13">
        <v>19742</v>
      </c>
      <c r="I15" s="13">
        <v>2728</v>
      </c>
      <c r="J15" s="13">
        <v>3709</v>
      </c>
      <c r="K15" s="11">
        <f t="shared" si="4"/>
        <v>104585</v>
      </c>
    </row>
    <row r="16" spans="1:11" ht="17.25" customHeight="1">
      <c r="A16" s="15" t="s">
        <v>93</v>
      </c>
      <c r="B16" s="13">
        <f>B17+B18+B19</f>
        <v>15534</v>
      </c>
      <c r="C16" s="13">
        <f aca="true" t="shared" si="5" ref="C16:J16">C17+C18+C19</f>
        <v>21636</v>
      </c>
      <c r="D16" s="13">
        <f t="shared" si="5"/>
        <v>19717</v>
      </c>
      <c r="E16" s="13">
        <f t="shared" si="5"/>
        <v>14089</v>
      </c>
      <c r="F16" s="13">
        <f t="shared" si="5"/>
        <v>21650</v>
      </c>
      <c r="G16" s="13">
        <f t="shared" si="5"/>
        <v>37757</v>
      </c>
      <c r="H16" s="13">
        <f t="shared" si="5"/>
        <v>15075</v>
      </c>
      <c r="I16" s="13">
        <f t="shared" si="5"/>
        <v>3289</v>
      </c>
      <c r="J16" s="13">
        <f t="shared" si="5"/>
        <v>8100</v>
      </c>
      <c r="K16" s="11">
        <f t="shared" si="4"/>
        <v>156847</v>
      </c>
    </row>
    <row r="17" spans="1:11" ht="17.25" customHeight="1">
      <c r="A17" s="14" t="s">
        <v>94</v>
      </c>
      <c r="B17" s="13">
        <v>15429</v>
      </c>
      <c r="C17" s="13">
        <v>21484</v>
      </c>
      <c r="D17" s="13">
        <v>19606</v>
      </c>
      <c r="E17" s="13">
        <v>13985</v>
      </c>
      <c r="F17" s="13">
        <v>21532</v>
      </c>
      <c r="G17" s="13">
        <v>37515</v>
      </c>
      <c r="H17" s="13">
        <v>14961</v>
      </c>
      <c r="I17" s="13">
        <v>3265</v>
      </c>
      <c r="J17" s="13">
        <v>8066</v>
      </c>
      <c r="K17" s="11">
        <f t="shared" si="4"/>
        <v>155843</v>
      </c>
    </row>
    <row r="18" spans="1:11" ht="17.25" customHeight="1">
      <c r="A18" s="14" t="s">
        <v>95</v>
      </c>
      <c r="B18" s="13">
        <v>85</v>
      </c>
      <c r="C18" s="13">
        <v>133</v>
      </c>
      <c r="D18" s="13">
        <v>98</v>
      </c>
      <c r="E18" s="13">
        <v>96</v>
      </c>
      <c r="F18" s="13">
        <v>112</v>
      </c>
      <c r="G18" s="13">
        <v>223</v>
      </c>
      <c r="H18" s="13">
        <v>100</v>
      </c>
      <c r="I18" s="13">
        <v>22</v>
      </c>
      <c r="J18" s="13">
        <v>32</v>
      </c>
      <c r="K18" s="11">
        <f t="shared" si="4"/>
        <v>901</v>
      </c>
    </row>
    <row r="19" spans="1:11" ht="17.25" customHeight="1">
      <c r="A19" s="14" t="s">
        <v>96</v>
      </c>
      <c r="B19" s="13">
        <v>20</v>
      </c>
      <c r="C19" s="13">
        <v>19</v>
      </c>
      <c r="D19" s="13">
        <v>13</v>
      </c>
      <c r="E19" s="13">
        <v>8</v>
      </c>
      <c r="F19" s="13">
        <v>6</v>
      </c>
      <c r="G19" s="13">
        <v>19</v>
      </c>
      <c r="H19" s="13">
        <v>14</v>
      </c>
      <c r="I19" s="13">
        <v>2</v>
      </c>
      <c r="J19" s="13">
        <v>2</v>
      </c>
      <c r="K19" s="11">
        <f t="shared" si="4"/>
        <v>103</v>
      </c>
    </row>
    <row r="20" spans="1:11" ht="17.25" customHeight="1">
      <c r="A20" s="16" t="s">
        <v>22</v>
      </c>
      <c r="B20" s="11">
        <f>+B21+B22+B23</f>
        <v>171504</v>
      </c>
      <c r="C20" s="11">
        <f aca="true" t="shared" si="6" ref="C20:J20">+C21+C22+C23</f>
        <v>196432</v>
      </c>
      <c r="D20" s="11">
        <f t="shared" si="6"/>
        <v>217978</v>
      </c>
      <c r="E20" s="11">
        <f t="shared" si="6"/>
        <v>138460</v>
      </c>
      <c r="F20" s="11">
        <f t="shared" si="6"/>
        <v>218428</v>
      </c>
      <c r="G20" s="11">
        <f t="shared" si="6"/>
        <v>412769</v>
      </c>
      <c r="H20" s="11">
        <f t="shared" si="6"/>
        <v>142938</v>
      </c>
      <c r="I20" s="11">
        <f t="shared" si="6"/>
        <v>34059</v>
      </c>
      <c r="J20" s="11">
        <f t="shared" si="6"/>
        <v>82892</v>
      </c>
      <c r="K20" s="11">
        <f t="shared" si="4"/>
        <v>1615460</v>
      </c>
    </row>
    <row r="21" spans="1:12" ht="17.25" customHeight="1">
      <c r="A21" s="12" t="s">
        <v>23</v>
      </c>
      <c r="B21" s="13">
        <v>86395</v>
      </c>
      <c r="C21" s="13">
        <v>108633</v>
      </c>
      <c r="D21" s="13">
        <v>123827</v>
      </c>
      <c r="E21" s="13">
        <v>76494</v>
      </c>
      <c r="F21" s="13">
        <v>118624</v>
      </c>
      <c r="G21" s="13">
        <v>207072</v>
      </c>
      <c r="H21" s="13">
        <v>75078</v>
      </c>
      <c r="I21" s="13">
        <v>20450</v>
      </c>
      <c r="J21" s="13">
        <v>45775</v>
      </c>
      <c r="K21" s="11">
        <f t="shared" si="4"/>
        <v>862348</v>
      </c>
      <c r="L21" s="50"/>
    </row>
    <row r="22" spans="1:12" ht="17.25" customHeight="1">
      <c r="A22" s="12" t="s">
        <v>24</v>
      </c>
      <c r="B22" s="13">
        <v>80225</v>
      </c>
      <c r="C22" s="13">
        <v>81720</v>
      </c>
      <c r="D22" s="13">
        <v>89308</v>
      </c>
      <c r="E22" s="13">
        <v>58497</v>
      </c>
      <c r="F22" s="13">
        <v>95285</v>
      </c>
      <c r="G22" s="13">
        <v>197597</v>
      </c>
      <c r="H22" s="13">
        <v>61727</v>
      </c>
      <c r="I22" s="13">
        <v>12604</v>
      </c>
      <c r="J22" s="13">
        <v>35523</v>
      </c>
      <c r="K22" s="11">
        <f t="shared" si="4"/>
        <v>712486</v>
      </c>
      <c r="L22" s="50"/>
    </row>
    <row r="23" spans="1:11" ht="17.25" customHeight="1">
      <c r="A23" s="12" t="s">
        <v>25</v>
      </c>
      <c r="B23" s="13">
        <v>4884</v>
      </c>
      <c r="C23" s="13">
        <v>6079</v>
      </c>
      <c r="D23" s="13">
        <v>4843</v>
      </c>
      <c r="E23" s="13">
        <v>3469</v>
      </c>
      <c r="F23" s="13">
        <v>4519</v>
      </c>
      <c r="G23" s="13">
        <v>8100</v>
      </c>
      <c r="H23" s="13">
        <v>6133</v>
      </c>
      <c r="I23" s="13">
        <v>1005</v>
      </c>
      <c r="J23" s="13">
        <v>1594</v>
      </c>
      <c r="K23" s="11">
        <f t="shared" si="4"/>
        <v>40626</v>
      </c>
    </row>
    <row r="24" spans="1:11" ht="17.25" customHeight="1">
      <c r="A24" s="16" t="s">
        <v>26</v>
      </c>
      <c r="B24" s="13">
        <f>+B25+B26</f>
        <v>167190</v>
      </c>
      <c r="C24" s="13">
        <f aca="true" t="shared" si="7" ref="C24:J24">+C25+C26</f>
        <v>232189</v>
      </c>
      <c r="D24" s="13">
        <f t="shared" si="7"/>
        <v>243766</v>
      </c>
      <c r="E24" s="13">
        <f t="shared" si="7"/>
        <v>155779</v>
      </c>
      <c r="F24" s="13">
        <f t="shared" si="7"/>
        <v>192672</v>
      </c>
      <c r="G24" s="13">
        <f t="shared" si="7"/>
        <v>271110</v>
      </c>
      <c r="H24" s="13">
        <f t="shared" si="7"/>
        <v>134254</v>
      </c>
      <c r="I24" s="13">
        <f t="shared" si="7"/>
        <v>39917</v>
      </c>
      <c r="J24" s="13">
        <f t="shared" si="7"/>
        <v>108620</v>
      </c>
      <c r="K24" s="11">
        <f t="shared" si="4"/>
        <v>1545497</v>
      </c>
    </row>
    <row r="25" spans="1:12" ht="17.25" customHeight="1">
      <c r="A25" s="12" t="s">
        <v>115</v>
      </c>
      <c r="B25" s="13">
        <v>71887</v>
      </c>
      <c r="C25" s="13">
        <v>108801</v>
      </c>
      <c r="D25" s="13">
        <v>122889</v>
      </c>
      <c r="E25" s="13">
        <v>78231</v>
      </c>
      <c r="F25" s="13">
        <v>91216</v>
      </c>
      <c r="G25" s="13">
        <v>121353</v>
      </c>
      <c r="H25" s="13">
        <v>60145</v>
      </c>
      <c r="I25" s="13">
        <v>22396</v>
      </c>
      <c r="J25" s="13">
        <v>51671</v>
      </c>
      <c r="K25" s="11">
        <f t="shared" si="4"/>
        <v>728589</v>
      </c>
      <c r="L25" s="50"/>
    </row>
    <row r="26" spans="1:12" ht="17.25" customHeight="1">
      <c r="A26" s="12" t="s">
        <v>116</v>
      </c>
      <c r="B26" s="13">
        <v>95303</v>
      </c>
      <c r="C26" s="13">
        <v>123388</v>
      </c>
      <c r="D26" s="13">
        <v>120877</v>
      </c>
      <c r="E26" s="13">
        <v>77548</v>
      </c>
      <c r="F26" s="13">
        <v>101456</v>
      </c>
      <c r="G26" s="13">
        <v>149757</v>
      </c>
      <c r="H26" s="13">
        <v>74109</v>
      </c>
      <c r="I26" s="13">
        <v>17521</v>
      </c>
      <c r="J26" s="13">
        <v>56949</v>
      </c>
      <c r="K26" s="11">
        <f t="shared" si="4"/>
        <v>816908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8153</v>
      </c>
      <c r="I27" s="11">
        <v>0</v>
      </c>
      <c r="J27" s="11">
        <v>0</v>
      </c>
      <c r="K27" s="11">
        <f t="shared" si="4"/>
        <v>8153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8374.97</v>
      </c>
      <c r="I35" s="19">
        <v>0</v>
      </c>
      <c r="J35" s="19">
        <v>0</v>
      </c>
      <c r="K35" s="23">
        <f>SUM(B35:J35)</f>
        <v>8374.97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1809343.8599999999</v>
      </c>
      <c r="C47" s="22">
        <f aca="true" t="shared" si="12" ref="C47:H47">+C48+C57</f>
        <v>2631517.42</v>
      </c>
      <c r="D47" s="22">
        <f t="shared" si="12"/>
        <v>3000161.8899999997</v>
      </c>
      <c r="E47" s="22">
        <f t="shared" si="12"/>
        <v>1739031.73</v>
      </c>
      <c r="F47" s="22">
        <f t="shared" si="12"/>
        <v>2315086.12</v>
      </c>
      <c r="G47" s="22">
        <f t="shared" si="12"/>
        <v>3274358.63</v>
      </c>
      <c r="H47" s="22">
        <f t="shared" si="12"/>
        <v>1731677.66</v>
      </c>
      <c r="I47" s="22">
        <f>+I48+I57</f>
        <v>672729.09</v>
      </c>
      <c r="J47" s="22">
        <f>+J48+J57</f>
        <v>1053975.76</v>
      </c>
      <c r="K47" s="22">
        <f>SUM(B47:J47)</f>
        <v>18227882.16</v>
      </c>
    </row>
    <row r="48" spans="1:11" ht="17.25" customHeight="1">
      <c r="A48" s="16" t="s">
        <v>108</v>
      </c>
      <c r="B48" s="23">
        <f>SUM(B49:B56)</f>
        <v>1791495.2</v>
      </c>
      <c r="C48" s="23">
        <f aca="true" t="shared" si="13" ref="C48:J48">SUM(C49:C56)</f>
        <v>2606232.79</v>
      </c>
      <c r="D48" s="23">
        <f t="shared" si="13"/>
        <v>2974039.05</v>
      </c>
      <c r="E48" s="23">
        <f t="shared" si="13"/>
        <v>1716082.17</v>
      </c>
      <c r="F48" s="23">
        <f t="shared" si="13"/>
        <v>2291410.35</v>
      </c>
      <c r="G48" s="23">
        <f t="shared" si="13"/>
        <v>3243856.8899999997</v>
      </c>
      <c r="H48" s="23">
        <f t="shared" si="13"/>
        <v>1711127.95</v>
      </c>
      <c r="I48" s="23">
        <f t="shared" si="13"/>
        <v>672729.09</v>
      </c>
      <c r="J48" s="23">
        <f t="shared" si="13"/>
        <v>1039613.63</v>
      </c>
      <c r="K48" s="23">
        <f aca="true" t="shared" si="14" ref="K48:K57">SUM(B48:J48)</f>
        <v>18046587.119999997</v>
      </c>
    </row>
    <row r="49" spans="1:11" ht="17.25" customHeight="1">
      <c r="A49" s="34" t="s">
        <v>43</v>
      </c>
      <c r="B49" s="23">
        <f aca="true" t="shared" si="15" ref="B49:H49">ROUND(B30*B7,2)</f>
        <v>1790408.3</v>
      </c>
      <c r="C49" s="23">
        <f t="shared" si="15"/>
        <v>2598671</v>
      </c>
      <c r="D49" s="23">
        <f t="shared" si="15"/>
        <v>2971777.9</v>
      </c>
      <c r="E49" s="23">
        <f t="shared" si="15"/>
        <v>1715201.03</v>
      </c>
      <c r="F49" s="23">
        <f t="shared" si="15"/>
        <v>2289677.9</v>
      </c>
      <c r="G49" s="23">
        <f t="shared" si="15"/>
        <v>3241367.53</v>
      </c>
      <c r="H49" s="23">
        <f t="shared" si="15"/>
        <v>1701706.01</v>
      </c>
      <c r="I49" s="23">
        <f>ROUND(I30*I7,2)</f>
        <v>671663.37</v>
      </c>
      <c r="J49" s="23">
        <f>ROUND(J30*J7,2)</f>
        <v>1037396.59</v>
      </c>
      <c r="K49" s="23">
        <f t="shared" si="14"/>
        <v>18017869.63</v>
      </c>
    </row>
    <row r="50" spans="1:11" ht="17.25" customHeight="1">
      <c r="A50" s="34" t="s">
        <v>44</v>
      </c>
      <c r="B50" s="19">
        <v>0</v>
      </c>
      <c r="C50" s="23">
        <f>ROUND(C31*C7,2)</f>
        <v>5776.26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5776.26</v>
      </c>
    </row>
    <row r="51" spans="1:11" ht="17.25" customHeight="1">
      <c r="A51" s="64" t="s">
        <v>104</v>
      </c>
      <c r="B51" s="65">
        <f aca="true" t="shared" si="16" ref="B51:H51">ROUND(B32*B7,2)</f>
        <v>-3004.78</v>
      </c>
      <c r="C51" s="65">
        <f t="shared" si="16"/>
        <v>-3988.19</v>
      </c>
      <c r="D51" s="65">
        <f t="shared" si="16"/>
        <v>-4124.61</v>
      </c>
      <c r="E51" s="65">
        <f t="shared" si="16"/>
        <v>-2564.26</v>
      </c>
      <c r="F51" s="65">
        <f t="shared" si="16"/>
        <v>-3549.07</v>
      </c>
      <c r="G51" s="65">
        <f t="shared" si="16"/>
        <v>-4940.72</v>
      </c>
      <c r="H51" s="65">
        <f t="shared" si="16"/>
        <v>-2668.07</v>
      </c>
      <c r="I51" s="19">
        <v>0</v>
      </c>
      <c r="J51" s="19">
        <v>0</v>
      </c>
      <c r="K51" s="65">
        <f>SUM(B51:J51)</f>
        <v>-24839.7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8374.97</v>
      </c>
      <c r="I53" s="31">
        <f>+I35</f>
        <v>0</v>
      </c>
      <c r="J53" s="31">
        <f>+J35</f>
        <v>0</v>
      </c>
      <c r="K53" s="23">
        <f t="shared" si="14"/>
        <v>8374.97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-222058.78000000003</v>
      </c>
      <c r="C61" s="35">
        <f t="shared" si="17"/>
        <v>-249346.62</v>
      </c>
      <c r="D61" s="35">
        <f t="shared" si="17"/>
        <v>-246434.14</v>
      </c>
      <c r="E61" s="35">
        <f t="shared" si="17"/>
        <v>-278417.14</v>
      </c>
      <c r="F61" s="35">
        <f t="shared" si="17"/>
        <v>-274970.81000000006</v>
      </c>
      <c r="G61" s="35">
        <f t="shared" si="17"/>
        <v>-347894.19</v>
      </c>
      <c r="H61" s="35">
        <f t="shared" si="17"/>
        <v>-206618.02</v>
      </c>
      <c r="I61" s="35">
        <f t="shared" si="17"/>
        <v>-107214.31</v>
      </c>
      <c r="J61" s="35">
        <f t="shared" si="17"/>
        <v>-82540.27</v>
      </c>
      <c r="K61" s="35">
        <f>SUM(B61:J61)</f>
        <v>-2015494.2800000003</v>
      </c>
    </row>
    <row r="62" spans="1:11" ht="18.75" customHeight="1">
      <c r="A62" s="16" t="s">
        <v>74</v>
      </c>
      <c r="B62" s="35">
        <f aca="true" t="shared" si="18" ref="B62:J62">B63+B64+B65+B66+B67+B68</f>
        <v>-175643.26</v>
      </c>
      <c r="C62" s="35">
        <f t="shared" si="18"/>
        <v>-183662.75999999998</v>
      </c>
      <c r="D62" s="35">
        <f t="shared" si="18"/>
        <v>-173989.68</v>
      </c>
      <c r="E62" s="35">
        <f t="shared" si="18"/>
        <v>-235047.55</v>
      </c>
      <c r="F62" s="35">
        <f t="shared" si="18"/>
        <v>-213155.53000000003</v>
      </c>
      <c r="G62" s="35">
        <f t="shared" si="18"/>
        <v>-261379.27</v>
      </c>
      <c r="H62" s="35">
        <f t="shared" si="18"/>
        <v>-161788.8</v>
      </c>
      <c r="I62" s="35">
        <f t="shared" si="18"/>
        <v>-28416.4</v>
      </c>
      <c r="J62" s="35">
        <f t="shared" si="18"/>
        <v>-55005</v>
      </c>
      <c r="K62" s="35">
        <f aca="true" t="shared" si="19" ref="K62:K91">SUM(B62:J62)</f>
        <v>-1488088.25</v>
      </c>
    </row>
    <row r="63" spans="1:11" ht="18.75" customHeight="1">
      <c r="A63" s="12" t="s">
        <v>75</v>
      </c>
      <c r="B63" s="35">
        <f>-ROUND(B9*$D$3,2)</f>
        <v>-127018.8</v>
      </c>
      <c r="C63" s="35">
        <f aca="true" t="shared" si="20" ref="C63:J63">-ROUND(C9*$D$3,2)</f>
        <v>-178877.4</v>
      </c>
      <c r="D63" s="35">
        <f t="shared" si="20"/>
        <v>-149161.4</v>
      </c>
      <c r="E63" s="35">
        <f t="shared" si="20"/>
        <v>-117640.4</v>
      </c>
      <c r="F63" s="35">
        <f t="shared" si="20"/>
        <v>-129792.8</v>
      </c>
      <c r="G63" s="35">
        <f t="shared" si="20"/>
        <v>-176304.8</v>
      </c>
      <c r="H63" s="35">
        <f t="shared" si="20"/>
        <v>-161788.8</v>
      </c>
      <c r="I63" s="35">
        <f t="shared" si="20"/>
        <v>-28416.4</v>
      </c>
      <c r="J63" s="35">
        <f t="shared" si="20"/>
        <v>-55005</v>
      </c>
      <c r="K63" s="35">
        <f t="shared" si="19"/>
        <v>-1124005.8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-577.6</v>
      </c>
      <c r="C65" s="35">
        <v>-277.4</v>
      </c>
      <c r="D65" s="35">
        <v>-190</v>
      </c>
      <c r="E65" s="35">
        <v>-452.2</v>
      </c>
      <c r="F65" s="35">
        <v>-429.4</v>
      </c>
      <c r="G65" s="35">
        <v>-334.4</v>
      </c>
      <c r="H65" s="19">
        <v>0</v>
      </c>
      <c r="I65" s="19">
        <v>0</v>
      </c>
      <c r="J65" s="19">
        <v>0</v>
      </c>
      <c r="K65" s="35">
        <f t="shared" si="19"/>
        <v>-2261</v>
      </c>
    </row>
    <row r="66" spans="1:11" ht="18.75" customHeight="1">
      <c r="A66" s="12" t="s">
        <v>105</v>
      </c>
      <c r="B66" s="35">
        <v>-3849.4</v>
      </c>
      <c r="C66" s="35">
        <v>-1064</v>
      </c>
      <c r="D66" s="35">
        <v>-1463</v>
      </c>
      <c r="E66" s="35">
        <v>-2979.2</v>
      </c>
      <c r="F66" s="35">
        <v>-1064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9"/>
        <v>-11111.199999999999</v>
      </c>
    </row>
    <row r="67" spans="1:11" ht="18.75" customHeight="1">
      <c r="A67" s="12" t="s">
        <v>52</v>
      </c>
      <c r="B67" s="35">
        <v>-44197.46</v>
      </c>
      <c r="C67" s="35">
        <v>-3443.96</v>
      </c>
      <c r="D67" s="35">
        <v>-23175.28</v>
      </c>
      <c r="E67" s="35">
        <v>-113975.75</v>
      </c>
      <c r="F67" s="35">
        <v>-81869.33</v>
      </c>
      <c r="G67" s="35">
        <v>-84048.47</v>
      </c>
      <c r="H67" s="19">
        <v>0</v>
      </c>
      <c r="I67" s="19">
        <v>0</v>
      </c>
      <c r="J67" s="19">
        <v>0</v>
      </c>
      <c r="K67" s="35">
        <f t="shared" si="19"/>
        <v>-350710.25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-46415.520000000004</v>
      </c>
      <c r="C69" s="65">
        <f>SUM(C70:C102)</f>
        <v>-65683.86</v>
      </c>
      <c r="D69" s="65">
        <f>SUM(D70:D102)</f>
        <v>-72444.46</v>
      </c>
      <c r="E69" s="65">
        <f aca="true" t="shared" si="21" ref="E69:J69">SUM(E70:E102)</f>
        <v>-43369.590000000004</v>
      </c>
      <c r="F69" s="65">
        <f t="shared" si="21"/>
        <v>-61815.28</v>
      </c>
      <c r="G69" s="65">
        <f t="shared" si="21"/>
        <v>-86514.92000000001</v>
      </c>
      <c r="H69" s="65">
        <f t="shared" si="21"/>
        <v>-44829.22</v>
      </c>
      <c r="I69" s="65">
        <f t="shared" si="21"/>
        <v>-78797.91</v>
      </c>
      <c r="J69" s="65">
        <f t="shared" si="21"/>
        <v>-27535.270000000004</v>
      </c>
      <c r="K69" s="65">
        <f t="shared" si="19"/>
        <v>-527406.03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1587285.0799999998</v>
      </c>
      <c r="C106" s="24">
        <f t="shared" si="22"/>
        <v>2382170.8000000003</v>
      </c>
      <c r="D106" s="24">
        <f t="shared" si="22"/>
        <v>2753727.7499999995</v>
      </c>
      <c r="E106" s="24">
        <f t="shared" si="22"/>
        <v>1460614.5899999999</v>
      </c>
      <c r="F106" s="24">
        <f t="shared" si="22"/>
        <v>2040115.31</v>
      </c>
      <c r="G106" s="24">
        <f t="shared" si="22"/>
        <v>2926464.44</v>
      </c>
      <c r="H106" s="24">
        <f t="shared" si="22"/>
        <v>1525059.64</v>
      </c>
      <c r="I106" s="24">
        <f>+I107+I108</f>
        <v>565514.7799999999</v>
      </c>
      <c r="J106" s="24">
        <f>+J107+J108</f>
        <v>971435.49</v>
      </c>
      <c r="K106" s="46">
        <f>SUM(B106:J106)</f>
        <v>16212387.879999999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1569436.42</v>
      </c>
      <c r="C107" s="24">
        <f t="shared" si="23"/>
        <v>2356886.1700000004</v>
      </c>
      <c r="D107" s="24">
        <f t="shared" si="23"/>
        <v>2727604.9099999997</v>
      </c>
      <c r="E107" s="24">
        <f t="shared" si="23"/>
        <v>1437665.0299999998</v>
      </c>
      <c r="F107" s="24">
        <f t="shared" si="23"/>
        <v>2016439.54</v>
      </c>
      <c r="G107" s="24">
        <f t="shared" si="23"/>
        <v>2895962.6999999997</v>
      </c>
      <c r="H107" s="24">
        <f t="shared" si="23"/>
        <v>1504509.93</v>
      </c>
      <c r="I107" s="24">
        <f t="shared" si="23"/>
        <v>565514.7799999999</v>
      </c>
      <c r="J107" s="24">
        <f t="shared" si="23"/>
        <v>957073.36</v>
      </c>
      <c r="K107" s="46">
        <f>SUM(B107:J107)</f>
        <v>16031092.839999998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16212387.879999999</v>
      </c>
      <c r="L114" s="52"/>
    </row>
    <row r="115" spans="1:11" ht="18.75" customHeight="1">
      <c r="A115" s="26" t="s">
        <v>70</v>
      </c>
      <c r="B115" s="27">
        <v>204779.53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204779.53</v>
      </c>
    </row>
    <row r="116" spans="1:11" ht="18.75" customHeight="1">
      <c r="A116" s="26" t="s">
        <v>71</v>
      </c>
      <c r="B116" s="27">
        <v>1382505.55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1382505.55</v>
      </c>
    </row>
    <row r="117" spans="1:11" ht="18.75" customHeight="1">
      <c r="A117" s="26" t="s">
        <v>72</v>
      </c>
      <c r="B117" s="38">
        <v>0</v>
      </c>
      <c r="C117" s="27">
        <f>+C106</f>
        <v>2382170.8000000003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2382170.8000000003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2753727.7499999995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2753727.7499999995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1314553.13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1314553.13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146061.46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146061.46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394954.11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394954.11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737272.4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737272.4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100506.41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100506.41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807382.39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807382.39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855001.6</v>
      </c>
      <c r="H125" s="38">
        <v>0</v>
      </c>
      <c r="I125" s="38">
        <v>0</v>
      </c>
      <c r="J125" s="38">
        <v>0</v>
      </c>
      <c r="K125" s="39">
        <f t="shared" si="25"/>
        <v>855001.6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67693.14</v>
      </c>
      <c r="H126" s="38">
        <v>0</v>
      </c>
      <c r="I126" s="38">
        <v>0</v>
      </c>
      <c r="J126" s="38">
        <v>0</v>
      </c>
      <c r="K126" s="39">
        <f t="shared" si="25"/>
        <v>67693.14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426605.54</v>
      </c>
      <c r="H127" s="38">
        <v>0</v>
      </c>
      <c r="I127" s="38">
        <v>0</v>
      </c>
      <c r="J127" s="38">
        <v>0</v>
      </c>
      <c r="K127" s="39">
        <f t="shared" si="25"/>
        <v>426605.54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422830.87</v>
      </c>
      <c r="H128" s="38">
        <v>0</v>
      </c>
      <c r="I128" s="38">
        <v>0</v>
      </c>
      <c r="J128" s="38">
        <v>0</v>
      </c>
      <c r="K128" s="39">
        <f t="shared" si="25"/>
        <v>422830.87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1154333.28</v>
      </c>
      <c r="H129" s="38">
        <v>0</v>
      </c>
      <c r="I129" s="38">
        <v>0</v>
      </c>
      <c r="J129" s="38">
        <v>0</v>
      </c>
      <c r="K129" s="39">
        <f t="shared" si="25"/>
        <v>1154333.28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541102.18</v>
      </c>
      <c r="I130" s="38">
        <v>0</v>
      </c>
      <c r="J130" s="38">
        <v>0</v>
      </c>
      <c r="K130" s="39">
        <f t="shared" si="25"/>
        <v>541102.18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983957.47</v>
      </c>
      <c r="I131" s="38">
        <v>0</v>
      </c>
      <c r="J131" s="38">
        <v>0</v>
      </c>
      <c r="K131" s="39">
        <f t="shared" si="25"/>
        <v>983957.47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565514.78</v>
      </c>
      <c r="J132" s="38"/>
      <c r="K132" s="39">
        <f t="shared" si="25"/>
        <v>565514.78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971435.49</v>
      </c>
      <c r="K133" s="42">
        <f t="shared" si="25"/>
        <v>971435.49</v>
      </c>
    </row>
    <row r="134" spans="1:11" ht="18.75" customHeight="1">
      <c r="A134" s="74" t="s">
        <v>138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137</v>
      </c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2017-10-10T18:02:51Z</dcterms:modified>
  <cp:category/>
  <cp:version/>
  <cp:contentType/>
  <cp:contentStatus/>
</cp:coreProperties>
</file>