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1075" windowHeight="10050"/>
  </bookViews>
  <sheets>
    <sheet name="gestao" sheetId="2" r:id="rId1"/>
    <sheet name="gestao1" sheetId="1" state="hidden" r:id="rId2"/>
  </sheets>
  <externalReferences>
    <externalReference r:id="rId3"/>
  </externalReferences>
  <definedNames>
    <definedName name="_xlnm._FilterDatabase" localSheetId="0" hidden="1">gestao!$A$1:$A$115</definedName>
    <definedName name="_xlnm._FilterDatabase" localSheetId="1" hidden="1">gestao1!$A$1:$A$46</definedName>
    <definedName name="_Key1" hidden="1">'[1]NUMERAÇÃO BORDEROS'!$A$6:$A$11</definedName>
    <definedName name="_Order1" hidden="1">255</definedName>
    <definedName name="_Sort" hidden="1">'[1]NUMERAÇÃO BORDEROS'!$A$6:$G$11</definedName>
    <definedName name="A4_">#REF!</definedName>
    <definedName name="_xlnm.Print_Area" localSheetId="0">gestao!$B$1:$AA$114</definedName>
    <definedName name="_xlnm.Print_Area" localSheetId="1">gestao1!$B$1:$L$46</definedName>
    <definedName name="BENEFICIOS">gestao!$C$37</definedName>
    <definedName name="DDDDDDDD">#REF!</definedName>
    <definedName name="DDDDDDDDDD">#REF!</definedName>
    <definedName name="DDDDDDDDDDDDD">#REF!</definedName>
    <definedName name="DESPGER">gestao!$C$58</definedName>
    <definedName name="ENCARGOS">gestao!$C$42</definedName>
    <definedName name="FF">#REF!</definedName>
    <definedName name="FFFFF">#REF!</definedName>
    <definedName name="FINAL">#REF!</definedName>
    <definedName name="FOLHA_PAGTO_P.ALIM._C.APOSENT.">1001</definedName>
    <definedName name="FORNECEDOR">gestao!$C$50</definedName>
    <definedName name="GESTAO">#REF!</definedName>
    <definedName name="GESTAOABERTURA">#REF!</definedName>
    <definedName name="INICIO">#REF!</definedName>
    <definedName name="INICIOSIS">#REF!</definedName>
    <definedName name="INVESTIMENTO">gestao!$C$58</definedName>
    <definedName name="KLKLKLKL">#REF!</definedName>
    <definedName name="LANÇAMENTO">gestao!#REF!</definedName>
    <definedName name="MULTAS">#REF!</definedName>
    <definedName name="NNNN">#REF!</definedName>
    <definedName name="OUTPESS">gestao!$C$47</definedName>
    <definedName name="SISTEMA">#REF!</definedName>
    <definedName name="SISTEMAABERTURA">#REF!</definedName>
    <definedName name="SMT">#REF!</definedName>
    <definedName name="TERCEIRIZACAO">gestao!$C$88</definedName>
    <definedName name="_xlnm.Print_Titles" localSheetId="0">gestao!$C:$D,gestao!$1:$2</definedName>
    <definedName name="_xlnm.Print_Titles" localSheetId="1">gestao1!$C:$D,gestao1!$1:$2</definedName>
    <definedName name="TOTAL">#REF!</definedName>
    <definedName name="XXX">#REF!</definedName>
  </definedNames>
  <calcPr calcId="125725"/>
</workbook>
</file>

<file path=xl/calcChain.xml><?xml version="1.0" encoding="utf-8"?>
<calcChain xmlns="http://schemas.openxmlformats.org/spreadsheetml/2006/main">
  <c r="AA28" i="2"/>
  <c r="AA79"/>
  <c r="E28"/>
  <c r="E107" s="1"/>
  <c r="AA3"/>
  <c r="AA2"/>
  <c r="AA113"/>
  <c r="AA112"/>
  <c r="AA110"/>
  <c r="AA109"/>
  <c r="AA106"/>
  <c r="AA105"/>
  <c r="AA104"/>
  <c r="AA103"/>
  <c r="AA101"/>
  <c r="AA100"/>
  <c r="AA99"/>
  <c r="AA98"/>
  <c r="AA97"/>
  <c r="AA96"/>
  <c r="AA95"/>
  <c r="AA94"/>
  <c r="AA93"/>
  <c r="AA92"/>
  <c r="AA91"/>
  <c r="AA90"/>
  <c r="AA89"/>
  <c r="AA87"/>
  <c r="AA86"/>
  <c r="AA85"/>
  <c r="AA84"/>
  <c r="AA83"/>
  <c r="AA82"/>
  <c r="AA81"/>
  <c r="AA80"/>
  <c r="AA78"/>
  <c r="AA77"/>
  <c r="AA76"/>
  <c r="AA75"/>
  <c r="AA74"/>
  <c r="AA73"/>
  <c r="AA72"/>
  <c r="AA71"/>
  <c r="AA70"/>
  <c r="AA69"/>
  <c r="AA68"/>
  <c r="AA67"/>
  <c r="AA66"/>
  <c r="AA65"/>
  <c r="AA64"/>
  <c r="AA63"/>
  <c r="AA62"/>
  <c r="AA61"/>
  <c r="AA60"/>
  <c r="AA59"/>
  <c r="AA57"/>
  <c r="AA56"/>
  <c r="AA55"/>
  <c r="AA54"/>
  <c r="AA53"/>
  <c r="AA52"/>
  <c r="AA51"/>
  <c r="AA49"/>
  <c r="AA48"/>
  <c r="AA46"/>
  <c r="AA45"/>
  <c r="AA44"/>
  <c r="AA43"/>
  <c r="AA41"/>
  <c r="AA40"/>
  <c r="AA39"/>
  <c r="AA38"/>
  <c r="AA36"/>
  <c r="AA35"/>
  <c r="AA34"/>
  <c r="AA33"/>
  <c r="AA32"/>
  <c r="AA31"/>
  <c r="AA27"/>
  <c r="AA26"/>
  <c r="AA25"/>
  <c r="AA24"/>
  <c r="AA22"/>
  <c r="AA21"/>
  <c r="AA20"/>
  <c r="AA19"/>
  <c r="AA18"/>
  <c r="AA17"/>
  <c r="AA16"/>
  <c r="AA15"/>
  <c r="AA14"/>
  <c r="AA13"/>
  <c r="AA12"/>
  <c r="AA11"/>
  <c r="AA10"/>
  <c r="AA8"/>
  <c r="AA7"/>
  <c r="AA4"/>
  <c r="AA42" l="1"/>
  <c r="AA37"/>
  <c r="AA88"/>
  <c r="AA108"/>
  <c r="AA111"/>
  <c r="AA58"/>
  <c r="AA30"/>
  <c r="AA50"/>
  <c r="AA47"/>
  <c r="AA102"/>
  <c r="AA6"/>
  <c r="AA23"/>
  <c r="AA9" l="1"/>
  <c r="AA5" s="1"/>
  <c r="AA29"/>
  <c r="AA107" l="1"/>
  <c r="AA114" s="1"/>
  <c r="M2" i="1" l="1"/>
  <c r="M142"/>
  <c r="M141"/>
  <c r="E140"/>
  <c r="M139"/>
  <c r="M138"/>
  <c r="M137" s="1"/>
  <c r="E137"/>
  <c r="E135"/>
  <c r="M135" s="1"/>
  <c r="E134"/>
  <c r="M134" s="1"/>
  <c r="E133"/>
  <c r="M133" s="1"/>
  <c r="E132"/>
  <c r="M132" s="1"/>
  <c r="E131"/>
  <c r="E130"/>
  <c r="M130" s="1"/>
  <c r="E129"/>
  <c r="M129" s="1"/>
  <c r="E128"/>
  <c r="M128" s="1"/>
  <c r="E127"/>
  <c r="M127" s="1"/>
  <c r="E126"/>
  <c r="M126" s="1"/>
  <c r="E125"/>
  <c r="M125" s="1"/>
  <c r="E124"/>
  <c r="E123"/>
  <c r="M123" s="1"/>
  <c r="E122"/>
  <c r="M122" s="1"/>
  <c r="E121"/>
  <c r="E120"/>
  <c r="E119"/>
  <c r="M119" s="1"/>
  <c r="E118"/>
  <c r="M118" s="1"/>
  <c r="E117"/>
  <c r="E116"/>
  <c r="M116" s="1"/>
  <c r="E115"/>
  <c r="M115" s="1"/>
  <c r="E114"/>
  <c r="M114" s="1"/>
  <c r="E113"/>
  <c r="M113" s="1"/>
  <c r="E112"/>
  <c r="M112" s="1"/>
  <c r="E111"/>
  <c r="M111" s="1"/>
  <c r="E110"/>
  <c r="M110" s="1"/>
  <c r="E109"/>
  <c r="E108"/>
  <c r="M108" s="1"/>
  <c r="E107"/>
  <c r="M107" s="1"/>
  <c r="E106"/>
  <c r="M106" s="1"/>
  <c r="E105"/>
  <c r="M105" s="1"/>
  <c r="E104"/>
  <c r="M104" s="1"/>
  <c r="E103"/>
  <c r="M103" s="1"/>
  <c r="E102"/>
  <c r="E101"/>
  <c r="E100"/>
  <c r="M100" s="1"/>
  <c r="E99"/>
  <c r="M99" s="1"/>
  <c r="E98"/>
  <c r="E97"/>
  <c r="E96"/>
  <c r="M96" s="1"/>
  <c r="E95"/>
  <c r="M95" s="1"/>
  <c r="E94"/>
  <c r="E93"/>
  <c r="E92"/>
  <c r="M92" s="1"/>
  <c r="E91"/>
  <c r="M91" s="1"/>
  <c r="E90"/>
  <c r="E89"/>
  <c r="E88"/>
  <c r="M88" s="1"/>
  <c r="E87"/>
  <c r="M87" s="1"/>
  <c r="E86"/>
  <c r="E85"/>
  <c r="E84"/>
  <c r="M84" s="1"/>
  <c r="E83"/>
  <c r="M83" s="1"/>
  <c r="E82"/>
  <c r="E73" s="1"/>
  <c r="M81"/>
  <c r="E80"/>
  <c r="E79"/>
  <c r="M78"/>
  <c r="E78"/>
  <c r="E77"/>
  <c r="E76"/>
  <c r="E75"/>
  <c r="M74"/>
  <c r="E74"/>
  <c r="E72"/>
  <c r="E71"/>
  <c r="M70"/>
  <c r="E70"/>
  <c r="E69"/>
  <c r="E68"/>
  <c r="E67"/>
  <c r="M66"/>
  <c r="E66"/>
  <c r="E65"/>
  <c r="E64"/>
  <c r="E63"/>
  <c r="E62"/>
  <c r="E61"/>
  <c r="M61" s="1"/>
  <c r="E60"/>
  <c r="M60" s="1"/>
  <c r="E59"/>
  <c r="E58" s="1"/>
  <c r="E57"/>
  <c r="E56"/>
  <c r="M55"/>
  <c r="E55"/>
  <c r="E54"/>
  <c r="E53"/>
  <c r="E52"/>
  <c r="M51"/>
  <c r="E51"/>
  <c r="E50"/>
  <c r="E49"/>
  <c r="E48"/>
  <c r="E47"/>
  <c r="E46"/>
  <c r="M46" s="1"/>
  <c r="E45"/>
  <c r="M45" s="1"/>
  <c r="E44"/>
  <c r="E43"/>
  <c r="E42" s="1"/>
  <c r="E41"/>
  <c r="M41" s="1"/>
  <c r="E40"/>
  <c r="M39"/>
  <c r="E39"/>
  <c r="E38"/>
  <c r="E37"/>
  <c r="M37" s="1"/>
  <c r="E36"/>
  <c r="E35"/>
  <c r="E34"/>
  <c r="M34" s="1"/>
  <c r="E33"/>
  <c r="M33" s="1"/>
  <c r="E32"/>
  <c r="E31"/>
  <c r="E30"/>
  <c r="E29" s="1"/>
  <c r="E28" s="1"/>
  <c r="M27"/>
  <c r="M26"/>
  <c r="M25"/>
  <c r="M24"/>
  <c r="M23"/>
  <c r="M22"/>
  <c r="M21"/>
  <c r="M20"/>
  <c r="M19"/>
  <c r="M18"/>
  <c r="M17"/>
  <c r="M16"/>
  <c r="M15"/>
  <c r="M14"/>
  <c r="M13"/>
  <c r="M12"/>
  <c r="M11"/>
  <c r="M10"/>
  <c r="E9"/>
  <c r="M8"/>
  <c r="M7"/>
  <c r="M6"/>
  <c r="E5"/>
  <c r="M4"/>
  <c r="M140" l="1"/>
  <c r="M9"/>
  <c r="M31"/>
  <c r="M35"/>
  <c r="M64"/>
  <c r="M65"/>
  <c r="M68"/>
  <c r="M69"/>
  <c r="M72"/>
  <c r="M76"/>
  <c r="M77"/>
  <c r="M80"/>
  <c r="M38"/>
  <c r="M43"/>
  <c r="M44"/>
  <c r="M47"/>
  <c r="M48"/>
  <c r="M42" s="1"/>
  <c r="M50"/>
  <c r="M52"/>
  <c r="M53"/>
  <c r="M54"/>
  <c r="M49" s="1"/>
  <c r="M56"/>
  <c r="M57"/>
  <c r="M59"/>
  <c r="M58" s="1"/>
  <c r="M82"/>
  <c r="M86"/>
  <c r="M90"/>
  <c r="M94"/>
  <c r="M98"/>
  <c r="M117"/>
  <c r="M121"/>
  <c r="M63"/>
  <c r="M67"/>
  <c r="M71"/>
  <c r="M75"/>
  <c r="M79"/>
  <c r="M85"/>
  <c r="M89"/>
  <c r="M93"/>
  <c r="M97"/>
  <c r="M101"/>
  <c r="M102"/>
  <c r="M120"/>
  <c r="M124"/>
  <c r="M32"/>
  <c r="M36"/>
  <c r="M40"/>
  <c r="M5"/>
  <c r="E136"/>
  <c r="M131"/>
  <c r="M73" l="1"/>
  <c r="M109"/>
  <c r="M30"/>
  <c r="M29" s="1"/>
  <c r="M62"/>
  <c r="M28" l="1"/>
  <c r="M136" s="1"/>
  <c r="M143" s="1"/>
</calcChain>
</file>

<file path=xl/comments1.xml><?xml version="1.0" encoding="utf-8"?>
<comments xmlns="http://schemas.openxmlformats.org/spreadsheetml/2006/main">
  <authors>
    <author>Sptrans</author>
  </authors>
  <commentList>
    <comment ref="F19" authorId="0">
      <text>
        <r>
          <rPr>
            <b/>
            <sz val="9"/>
            <color indexed="81"/>
            <rFont val="Tahoma"/>
            <family val="2"/>
          </rPr>
          <t>NDº 6244
SPTURIS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Sptrans</author>
  </authors>
  <commentList>
    <comment ref="F19" authorId="0">
      <text>
        <r>
          <rPr>
            <b/>
            <sz val="9"/>
            <color indexed="81"/>
            <rFont val="Tahoma"/>
            <family val="2"/>
          </rPr>
          <t>NDº 6244
SPTURIS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<sst xmlns="http://schemas.openxmlformats.org/spreadsheetml/2006/main" count="677" uniqueCount="252">
  <si>
    <t>S</t>
  </si>
  <si>
    <t xml:space="preserve">FLUXO DE CAIXA GESTÃO TRANSPORTE </t>
  </si>
  <si>
    <t>Saldo</t>
  </si>
  <si>
    <t>TOTAL</t>
  </si>
  <si>
    <t>Setembro</t>
  </si>
  <si>
    <t>REAL</t>
  </si>
  <si>
    <t>G</t>
  </si>
  <si>
    <t>SALDO INICIAL</t>
  </si>
  <si>
    <t>A</t>
  </si>
  <si>
    <t>ENTRADAS ( RECEITAS)</t>
  </si>
  <si>
    <t>INSTAL.GAR.FR.PUBLICA</t>
  </si>
  <si>
    <t>TAXA DE GERENCIAMENTO VT</t>
  </si>
  <si>
    <t>BILHETE ÚNICO SEM CADASTRO</t>
  </si>
  <si>
    <t>RECEITAS DIVERSAS E FINANCEIRAS</t>
  </si>
  <si>
    <t>X</t>
  </si>
  <si>
    <t>RECEITAS DESCONHECIDAS</t>
  </si>
  <si>
    <t>RECEITAS  FINANCEIRAS</t>
  </si>
  <si>
    <t>OUTRAS RECEITAS</t>
  </si>
  <si>
    <t>LEILÕES</t>
  </si>
  <si>
    <t>DEVOLUÇÃO FUNDO FIXO</t>
  </si>
  <si>
    <t>FUNDO FIXO</t>
  </si>
  <si>
    <t>DEVOLUÇÃO VIAGENS E ESTADIAS</t>
  </si>
  <si>
    <t>ALVARÁS</t>
  </si>
  <si>
    <t>REEMB. DESP. GAR+PATIO+TERM. (GATUSA)</t>
  </si>
  <si>
    <t>ACORDOS/PROC. JUDICIAIS</t>
  </si>
  <si>
    <t>GERENC.OPER.SERV. ESP. (USP/PAESE)</t>
  </si>
  <si>
    <t>AUTO INTERDIÇÃO</t>
  </si>
  <si>
    <t>CAUÇÃO DE CONTRATOS</t>
  </si>
  <si>
    <t>GER.OPER. BIL.ELETR.(SBE-METRÔ/CPTM/VIA 4)</t>
  </si>
  <si>
    <t>ALUGUEIS DIVERSOS (GATUSA)</t>
  </si>
  <si>
    <t>EMPREGADOS A DISPOSIÇÃO</t>
  </si>
  <si>
    <t>CARTEIRA  ESCOLAR (UMES/UNE)</t>
  </si>
  <si>
    <t>REEMBOLSO TELEFONE</t>
  </si>
  <si>
    <t>B</t>
  </si>
  <si>
    <t>TOTAL DE SAÍDAS (B1+B2+B3+B4+B5)</t>
  </si>
  <si>
    <t>B1</t>
  </si>
  <si>
    <t xml:space="preserve">PESSOAL  </t>
  </si>
  <si>
    <t>B11</t>
  </si>
  <si>
    <t>FOLHA DE PAGAMENTO</t>
  </si>
  <si>
    <t>B12</t>
  </si>
  <si>
    <t>BENEFÍCIOS</t>
  </si>
  <si>
    <t>B13</t>
  </si>
  <si>
    <t>ENCARGOS SOCIAIS</t>
  </si>
  <si>
    <t>B14</t>
  </si>
  <si>
    <t>OUTROS PESSOAL</t>
  </si>
  <si>
    <t>B2</t>
  </si>
  <si>
    <t>FORNECEDORES</t>
  </si>
  <si>
    <t>B3</t>
  </si>
  <si>
    <t>DESPESAS GERAIS</t>
  </si>
  <si>
    <t>ACORDO     TADF</t>
  </si>
  <si>
    <t>B4</t>
  </si>
  <si>
    <t>TERCEIRIZAÇÕES</t>
  </si>
  <si>
    <t>B5</t>
  </si>
  <si>
    <t>INVESTIMENTOS</t>
  </si>
  <si>
    <t>C</t>
  </si>
  <si>
    <t>SUPERAVIT/(DEFICIT) (A-B)</t>
  </si>
  <si>
    <t>D</t>
  </si>
  <si>
    <t xml:space="preserve">R E C U R S O S </t>
  </si>
  <si>
    <t>901</t>
  </si>
  <si>
    <t>OPERAÇÃO MANUTENÇÃO TERMINAIS</t>
  </si>
  <si>
    <t>903</t>
  </si>
  <si>
    <t>AUMENTO CAPITAL</t>
  </si>
  <si>
    <t>E</t>
  </si>
  <si>
    <t>AJUSTE ENTRE CONTAS - SPTRANS</t>
  </si>
  <si>
    <t>836 - 212</t>
  </si>
  <si>
    <t>EMPRÉSTIMOS ENTRECONTAS</t>
  </si>
  <si>
    <t>837 - 213</t>
  </si>
  <si>
    <t>AJUSTE ENTRECONTAS</t>
  </si>
  <si>
    <t>H</t>
  </si>
  <si>
    <t>SALDO FINAL (G) + (C)+(D)+(E)</t>
  </si>
  <si>
    <t>seg</t>
  </si>
  <si>
    <t>ter</t>
  </si>
  <si>
    <t>001</t>
  </si>
  <si>
    <t>FOLHA PAGAMENTO HORAS EXTRAS</t>
  </si>
  <si>
    <t>002</t>
  </si>
  <si>
    <t>11002</t>
  </si>
  <si>
    <t>FÉRIAS</t>
  </si>
  <si>
    <t>003</t>
  </si>
  <si>
    <t>11003</t>
  </si>
  <si>
    <t>CONSIGNAÇÃO FOLHA</t>
  </si>
  <si>
    <t>006</t>
  </si>
  <si>
    <t>11006</t>
  </si>
  <si>
    <t>13º SALÁRIO</t>
  </si>
  <si>
    <t>018</t>
  </si>
  <si>
    <t>PROGRAMA  PARTICIPAÇÃO RESULTADO</t>
  </si>
  <si>
    <t>022</t>
  </si>
  <si>
    <t>ESTAGIÁRIO MENOR APRENDIZ</t>
  </si>
  <si>
    <t>004</t>
  </si>
  <si>
    <t>11004</t>
  </si>
  <si>
    <t>VALE REFEIÇÃO ALIMENTAÇÃO</t>
  </si>
  <si>
    <t>005</t>
  </si>
  <si>
    <t>PLANO SÁUDE  DESPESAS MÉDICAS</t>
  </si>
  <si>
    <t>014</t>
  </si>
  <si>
    <t>11014</t>
  </si>
  <si>
    <t>INSTRUÇÃO E TREINAMENTO</t>
  </si>
  <si>
    <t>015</t>
  </si>
  <si>
    <t>11015</t>
  </si>
  <si>
    <t>SEGURO VIDA</t>
  </si>
  <si>
    <t>011</t>
  </si>
  <si>
    <t>FGTS</t>
  </si>
  <si>
    <t>012</t>
  </si>
  <si>
    <t>11012</t>
  </si>
  <si>
    <t>IMPOSTO RENDA FOLHA</t>
  </si>
  <si>
    <t>020</t>
  </si>
  <si>
    <t>INSS -  EMPREGADO</t>
  </si>
  <si>
    <t>021</t>
  </si>
  <si>
    <t>INSS - EMPREGADOR</t>
  </si>
  <si>
    <t>007</t>
  </si>
  <si>
    <t>11007</t>
  </si>
  <si>
    <t>JUSTIÇA DO TRABALHO</t>
  </si>
  <si>
    <t>008</t>
  </si>
  <si>
    <t>11008</t>
  </si>
  <si>
    <t>RESCISÕES CONTRATUAIS</t>
  </si>
  <si>
    <t>101</t>
  </si>
  <si>
    <t>MATERIAL DE ALMOXARIFADO</t>
  </si>
  <si>
    <t>104</t>
  </si>
  <si>
    <t>MATERIAL DE ESCRITORIO</t>
  </si>
  <si>
    <t>105</t>
  </si>
  <si>
    <t>MATERIAL PARA MANUTENÇÃO PREDIAL</t>
  </si>
  <si>
    <t>106</t>
  </si>
  <si>
    <t>MATERIAL PARA MANUTENÇÃO EQUIP. E VEÍCULOS</t>
  </si>
  <si>
    <t>107</t>
  </si>
  <si>
    <t>MATERIAL PARA COPA/HIGIENE/LIMPEZA</t>
  </si>
  <si>
    <t>109</t>
  </si>
  <si>
    <t>AMBULATÓRIO</t>
  </si>
  <si>
    <t>102</t>
  </si>
  <si>
    <t>COMBUSTIVEIS</t>
  </si>
  <si>
    <t>201</t>
  </si>
  <si>
    <t>11201</t>
  </si>
  <si>
    <t>ALUGUEL DE IMÓVEIS /CONDOMÍNIOS</t>
  </si>
  <si>
    <t>202</t>
  </si>
  <si>
    <t>11202</t>
  </si>
  <si>
    <t>LOCAÇÃO EQUIPAMENTOS</t>
  </si>
  <si>
    <t>203</t>
  </si>
  <si>
    <t>11203</t>
  </si>
  <si>
    <t>CONSUMO   ÁGUA</t>
  </si>
  <si>
    <t>204</t>
  </si>
  <si>
    <t>11204</t>
  </si>
  <si>
    <t>CONSUMO ENERGIA ELETRICA</t>
  </si>
  <si>
    <t>205</t>
  </si>
  <si>
    <t>11205</t>
  </si>
  <si>
    <t>CONSUMO TELEFONE</t>
  </si>
  <si>
    <t>207</t>
  </si>
  <si>
    <t>11207</t>
  </si>
  <si>
    <t>TAXAS    MULTAS  IMPOSTOS</t>
  </si>
  <si>
    <t>208</t>
  </si>
  <si>
    <t>11208</t>
  </si>
  <si>
    <t>INDENIZAÇÃO TERCEIROS</t>
  </si>
  <si>
    <t>209</t>
  </si>
  <si>
    <t>11209</t>
  </si>
  <si>
    <t>SEGUROS</t>
  </si>
  <si>
    <t>210</t>
  </si>
  <si>
    <t>11210</t>
  </si>
  <si>
    <t>PUBLICIDADE ANUNCIOS</t>
  </si>
  <si>
    <t>211</t>
  </si>
  <si>
    <t>DEVOLUÇÃO DE CAUÇÃO</t>
  </si>
  <si>
    <t>212</t>
  </si>
  <si>
    <t>EMPRESTIMO ENTRE CONTAS</t>
  </si>
  <si>
    <t>213</t>
  </si>
  <si>
    <t>AJUSTES ENTRE CONTAS</t>
  </si>
  <si>
    <t>215</t>
  </si>
  <si>
    <t>USO MUTUO DE TERMINAIS</t>
  </si>
  <si>
    <t>216</t>
  </si>
  <si>
    <t>VIAGENS ESTADIAS</t>
  </si>
  <si>
    <t>217</t>
  </si>
  <si>
    <t>OUTRAS DESPESAS</t>
  </si>
  <si>
    <t>218</t>
  </si>
  <si>
    <t>11218</t>
  </si>
  <si>
    <t>FUNDO FIXO / FUNDO ROTATIVO</t>
  </si>
  <si>
    <t>219</t>
  </si>
  <si>
    <t>11219</t>
  </si>
  <si>
    <t>PENHORA JUDICIAL</t>
  </si>
  <si>
    <t>220</t>
  </si>
  <si>
    <t>BLOQUEIO JUDICIAL</t>
  </si>
  <si>
    <t>221</t>
  </si>
  <si>
    <t>PAGTO PROCESSO/DEC. JUDICIAL</t>
  </si>
  <si>
    <t>222</t>
  </si>
  <si>
    <t>TAXAS/MULTAS/IMPOSTOS DE IMOVEIS</t>
  </si>
  <si>
    <t>223</t>
  </si>
  <si>
    <t>TAXAS      MULTAS  VEÍCULOS</t>
  </si>
  <si>
    <t>224</t>
  </si>
  <si>
    <t>TRIBUTOS FEDERAIS - COFINS</t>
  </si>
  <si>
    <t>225</t>
  </si>
  <si>
    <t>TRIBUTOS FEDERAIS - PASEP</t>
  </si>
  <si>
    <t>226</t>
  </si>
  <si>
    <t>TRIBUTOS FEDERAIS - ACORDOS/PARCELAMENTOS</t>
  </si>
  <si>
    <t>227</t>
  </si>
  <si>
    <t>TRIBUTOS FEDERAIS - IMPOSTO RENDA</t>
  </si>
  <si>
    <t>228</t>
  </si>
  <si>
    <t>TRIBUTOS FEDERAIS - CSLL</t>
  </si>
  <si>
    <t>229</t>
  </si>
  <si>
    <t>TRIBUTOS FEDERAIS - PAR.ADESÃO 2014</t>
  </si>
  <si>
    <t>230</t>
  </si>
  <si>
    <t>TARIFA BANCÁRIA</t>
  </si>
  <si>
    <t>14203</t>
  </si>
  <si>
    <t>14204</t>
  </si>
  <si>
    <t>301</t>
  </si>
  <si>
    <t>11301</t>
  </si>
  <si>
    <t>INFORMÁTICA</t>
  </si>
  <si>
    <t>302</t>
  </si>
  <si>
    <t>11302</t>
  </si>
  <si>
    <t>VIGILANCIA / SEGURANÇA</t>
  </si>
  <si>
    <t>303</t>
  </si>
  <si>
    <t>11303</t>
  </si>
  <si>
    <t>MANUTENÇÃO PREDIAL INSTALAÇÕES</t>
  </si>
  <si>
    <t>306</t>
  </si>
  <si>
    <t>11306</t>
  </si>
  <si>
    <t>PESQUISA/ ASSES./ CONSULT./EST/PROJETOS</t>
  </si>
  <si>
    <t>307</t>
  </si>
  <si>
    <t>11307</t>
  </si>
  <si>
    <t>INTERCAMBIO TÉCNICO</t>
  </si>
  <si>
    <t>308</t>
  </si>
  <si>
    <t>SERVIÇOS GRÁFICA</t>
  </si>
  <si>
    <t>309</t>
  </si>
  <si>
    <t>11309</t>
  </si>
  <si>
    <t>OUTRAS TERCEIRIZAÇÕES</t>
  </si>
  <si>
    <t>313</t>
  </si>
  <si>
    <t>11313</t>
  </si>
  <si>
    <t>CORREIOS/TRANSPORTES DOCUMENTOS</t>
  </si>
  <si>
    <t>322</t>
  </si>
  <si>
    <t>CONSERVAÇÃO/ LIMPEZA PREDIAL</t>
  </si>
  <si>
    <t>323</t>
  </si>
  <si>
    <t>MANUTENÇÃO EQUIPAMENTOS/VEÍCULOS</t>
  </si>
  <si>
    <t>304</t>
  </si>
  <si>
    <t>CONFECÇÃO PASSES/ CARTÕES</t>
  </si>
  <si>
    <t>305</t>
  </si>
  <si>
    <t>SISTEMA MONITORAMENTO    (SIM)</t>
  </si>
  <si>
    <t>CORREIOS /TRANSPORTE DOCUMENTOS</t>
  </si>
  <si>
    <t>315</t>
  </si>
  <si>
    <t>SISTEMA COBRANÇA AUTOMATICA</t>
  </si>
  <si>
    <t>402</t>
  </si>
  <si>
    <t>22402</t>
  </si>
  <si>
    <t>INVESTIMENTO INFORMÁTICA</t>
  </si>
  <si>
    <t>403</t>
  </si>
  <si>
    <t>INVESTIMENTOS DIVERSOS</t>
  </si>
  <si>
    <t>404</t>
  </si>
  <si>
    <t>OBRAS</t>
  </si>
  <si>
    <t>409</t>
  </si>
  <si>
    <t>INVEST. FINANCIAMENTO - BANCO SUIÇO</t>
  </si>
  <si>
    <t>qua</t>
  </si>
  <si>
    <t>qui</t>
  </si>
  <si>
    <t>sex</t>
  </si>
  <si>
    <t>I</t>
  </si>
  <si>
    <t>Instalação Garagem Frota Publica</t>
  </si>
  <si>
    <t>Taxa de Gerenciamento VT</t>
  </si>
  <si>
    <t>Bilhete Único sem Cadastro</t>
  </si>
  <si>
    <t>11/12</t>
  </si>
  <si>
    <t>11/12/14</t>
  </si>
  <si>
    <t>11/22</t>
  </si>
  <si>
    <t>TX. RESÍDUOS SOLIDOS/ELEVADORES</t>
  </si>
  <si>
    <t>11/14</t>
  </si>
  <si>
    <t>22</t>
  </si>
</sst>
</file>

<file path=xl/styles.xml><?xml version="1.0" encoding="utf-8"?>
<styleSheet xmlns="http://schemas.openxmlformats.org/spreadsheetml/2006/main">
  <numFmts count="8">
    <numFmt numFmtId="43" formatCode="_-* #,##0.00_-;\-* #,##0.00_-;_-* &quot;-&quot;??_-;_-@_-"/>
    <numFmt numFmtId="164" formatCode="[$-416]mmmm\-yyyy;@"/>
    <numFmt numFmtId="165" formatCode="mmmm\-yy"/>
    <numFmt numFmtId="166" formatCode="0_);\(0\)"/>
    <numFmt numFmtId="167" formatCode="_(* #,##0_);_(* \(#,##0\);_(* &quot;&quot;??_);_(@_)"/>
    <numFmt numFmtId="168" formatCode="_-* #,##0.00_-;\-* #,##0.00_-;_-* \-??_-;_-@_-"/>
    <numFmt numFmtId="169" formatCode="_(* #,##0_);[Red]_(* \(#,##0\);_(* &quot;-&quot;??_);_(@_)"/>
    <numFmt numFmtId="170" formatCode="[$-416]mmmm\-yy;@"/>
  </numFmts>
  <fonts count="27">
    <font>
      <sz val="10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0"/>
      <name val="Courier"/>
      <family val="3"/>
    </font>
    <font>
      <b/>
      <sz val="9"/>
      <color indexed="8"/>
      <name val="Arial Rounded MT Bold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Tahoma"/>
      <family val="2"/>
    </font>
    <font>
      <sz val="12"/>
      <color theme="1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18"/>
      <color indexed="56"/>
      <name val="Cambria"/>
      <family val="2"/>
    </font>
    <font>
      <b/>
      <sz val="16"/>
      <name val="Arial"/>
      <family val="2"/>
    </font>
    <font>
      <b/>
      <sz val="16"/>
      <color theme="1"/>
      <name val="Arial"/>
      <family val="2"/>
    </font>
    <font>
      <sz val="16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4"/>
      <color indexed="8"/>
      <name val="Arial Rounded MT Bold"/>
      <family val="2"/>
    </font>
    <font>
      <b/>
      <sz val="14"/>
      <color indexed="8"/>
      <name val="Arial"/>
      <family val="2"/>
    </font>
    <font>
      <b/>
      <sz val="14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</fills>
  <borders count="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</borders>
  <cellStyleXfs count="40">
    <xf numFmtId="0" fontId="0" fillId="0" borderId="0"/>
    <xf numFmtId="37" fontId="4" fillId="0" borderId="0"/>
    <xf numFmtId="0" fontId="2" fillId="0" borderId="0"/>
    <xf numFmtId="39" fontId="2" fillId="0" borderId="0"/>
    <xf numFmtId="0" fontId="13" fillId="0" borderId="8"/>
    <xf numFmtId="0" fontId="14" fillId="0" borderId="0"/>
    <xf numFmtId="0" fontId="14" fillId="0" borderId="0"/>
    <xf numFmtId="0" fontId="2" fillId="0" borderId="0"/>
    <xf numFmtId="0" fontId="15" fillId="0" borderId="0"/>
    <xf numFmtId="0" fontId="16" fillId="0" borderId="0"/>
    <xf numFmtId="9" fontId="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7" fontId="1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15" fillId="0" borderId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8" fillId="0" borderId="0" applyNumberFormat="0" applyFill="0" applyBorder="0" applyAlignment="0" applyProtection="0"/>
  </cellStyleXfs>
  <cellXfs count="76">
    <xf numFmtId="0" fontId="0" fillId="0" borderId="0" xfId="0"/>
    <xf numFmtId="0" fontId="2" fillId="2" borderId="0" xfId="0" applyFont="1" applyFill="1"/>
    <xf numFmtId="39" fontId="5" fillId="3" borderId="2" xfId="1" applyNumberFormat="1" applyFont="1" applyFill="1" applyBorder="1" applyAlignment="1" applyProtection="1">
      <alignment horizontal="center" vertical="center"/>
    </xf>
    <xf numFmtId="14" fontId="6" fillId="3" borderId="3" xfId="1" applyNumberFormat="1" applyFont="1" applyFill="1" applyBorder="1" applyAlignment="1" applyProtection="1">
      <alignment horizontal="center" vertical="justify" wrapText="1"/>
    </xf>
    <xf numFmtId="39" fontId="7" fillId="3" borderId="3" xfId="1" applyNumberFormat="1" applyFont="1" applyFill="1" applyBorder="1" applyAlignment="1" applyProtection="1">
      <alignment horizontal="center" vertical="center"/>
    </xf>
    <xf numFmtId="39" fontId="5" fillId="3" borderId="4" xfId="1" applyNumberFormat="1" applyFont="1" applyFill="1" applyBorder="1" applyAlignment="1" applyProtection="1">
      <alignment horizontal="center" vertical="center"/>
    </xf>
    <xf numFmtId="39" fontId="5" fillId="3" borderId="3" xfId="1" quotePrefix="1" applyNumberFormat="1" applyFont="1" applyFill="1" applyBorder="1" applyAlignment="1" applyProtection="1">
      <alignment horizontal="center" vertical="center"/>
    </xf>
    <xf numFmtId="165" fontId="7" fillId="3" borderId="3" xfId="1" quotePrefix="1" applyNumberFormat="1" applyFont="1" applyFill="1" applyBorder="1" applyAlignment="1" applyProtection="1">
      <alignment horizontal="center" vertical="center"/>
    </xf>
    <xf numFmtId="166" fontId="1" fillId="3" borderId="5" xfId="1" applyNumberFormat="1" applyFont="1" applyFill="1" applyBorder="1" applyAlignment="1" applyProtection="1">
      <alignment horizontal="center" vertical="center"/>
    </xf>
    <xf numFmtId="166" fontId="8" fillId="3" borderId="2" xfId="1" applyNumberFormat="1" applyFont="1" applyFill="1" applyBorder="1" applyAlignment="1" applyProtection="1">
      <alignment horizontal="center" vertical="center"/>
    </xf>
    <xf numFmtId="0" fontId="9" fillId="2" borderId="0" xfId="0" applyFont="1" applyFill="1"/>
    <xf numFmtId="49" fontId="3" fillId="4" borderId="3" xfId="0" applyNumberFormat="1" applyFont="1" applyFill="1" applyBorder="1"/>
    <xf numFmtId="49" fontId="10" fillId="2" borderId="3" xfId="0" applyNumberFormat="1" applyFont="1" applyFill="1" applyBorder="1"/>
    <xf numFmtId="0" fontId="0" fillId="2" borderId="6" xfId="0" applyFill="1" applyBorder="1" applyAlignment="1">
      <alignment horizontal="left"/>
    </xf>
    <xf numFmtId="0" fontId="3" fillId="2" borderId="0" xfId="0" applyFont="1" applyFill="1"/>
    <xf numFmtId="49" fontId="3" fillId="6" borderId="3" xfId="0" applyNumberFormat="1" applyFont="1" applyFill="1" applyBorder="1"/>
    <xf numFmtId="49" fontId="3" fillId="5" borderId="3" xfId="0" applyNumberFormat="1" applyFont="1" applyFill="1" applyBorder="1"/>
    <xf numFmtId="0" fontId="3" fillId="5" borderId="6" xfId="0" applyFont="1" applyFill="1" applyBorder="1" applyAlignment="1">
      <alignment horizontal="left" vertical="center"/>
    </xf>
    <xf numFmtId="0" fontId="3" fillId="5" borderId="7" xfId="0" applyFont="1" applyFill="1" applyBorder="1" applyAlignment="1">
      <alignment horizontal="left" vertical="center"/>
    </xf>
    <xf numFmtId="0" fontId="0" fillId="2" borderId="7" xfId="0" applyFill="1" applyBorder="1"/>
    <xf numFmtId="0" fontId="3" fillId="5" borderId="6" xfId="0" applyFont="1" applyFill="1" applyBorder="1" applyAlignment="1">
      <alignment horizontal="left"/>
    </xf>
    <xf numFmtId="0" fontId="3" fillId="5" borderId="7" xfId="0" applyFont="1" applyFill="1" applyBorder="1"/>
    <xf numFmtId="0" fontId="10" fillId="2" borderId="0" xfId="0" applyFont="1" applyFill="1"/>
    <xf numFmtId="49" fontId="9" fillId="0" borderId="0" xfId="0" applyNumberFormat="1" applyFont="1"/>
    <xf numFmtId="0" fontId="9" fillId="0" borderId="0" xfId="0" applyFont="1"/>
    <xf numFmtId="166" fontId="1" fillId="7" borderId="2" xfId="1" applyNumberFormat="1" applyFont="1" applyFill="1" applyBorder="1" applyAlignment="1" applyProtection="1">
      <alignment horizontal="center" vertical="center"/>
    </xf>
    <xf numFmtId="169" fontId="19" fillId="4" borderId="3" xfId="0" applyNumberFormat="1" applyFont="1" applyFill="1" applyBorder="1"/>
    <xf numFmtId="169" fontId="20" fillId="4" borderId="3" xfId="1" applyNumberFormat="1" applyFont="1" applyFill="1" applyBorder="1" applyAlignment="1" applyProtection="1">
      <alignment horizontal="center" vertical="center"/>
    </xf>
    <xf numFmtId="0" fontId="9" fillId="5" borderId="6" xfId="0" applyFont="1" applyFill="1" applyBorder="1" applyAlignment="1">
      <alignment horizontal="left"/>
    </xf>
    <xf numFmtId="0" fontId="9" fillId="5" borderId="7" xfId="0" applyFont="1" applyFill="1" applyBorder="1"/>
    <xf numFmtId="169" fontId="21" fillId="5" borderId="3" xfId="0" applyNumberFormat="1" applyFont="1" applyFill="1" applyBorder="1"/>
    <xf numFmtId="169" fontId="19" fillId="5" borderId="3" xfId="0" applyNumberFormat="1" applyFont="1" applyFill="1" applyBorder="1"/>
    <xf numFmtId="49" fontId="3" fillId="2" borderId="3" xfId="0" applyNumberFormat="1" applyFont="1" applyFill="1" applyBorder="1"/>
    <xf numFmtId="0" fontId="9" fillId="2" borderId="6" xfId="0" applyFont="1" applyFill="1" applyBorder="1" applyAlignment="1">
      <alignment horizontal="left"/>
    </xf>
    <xf numFmtId="0" fontId="9" fillId="2" borderId="7" xfId="0" applyFont="1" applyFill="1" applyBorder="1" applyAlignment="1">
      <alignment horizontal="left"/>
    </xf>
    <xf numFmtId="169" fontId="21" fillId="0" borderId="3" xfId="0" applyNumberFormat="1" applyFont="1" applyBorder="1"/>
    <xf numFmtId="169" fontId="19" fillId="0" borderId="3" xfId="0" applyNumberFormat="1" applyFont="1" applyBorder="1"/>
    <xf numFmtId="169" fontId="19" fillId="6" borderId="3" xfId="0" applyNumberFormat="1" applyFont="1" applyFill="1" applyBorder="1"/>
    <xf numFmtId="49" fontId="10" fillId="2" borderId="3" xfId="0" quotePrefix="1" applyNumberFormat="1" applyFont="1" applyFill="1" applyBorder="1"/>
    <xf numFmtId="0" fontId="2" fillId="2" borderId="7" xfId="0" applyFont="1" applyFill="1" applyBorder="1"/>
    <xf numFmtId="0" fontId="9" fillId="2" borderId="7" xfId="0" applyFont="1" applyFill="1" applyBorder="1"/>
    <xf numFmtId="169" fontId="19" fillId="2" borderId="3" xfId="0" applyNumberFormat="1" applyFont="1" applyFill="1" applyBorder="1"/>
    <xf numFmtId="169" fontId="0" fillId="0" borderId="0" xfId="0" applyNumberFormat="1"/>
    <xf numFmtId="49" fontId="22" fillId="0" borderId="0" xfId="0" applyNumberFormat="1" applyFont="1"/>
    <xf numFmtId="14" fontId="25" fillId="8" borderId="3" xfId="1" applyNumberFormat="1" applyFont="1" applyFill="1" applyBorder="1" applyAlignment="1" applyProtection="1">
      <alignment horizontal="center" vertical="justify" wrapText="1"/>
    </xf>
    <xf numFmtId="0" fontId="2" fillId="0" borderId="0" xfId="0" applyFont="1"/>
    <xf numFmtId="39" fontId="24" fillId="8" borderId="3" xfId="1" quotePrefix="1" applyNumberFormat="1" applyFont="1" applyFill="1" applyBorder="1" applyAlignment="1" applyProtection="1">
      <alignment horizontal="center" vertical="center"/>
    </xf>
    <xf numFmtId="0" fontId="22" fillId="0" borderId="0" xfId="0" applyFont="1"/>
    <xf numFmtId="166" fontId="26" fillId="8" borderId="2" xfId="1" applyNumberFormat="1" applyFont="1" applyFill="1" applyBorder="1" applyAlignment="1" applyProtection="1">
      <alignment horizontal="center" vertical="center"/>
    </xf>
    <xf numFmtId="0" fontId="3" fillId="0" borderId="0" xfId="0" applyFont="1"/>
    <xf numFmtId="0" fontId="8" fillId="0" borderId="0" xfId="0" applyFont="1"/>
    <xf numFmtId="0" fontId="10" fillId="0" borderId="0" xfId="0" applyFont="1"/>
    <xf numFmtId="16" fontId="2" fillId="2" borderId="6" xfId="0" quotePrefix="1" applyNumberFormat="1" applyFont="1" applyFill="1" applyBorder="1" applyAlignment="1">
      <alignment horizontal="left"/>
    </xf>
    <xf numFmtId="0" fontId="0" fillId="2" borderId="0" xfId="0" applyFill="1"/>
    <xf numFmtId="169" fontId="21" fillId="2" borderId="0" xfId="0" applyNumberFormat="1" applyFont="1" applyFill="1" applyAlignment="1">
      <alignment horizontal="center" vertical="center"/>
    </xf>
    <xf numFmtId="169" fontId="19" fillId="2" borderId="0" xfId="0" applyNumberFormat="1" applyFont="1" applyFill="1"/>
    <xf numFmtId="0" fontId="9" fillId="0" borderId="0" xfId="0" applyFont="1" applyAlignment="1">
      <alignment horizontal="left"/>
    </xf>
    <xf numFmtId="170" fontId="24" fillId="8" borderId="3" xfId="1" quotePrefix="1" applyNumberFormat="1" applyFont="1" applyFill="1" applyBorder="1" applyAlignment="1" applyProtection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3" fillId="6" borderId="7" xfId="0" applyFont="1" applyFill="1" applyBorder="1" applyAlignment="1">
      <alignment horizontal="left" vertical="center"/>
    </xf>
    <xf numFmtId="0" fontId="3" fillId="6" borderId="3" xfId="0" applyFont="1" applyFill="1" applyBorder="1" applyAlignment="1">
      <alignment horizontal="left" vertical="center"/>
    </xf>
    <xf numFmtId="0" fontId="3" fillId="4" borderId="7" xfId="0" applyFont="1" applyFill="1" applyBorder="1" applyAlignment="1">
      <alignment horizontal="left" vertical="center"/>
    </xf>
    <xf numFmtId="0" fontId="3" fillId="4" borderId="3" xfId="0" applyFont="1" applyFill="1" applyBorder="1" applyAlignment="1">
      <alignment horizontal="left" vertical="center"/>
    </xf>
    <xf numFmtId="0" fontId="3" fillId="6" borderId="7" xfId="0" applyFont="1" applyFill="1" applyBorder="1" applyAlignment="1">
      <alignment horizontal="center" vertical="center"/>
    </xf>
    <xf numFmtId="0" fontId="3" fillId="6" borderId="3" xfId="0" applyFont="1" applyFill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164" fontId="23" fillId="0" borderId="0" xfId="0" applyNumberFormat="1" applyFont="1" applyAlignment="1">
      <alignment horizontal="center" vertical="center"/>
    </xf>
    <xf numFmtId="164" fontId="23" fillId="0" borderId="1" xfId="0" applyNumberFormat="1" applyFont="1" applyBorder="1" applyAlignment="1">
      <alignment horizontal="center" vertical="center"/>
    </xf>
    <xf numFmtId="0" fontId="8" fillId="4" borderId="7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</cellXfs>
  <cellStyles count="40">
    <cellStyle name="Estilo 1" xfId="3"/>
    <cellStyle name="Estilo 2" xfId="4"/>
    <cellStyle name="Normal" xfId="0" builtinId="0"/>
    <cellStyle name="Normal 2" xfId="2"/>
    <cellStyle name="Normal 3" xfId="5"/>
    <cellStyle name="Normal 3 2" xfId="6"/>
    <cellStyle name="Normal 3 3" xfId="7"/>
    <cellStyle name="Normal 4" xfId="8"/>
    <cellStyle name="Normal 5" xfId="9"/>
    <cellStyle name="Normal_AGOSTO 97_1" xfId="1"/>
    <cellStyle name="Porcentagem 2" xfId="10"/>
    <cellStyle name="Separador de milhares 10" xfId="11"/>
    <cellStyle name="Separador de milhares 11" xfId="12"/>
    <cellStyle name="Separador de milhares 12" xfId="13"/>
    <cellStyle name="Separador de milhares 15" xfId="14"/>
    <cellStyle name="Separador de milhares 2" xfId="15"/>
    <cellStyle name="Separador de milhares 2 2" xfId="16"/>
    <cellStyle name="Separador de milhares 2 2 2" xfId="17"/>
    <cellStyle name="Separador de milhares 2 2 2 2" xfId="18"/>
    <cellStyle name="Separador de milhares 2 2 3" xfId="19"/>
    <cellStyle name="Separador de milhares 2 3" xfId="20"/>
    <cellStyle name="Separador de milhares 2 4" xfId="21"/>
    <cellStyle name="Separador de milhares 2 5" xfId="22"/>
    <cellStyle name="Separador de milhares 3" xfId="23"/>
    <cellStyle name="Separador de milhares 3 2" xfId="24"/>
    <cellStyle name="Separador de milhares 4" xfId="25"/>
    <cellStyle name="Separador de milhares 5" xfId="26"/>
    <cellStyle name="Separador de milhares 5 2" xfId="27"/>
    <cellStyle name="Separador de milhares 5 3" xfId="28"/>
    <cellStyle name="Separador de milhares 6" xfId="29"/>
    <cellStyle name="Separador de milhares 6 2" xfId="30"/>
    <cellStyle name="Separador de milhares 6 2 2" xfId="31"/>
    <cellStyle name="Separador de milhares 6 2 2 2" xfId="32"/>
    <cellStyle name="Separador de milhares 6 2 2 3" xfId="33"/>
    <cellStyle name="Separador de milhares 7" xfId="34"/>
    <cellStyle name="Separador de milhares 8" xfId="35"/>
    <cellStyle name="Separador de milhares 9" xfId="36"/>
    <cellStyle name="Separador de milhares 9 2" xfId="37"/>
    <cellStyle name="Separador de milhares 9 3" xfId="38"/>
    <cellStyle name="Título 5" xfId="3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Startup" Target="2.004/Fluxos/JUNHO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ND"/>
      <sheetName val="TECLAS DE MACROS"/>
      <sheetName val="Plan2"/>
      <sheetName val="ACUMULADO"/>
      <sheetName val="PAGAMENTOS"/>
      <sheetName val="NUMERAÇÃO BORDEROS"/>
      <sheetName val="CONTAS"/>
      <sheetName val="BORDERO"/>
      <sheetName val="RESUMO"/>
      <sheetName val="GESTAO"/>
      <sheetName val="ESPOLIO"/>
      <sheetName val="VLP"/>
      <sheetName val="SISTEMA"/>
      <sheetName val="FUNCOR I"/>
      <sheetName val="FUNCOR II"/>
      <sheetName val="MODERNIZAÇÃO"/>
      <sheetName val="PARADAS"/>
      <sheetName val="VIA LIVRE"/>
      <sheetName val="BILHETE UNICO"/>
      <sheetName val="CPMF"/>
      <sheetName val="PENDÊNCIAS DÉBITOS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 t="str">
            <v>BORDERO</v>
          </cell>
        </row>
        <row r="6">
          <cell r="A6">
            <v>5849</v>
          </cell>
          <cell r="B6">
            <v>5700</v>
          </cell>
          <cell r="C6">
            <v>37774</v>
          </cell>
          <cell r="D6" t="str">
            <v>DIVERSOS</v>
          </cell>
          <cell r="E6" t="str">
            <v>SISTEMA</v>
          </cell>
          <cell r="F6" t="str">
            <v>ASSUNÇÃO - AMERICA DO SUL                  5700</v>
          </cell>
          <cell r="G6">
            <v>4</v>
          </cell>
        </row>
        <row r="9">
          <cell r="A9">
            <v>5850</v>
          </cell>
          <cell r="B9">
            <v>55</v>
          </cell>
          <cell r="C9">
            <v>37775</v>
          </cell>
          <cell r="D9" t="str">
            <v>ELETROPAULO</v>
          </cell>
          <cell r="E9" t="str">
            <v>ESPOLIO</v>
          </cell>
          <cell r="F9" t="str">
            <v>ENERGIA TRAÇÃO</v>
          </cell>
          <cell r="G9">
            <v>2</v>
          </cell>
        </row>
        <row r="10">
          <cell r="A10">
            <v>5851</v>
          </cell>
          <cell r="B10">
            <v>5700</v>
          </cell>
          <cell r="C10">
            <v>37775</v>
          </cell>
          <cell r="D10" t="str">
            <v>DIVERSOS</v>
          </cell>
          <cell r="E10" t="str">
            <v>SISTEMA</v>
          </cell>
          <cell r="F10" t="str">
            <v>ASSUNÇÃO - AMERICA DO SUL                  5700</v>
          </cell>
          <cell r="G10">
            <v>3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B115"/>
  <sheetViews>
    <sheetView showGridLines="0" tabSelected="1" zoomScale="80" zoomScaleNormal="80" workbookViewId="0">
      <pane xSplit="5" ySplit="3" topLeftCell="T104" activePane="bottomRight" state="frozen"/>
      <selection pane="topRight" activeCell="F1" sqref="F1"/>
      <selection pane="bottomLeft" activeCell="A4" sqref="A4"/>
      <selection pane="bottomRight" activeCell="AA117" sqref="AA117"/>
    </sheetView>
  </sheetViews>
  <sheetFormatPr defaultRowHeight="15.75"/>
  <cols>
    <col min="1" max="1" width="6.140625" style="53" customWidth="1"/>
    <col min="2" max="2" width="14.5703125" style="23" customWidth="1"/>
    <col min="3" max="3" width="9.42578125" style="56" customWidth="1"/>
    <col min="4" max="4" width="47.7109375" style="24" customWidth="1"/>
    <col min="5" max="5" width="17.85546875" hidden="1" customWidth="1"/>
    <col min="6" max="6" width="17.85546875" customWidth="1"/>
    <col min="7" max="9" width="16.85546875" customWidth="1"/>
    <col min="10" max="10" width="17.7109375" customWidth="1"/>
    <col min="11" max="11" width="16.85546875" customWidth="1"/>
    <col min="12" max="12" width="18.140625" customWidth="1"/>
    <col min="13" max="13" width="18.28515625" customWidth="1"/>
    <col min="14" max="26" width="18" customWidth="1"/>
    <col min="27" max="27" width="20" style="49" customWidth="1"/>
    <col min="28" max="28" width="9.28515625" customWidth="1"/>
  </cols>
  <sheetData>
    <row r="1" spans="1:28" ht="35.1" customHeight="1">
      <c r="A1" s="1" t="s">
        <v>242</v>
      </c>
      <c r="B1" s="43"/>
      <c r="C1" s="66" t="s">
        <v>1</v>
      </c>
      <c r="D1" s="67"/>
      <c r="E1" s="44" t="s">
        <v>2</v>
      </c>
      <c r="F1" s="44">
        <v>43010</v>
      </c>
      <c r="G1" s="44">
        <v>43011</v>
      </c>
      <c r="H1" s="44">
        <v>43012</v>
      </c>
      <c r="I1" s="44">
        <v>43013</v>
      </c>
      <c r="J1" s="44">
        <v>43014</v>
      </c>
      <c r="K1" s="44">
        <v>43017</v>
      </c>
      <c r="L1" s="44">
        <v>43018</v>
      </c>
      <c r="M1" s="44">
        <v>43019</v>
      </c>
      <c r="N1" s="44">
        <v>43021</v>
      </c>
      <c r="O1" s="44">
        <v>43024</v>
      </c>
      <c r="P1" s="44">
        <v>43025</v>
      </c>
      <c r="Q1" s="44">
        <v>43026</v>
      </c>
      <c r="R1" s="44">
        <v>43027</v>
      </c>
      <c r="S1" s="44">
        <v>43028</v>
      </c>
      <c r="T1" s="44">
        <v>43031</v>
      </c>
      <c r="U1" s="44">
        <v>43032</v>
      </c>
      <c r="V1" s="44">
        <v>43033</v>
      </c>
      <c r="W1" s="44">
        <v>43034</v>
      </c>
      <c r="X1" s="44">
        <v>43035</v>
      </c>
      <c r="Y1" s="44">
        <v>43038</v>
      </c>
      <c r="Z1" s="44">
        <v>43039</v>
      </c>
      <c r="AA1" s="44" t="s">
        <v>3</v>
      </c>
      <c r="AB1" s="45"/>
    </row>
    <row r="2" spans="1:28" ht="35.1" customHeight="1">
      <c r="A2" s="1" t="s">
        <v>242</v>
      </c>
      <c r="B2" s="43"/>
      <c r="C2" s="68">
        <v>43009</v>
      </c>
      <c r="D2" s="69"/>
      <c r="E2" s="46" t="s">
        <v>4</v>
      </c>
      <c r="F2" s="46" t="s">
        <v>70</v>
      </c>
      <c r="G2" s="46" t="s">
        <v>71</v>
      </c>
      <c r="H2" s="46" t="s">
        <v>239</v>
      </c>
      <c r="I2" s="46" t="s">
        <v>240</v>
      </c>
      <c r="J2" s="46" t="s">
        <v>241</v>
      </c>
      <c r="K2" s="46" t="s">
        <v>70</v>
      </c>
      <c r="L2" s="46" t="s">
        <v>71</v>
      </c>
      <c r="M2" s="46" t="s">
        <v>239</v>
      </c>
      <c r="N2" s="46" t="s">
        <v>241</v>
      </c>
      <c r="O2" s="46" t="s">
        <v>70</v>
      </c>
      <c r="P2" s="46" t="s">
        <v>71</v>
      </c>
      <c r="Q2" s="46" t="s">
        <v>239</v>
      </c>
      <c r="R2" s="46" t="s">
        <v>240</v>
      </c>
      <c r="S2" s="46" t="s">
        <v>241</v>
      </c>
      <c r="T2" s="46" t="s">
        <v>70</v>
      </c>
      <c r="U2" s="46" t="s">
        <v>71</v>
      </c>
      <c r="V2" s="46" t="s">
        <v>239</v>
      </c>
      <c r="W2" s="46" t="s">
        <v>240</v>
      </c>
      <c r="X2" s="46" t="s">
        <v>241</v>
      </c>
      <c r="Y2" s="46" t="s">
        <v>70</v>
      </c>
      <c r="Z2" s="46" t="s">
        <v>71</v>
      </c>
      <c r="AA2" s="57">
        <f>+C2</f>
        <v>43009</v>
      </c>
      <c r="AB2" s="45"/>
    </row>
    <row r="3" spans="1:28" ht="35.1" customHeight="1">
      <c r="A3" s="1" t="s">
        <v>242</v>
      </c>
      <c r="B3" s="47"/>
      <c r="C3" s="47"/>
      <c r="D3" s="47"/>
      <c r="E3" s="48">
        <v>2017</v>
      </c>
      <c r="F3" s="48" t="s">
        <v>5</v>
      </c>
      <c r="G3" s="48" t="s">
        <v>5</v>
      </c>
      <c r="H3" s="48" t="s">
        <v>5</v>
      </c>
      <c r="I3" s="48" t="s">
        <v>5</v>
      </c>
      <c r="J3" s="48" t="s">
        <v>5</v>
      </c>
      <c r="K3" s="48" t="s">
        <v>5</v>
      </c>
      <c r="L3" s="48" t="s">
        <v>5</v>
      </c>
      <c r="M3" s="48" t="s">
        <v>5</v>
      </c>
      <c r="N3" s="48" t="s">
        <v>5</v>
      </c>
      <c r="O3" s="48" t="s">
        <v>5</v>
      </c>
      <c r="P3" s="48" t="s">
        <v>5</v>
      </c>
      <c r="Q3" s="48" t="s">
        <v>5</v>
      </c>
      <c r="R3" s="48" t="s">
        <v>5</v>
      </c>
      <c r="S3" s="48" t="s">
        <v>5</v>
      </c>
      <c r="T3" s="48" t="s">
        <v>5</v>
      </c>
      <c r="U3" s="48" t="s">
        <v>5</v>
      </c>
      <c r="V3" s="48" t="s">
        <v>5</v>
      </c>
      <c r="W3" s="48" t="s">
        <v>5</v>
      </c>
      <c r="X3" s="48" t="s">
        <v>5</v>
      </c>
      <c r="Y3" s="48" t="s">
        <v>5</v>
      </c>
      <c r="Z3" s="48" t="s">
        <v>5</v>
      </c>
      <c r="AA3" s="48" t="str">
        <f>+Z3</f>
        <v>REAL</v>
      </c>
    </row>
    <row r="4" spans="1:28" s="49" customFormat="1" ht="35.1" customHeight="1">
      <c r="A4" s="10" t="s">
        <v>242</v>
      </c>
      <c r="B4" s="11" t="s">
        <v>6</v>
      </c>
      <c r="C4" s="58" t="s">
        <v>7</v>
      </c>
      <c r="D4" s="59"/>
      <c r="E4" s="26">
        <v>0</v>
      </c>
      <c r="F4" s="26">
        <v>4444293.4230000712</v>
      </c>
      <c r="G4" s="26">
        <v>1449607.6430000714</v>
      </c>
      <c r="H4" s="26">
        <v>4063214.9160000714</v>
      </c>
      <c r="I4" s="26">
        <v>3898046.6260000714</v>
      </c>
      <c r="J4" s="26">
        <v>3316453.2660000715</v>
      </c>
      <c r="K4" s="26">
        <v>1492681.6960000715</v>
      </c>
      <c r="L4" s="26">
        <v>9485797.5160000715</v>
      </c>
      <c r="M4" s="26">
        <v>7569443.2260000715</v>
      </c>
      <c r="N4" s="26">
        <v>3261635.8660000721</v>
      </c>
      <c r="O4" s="26">
        <v>2900499.7360000722</v>
      </c>
      <c r="P4" s="26">
        <v>2523183.6660000724</v>
      </c>
      <c r="Q4" s="26">
        <v>2440171.8160000723</v>
      </c>
      <c r="R4" s="26">
        <v>3948958.9660000722</v>
      </c>
      <c r="S4" s="26">
        <v>11779032.376000073</v>
      </c>
      <c r="T4" s="26">
        <v>6260900.1960000731</v>
      </c>
      <c r="U4" s="26">
        <v>6174120.4560000729</v>
      </c>
      <c r="V4" s="26">
        <v>6169862.7060000729</v>
      </c>
      <c r="W4" s="26">
        <v>5018273.4760000734</v>
      </c>
      <c r="X4" s="26">
        <v>5005982.0860000737</v>
      </c>
      <c r="Y4" s="26">
        <v>12428188.046000075</v>
      </c>
      <c r="Z4" s="26">
        <v>4782804.816000076</v>
      </c>
      <c r="AA4" s="26">
        <f>+E114</f>
        <v>4444293.4230000712</v>
      </c>
    </row>
    <row r="5" spans="1:28" s="50" customFormat="1" ht="35.1" customHeight="1">
      <c r="A5" s="10" t="s">
        <v>242</v>
      </c>
      <c r="B5" s="11" t="s">
        <v>8</v>
      </c>
      <c r="C5" s="70" t="s">
        <v>9</v>
      </c>
      <c r="D5" s="71"/>
      <c r="E5" s="27">
        <v>0</v>
      </c>
      <c r="F5" s="27">
        <v>38274.639999999999</v>
      </c>
      <c r="G5" s="27">
        <v>3093808.1030000001</v>
      </c>
      <c r="H5" s="27">
        <v>7853.73</v>
      </c>
      <c r="I5" s="27">
        <v>69549.34</v>
      </c>
      <c r="J5" s="27">
        <v>97930.97</v>
      </c>
      <c r="K5" s="27">
        <v>30249.11</v>
      </c>
      <c r="L5" s="27">
        <v>36115.11</v>
      </c>
      <c r="M5" s="27">
        <v>530134.44000000006</v>
      </c>
      <c r="N5" s="27">
        <v>10537.82</v>
      </c>
      <c r="O5" s="27">
        <v>13347.99</v>
      </c>
      <c r="P5" s="27">
        <v>14638.54</v>
      </c>
      <c r="Q5" s="27">
        <v>64417.890000000007</v>
      </c>
      <c r="R5" s="27">
        <v>20606.34</v>
      </c>
      <c r="S5" s="27">
        <v>44494.66</v>
      </c>
      <c r="T5" s="27">
        <v>87055.790000000008</v>
      </c>
      <c r="U5" s="27">
        <v>8411.27</v>
      </c>
      <c r="V5" s="27">
        <v>9229.52</v>
      </c>
      <c r="W5" s="27">
        <v>8767.380000000001</v>
      </c>
      <c r="X5" s="27">
        <v>63640.200000000004</v>
      </c>
      <c r="Y5" s="27">
        <v>424619.66</v>
      </c>
      <c r="Z5" s="27">
        <v>1887231.55</v>
      </c>
      <c r="AA5" s="27">
        <f t="shared" ref="AA5" si="0">+AA6+AA7+AA8+AA9</f>
        <v>6560914.0529999994</v>
      </c>
    </row>
    <row r="6" spans="1:28" ht="35.1" customHeight="1">
      <c r="A6" s="1" t="s">
        <v>242</v>
      </c>
      <c r="B6" s="16">
        <v>816</v>
      </c>
      <c r="C6" s="28"/>
      <c r="D6" s="29" t="s">
        <v>243</v>
      </c>
      <c r="E6" s="30"/>
      <c r="F6" s="30">
        <v>9923.06</v>
      </c>
      <c r="G6" s="30">
        <v>3969.2330000000002</v>
      </c>
      <c r="H6" s="30">
        <v>3969.23</v>
      </c>
      <c r="I6" s="30">
        <v>3969.23</v>
      </c>
      <c r="J6" s="30">
        <v>11779.82</v>
      </c>
      <c r="K6" s="30">
        <v>3841.21</v>
      </c>
      <c r="L6" s="30">
        <v>3841.21</v>
      </c>
      <c r="M6" s="30">
        <v>3841.21</v>
      </c>
      <c r="N6" s="30">
        <v>3841.21</v>
      </c>
      <c r="O6" s="30">
        <v>11523.63</v>
      </c>
      <c r="P6" s="30">
        <v>3841.21</v>
      </c>
      <c r="Q6" s="30">
        <v>3841.21</v>
      </c>
      <c r="R6" s="30">
        <v>7682.42</v>
      </c>
      <c r="S6" s="30">
        <v>11523.63</v>
      </c>
      <c r="T6" s="30">
        <v>3841.21</v>
      </c>
      <c r="U6" s="30">
        <v>3278.46</v>
      </c>
      <c r="V6" s="30">
        <v>4403.96</v>
      </c>
      <c r="W6" s="30">
        <v>3841.21</v>
      </c>
      <c r="X6" s="30">
        <v>4340.57</v>
      </c>
      <c r="Y6" s="30">
        <v>8431.4500000000007</v>
      </c>
      <c r="Z6" s="30">
        <v>4014.07</v>
      </c>
      <c r="AA6" s="31">
        <f>SUM(E6:Z6)</f>
        <v>119538.44300000004</v>
      </c>
    </row>
    <row r="7" spans="1:28" ht="35.1" customHeight="1">
      <c r="A7" s="1" t="s">
        <v>242</v>
      </c>
      <c r="B7" s="16">
        <v>822</v>
      </c>
      <c r="C7" s="28"/>
      <c r="D7" s="29" t="s">
        <v>244</v>
      </c>
      <c r="E7" s="30"/>
      <c r="F7" s="30">
        <v>0</v>
      </c>
      <c r="G7" s="30">
        <v>1991699.67</v>
      </c>
      <c r="H7" s="30">
        <v>0</v>
      </c>
      <c r="I7" s="30">
        <v>0</v>
      </c>
      <c r="J7" s="30">
        <v>0</v>
      </c>
      <c r="K7" s="30">
        <v>0</v>
      </c>
      <c r="L7" s="30">
        <v>0</v>
      </c>
      <c r="M7" s="30">
        <v>0</v>
      </c>
      <c r="N7" s="30">
        <v>0</v>
      </c>
      <c r="O7" s="30">
        <v>0</v>
      </c>
      <c r="P7" s="30">
        <v>0</v>
      </c>
      <c r="Q7" s="30">
        <v>0</v>
      </c>
      <c r="R7" s="30">
        <v>0</v>
      </c>
      <c r="S7" s="30">
        <v>0</v>
      </c>
      <c r="T7" s="30">
        <v>0</v>
      </c>
      <c r="U7" s="30">
        <v>0</v>
      </c>
      <c r="V7" s="30">
        <v>0</v>
      </c>
      <c r="W7" s="30">
        <v>0</v>
      </c>
      <c r="X7" s="30">
        <v>0</v>
      </c>
      <c r="Y7" s="30">
        <v>0</v>
      </c>
      <c r="Z7" s="30">
        <v>1788713.23</v>
      </c>
      <c r="AA7" s="31">
        <f>SUM(E7:Z7)</f>
        <v>3780412.9</v>
      </c>
    </row>
    <row r="8" spans="1:28" ht="35.1" customHeight="1">
      <c r="A8" s="1" t="s">
        <v>242</v>
      </c>
      <c r="B8" s="16">
        <v>835</v>
      </c>
      <c r="C8" s="28"/>
      <c r="D8" s="29" t="s">
        <v>245</v>
      </c>
      <c r="E8" s="30"/>
      <c r="F8" s="30">
        <v>2074.8000000000002</v>
      </c>
      <c r="G8" s="30">
        <v>4989.3999999999996</v>
      </c>
      <c r="H8" s="30">
        <v>2470</v>
      </c>
      <c r="I8" s="30">
        <v>1767</v>
      </c>
      <c r="J8" s="30">
        <v>2447.1999999999998</v>
      </c>
      <c r="K8" s="30">
        <v>2192.6</v>
      </c>
      <c r="L8" s="30">
        <v>5905.2</v>
      </c>
      <c r="M8" s="30">
        <v>2261</v>
      </c>
      <c r="N8" s="30">
        <v>2743.6</v>
      </c>
      <c r="O8" s="30">
        <v>0</v>
      </c>
      <c r="P8" s="30">
        <v>9701.4</v>
      </c>
      <c r="Q8" s="30">
        <v>2500.4</v>
      </c>
      <c r="R8" s="30">
        <v>2451</v>
      </c>
      <c r="S8" s="30">
        <v>2466.1999999999998</v>
      </c>
      <c r="T8" s="30">
        <v>2565</v>
      </c>
      <c r="U8" s="30">
        <v>4699.53</v>
      </c>
      <c r="V8" s="30">
        <v>3888.4700000000003</v>
      </c>
      <c r="W8" s="30">
        <v>2751.2</v>
      </c>
      <c r="X8" s="30">
        <v>3157.8</v>
      </c>
      <c r="Y8" s="30">
        <v>754.6</v>
      </c>
      <c r="Z8" s="30">
        <v>70188.240000000005</v>
      </c>
      <c r="AA8" s="31">
        <f>SUM(E8:Z8)</f>
        <v>131974.64000000001</v>
      </c>
    </row>
    <row r="9" spans="1:28" s="50" customFormat="1" ht="35.1" customHeight="1">
      <c r="A9" s="10" t="s">
        <v>242</v>
      </c>
      <c r="B9" s="11"/>
      <c r="C9" s="70" t="s">
        <v>13</v>
      </c>
      <c r="D9" s="71"/>
      <c r="E9" s="27">
        <v>0</v>
      </c>
      <c r="F9" s="27">
        <v>26276.78</v>
      </c>
      <c r="G9" s="27">
        <v>1093149.8</v>
      </c>
      <c r="H9" s="27">
        <v>1414.5</v>
      </c>
      <c r="I9" s="27">
        <v>63813.11</v>
      </c>
      <c r="J9" s="27">
        <v>83703.95</v>
      </c>
      <c r="K9" s="27">
        <v>24215.3</v>
      </c>
      <c r="L9" s="27">
        <v>26368.7</v>
      </c>
      <c r="M9" s="27">
        <v>524032.23000000004</v>
      </c>
      <c r="N9" s="27">
        <v>3953.01</v>
      </c>
      <c r="O9" s="27">
        <v>1824.3600000000001</v>
      </c>
      <c r="P9" s="27">
        <v>1095.93</v>
      </c>
      <c r="Q9" s="27">
        <v>58076.280000000006</v>
      </c>
      <c r="R9" s="27">
        <v>10472.92</v>
      </c>
      <c r="S9" s="27">
        <v>30504.83</v>
      </c>
      <c r="T9" s="27">
        <v>80649.58</v>
      </c>
      <c r="U9" s="27">
        <v>433.28</v>
      </c>
      <c r="V9" s="27">
        <v>937.08999999999992</v>
      </c>
      <c r="W9" s="27">
        <v>2174.9700000000003</v>
      </c>
      <c r="X9" s="27">
        <v>56141.83</v>
      </c>
      <c r="Y9" s="27">
        <v>415433.61</v>
      </c>
      <c r="Z9" s="27">
        <v>24316.010000000002</v>
      </c>
      <c r="AA9" s="27">
        <f t="shared" ref="AA9" si="1">SUM(AA10:AA27)</f>
        <v>2528988.0699999998</v>
      </c>
    </row>
    <row r="10" spans="1:28" ht="35.1" customHeight="1">
      <c r="A10" s="1" t="s">
        <v>242</v>
      </c>
      <c r="B10" s="32" t="s">
        <v>14</v>
      </c>
      <c r="C10" s="33" t="s">
        <v>15</v>
      </c>
      <c r="D10" s="34"/>
      <c r="E10" s="35">
        <v>0</v>
      </c>
      <c r="F10" s="35">
        <v>670</v>
      </c>
      <c r="G10" s="35">
        <v>181.34000000000015</v>
      </c>
      <c r="H10" s="35">
        <v>5.1999999999999886</v>
      </c>
      <c r="I10" s="35">
        <v>0</v>
      </c>
      <c r="J10" s="35">
        <v>1113.1099999999999</v>
      </c>
      <c r="K10" s="35">
        <v>-2.7284841053187847E-12</v>
      </c>
      <c r="L10" s="35">
        <v>0</v>
      </c>
      <c r="M10" s="35">
        <v>822.94</v>
      </c>
      <c r="N10" s="35">
        <v>3420</v>
      </c>
      <c r="O10" s="35">
        <v>609.7700000000001</v>
      </c>
      <c r="P10" s="35">
        <v>798.14</v>
      </c>
      <c r="Q10" s="35">
        <v>984.43000000000552</v>
      </c>
      <c r="R10" s="35">
        <v>0</v>
      </c>
      <c r="S10" s="35">
        <v>867.78000000000247</v>
      </c>
      <c r="T10" s="35">
        <v>10</v>
      </c>
      <c r="U10" s="35">
        <v>0</v>
      </c>
      <c r="V10" s="35">
        <v>433.15</v>
      </c>
      <c r="W10" s="35">
        <v>70.8</v>
      </c>
      <c r="X10" s="35">
        <v>0.16</v>
      </c>
      <c r="Y10" s="35">
        <v>414250</v>
      </c>
      <c r="Z10" s="35">
        <v>0</v>
      </c>
      <c r="AA10" s="36">
        <f t="shared" ref="AA10:AA27" si="2">SUM(E10:Z10)</f>
        <v>424236.82</v>
      </c>
    </row>
    <row r="11" spans="1:28" ht="35.1" customHeight="1">
      <c r="A11" s="1" t="s">
        <v>242</v>
      </c>
      <c r="B11" s="32">
        <v>804</v>
      </c>
      <c r="C11" s="33" t="s">
        <v>16</v>
      </c>
      <c r="D11" s="34"/>
      <c r="E11" s="35">
        <v>0</v>
      </c>
      <c r="F11" s="35">
        <v>589.04999999999995</v>
      </c>
      <c r="G11" s="35">
        <v>42.97</v>
      </c>
      <c r="H11" s="35">
        <v>83.68</v>
      </c>
      <c r="I11" s="35">
        <v>5116.09</v>
      </c>
      <c r="J11" s="35">
        <v>187.43</v>
      </c>
      <c r="K11" s="35">
        <v>288.38</v>
      </c>
      <c r="L11" s="35">
        <v>242.81</v>
      </c>
      <c r="M11" s="35">
        <v>0</v>
      </c>
      <c r="N11" s="35">
        <v>533.01</v>
      </c>
      <c r="O11" s="35">
        <v>450.23</v>
      </c>
      <c r="P11" s="35">
        <v>297.79000000000002</v>
      </c>
      <c r="Q11" s="35">
        <v>323.29000000000002</v>
      </c>
      <c r="R11" s="35">
        <v>416.39</v>
      </c>
      <c r="S11" s="35">
        <v>500.13</v>
      </c>
      <c r="T11" s="35">
        <v>3299.84</v>
      </c>
      <c r="U11" s="35">
        <v>433.28</v>
      </c>
      <c r="V11" s="35">
        <v>503.94</v>
      </c>
      <c r="W11" s="35">
        <v>583.29</v>
      </c>
      <c r="X11" s="35">
        <v>543.98</v>
      </c>
      <c r="Y11" s="35">
        <v>1183.6099999999999</v>
      </c>
      <c r="Z11" s="35">
        <v>233.93</v>
      </c>
      <c r="AA11" s="36">
        <f t="shared" si="2"/>
        <v>15853.120000000003</v>
      </c>
    </row>
    <row r="12" spans="1:28" ht="35.1" customHeight="1">
      <c r="A12" s="1" t="s">
        <v>242</v>
      </c>
      <c r="B12" s="32">
        <v>805</v>
      </c>
      <c r="C12" s="33" t="s">
        <v>17</v>
      </c>
      <c r="D12" s="34"/>
      <c r="E12" s="35">
        <v>0</v>
      </c>
      <c r="F12" s="35">
        <v>153.57</v>
      </c>
      <c r="G12" s="35">
        <v>50</v>
      </c>
      <c r="H12" s="35">
        <v>0</v>
      </c>
      <c r="I12" s="35">
        <v>7150</v>
      </c>
      <c r="J12" s="35">
        <v>4742.08</v>
      </c>
      <c r="K12" s="35">
        <v>504</v>
      </c>
      <c r="L12" s="35">
        <v>350</v>
      </c>
      <c r="M12" s="35">
        <v>90</v>
      </c>
      <c r="N12" s="35">
        <v>0</v>
      </c>
      <c r="O12" s="35">
        <v>0</v>
      </c>
      <c r="P12" s="35">
        <v>0</v>
      </c>
      <c r="Q12" s="35">
        <v>0</v>
      </c>
      <c r="R12" s="35">
        <v>2500</v>
      </c>
      <c r="S12" s="35">
        <v>0</v>
      </c>
      <c r="T12" s="35">
        <v>0</v>
      </c>
      <c r="U12" s="35">
        <v>0</v>
      </c>
      <c r="V12" s="35">
        <v>0</v>
      </c>
      <c r="W12" s="35">
        <v>1520.88</v>
      </c>
      <c r="X12" s="35">
        <v>0</v>
      </c>
      <c r="Y12" s="35">
        <v>0</v>
      </c>
      <c r="Z12" s="35">
        <v>0</v>
      </c>
      <c r="AA12" s="36">
        <f t="shared" si="2"/>
        <v>17060.53</v>
      </c>
    </row>
    <row r="13" spans="1:28" ht="35.1" customHeight="1">
      <c r="A13" s="1" t="s">
        <v>242</v>
      </c>
      <c r="B13" s="32">
        <v>806</v>
      </c>
      <c r="C13" s="33" t="s">
        <v>18</v>
      </c>
      <c r="D13" s="34"/>
      <c r="E13" s="35">
        <v>0</v>
      </c>
      <c r="F13" s="35">
        <v>0</v>
      </c>
      <c r="G13" s="35">
        <v>0</v>
      </c>
      <c r="H13" s="35">
        <v>0</v>
      </c>
      <c r="I13" s="35">
        <v>0</v>
      </c>
      <c r="J13" s="35">
        <v>0</v>
      </c>
      <c r="K13" s="35">
        <v>0</v>
      </c>
      <c r="L13" s="35">
        <v>0</v>
      </c>
      <c r="M13" s="35">
        <v>0</v>
      </c>
      <c r="N13" s="35">
        <v>0</v>
      </c>
      <c r="O13" s="35">
        <v>0</v>
      </c>
      <c r="P13" s="35">
        <v>0</v>
      </c>
      <c r="Q13" s="35">
        <v>0</v>
      </c>
      <c r="R13" s="35">
        <v>0</v>
      </c>
      <c r="S13" s="35">
        <v>0</v>
      </c>
      <c r="T13" s="35">
        <v>0</v>
      </c>
      <c r="U13" s="35">
        <v>0</v>
      </c>
      <c r="V13" s="35">
        <v>0</v>
      </c>
      <c r="W13" s="35">
        <v>0</v>
      </c>
      <c r="X13" s="35">
        <v>0</v>
      </c>
      <c r="Y13" s="35">
        <v>0</v>
      </c>
      <c r="Z13" s="35">
        <v>0</v>
      </c>
      <c r="AA13" s="36">
        <f t="shared" si="2"/>
        <v>0</v>
      </c>
    </row>
    <row r="14" spans="1:28" s="51" customFormat="1" ht="35.1" customHeight="1">
      <c r="A14" s="1" t="s">
        <v>242</v>
      </c>
      <c r="B14" s="32">
        <v>808</v>
      </c>
      <c r="C14" s="33" t="s">
        <v>19</v>
      </c>
      <c r="D14" s="34"/>
      <c r="E14" s="35">
        <v>0</v>
      </c>
      <c r="F14" s="35">
        <v>0</v>
      </c>
      <c r="G14" s="35">
        <v>0</v>
      </c>
      <c r="H14" s="35">
        <v>0</v>
      </c>
      <c r="I14" s="35">
        <v>0</v>
      </c>
      <c r="J14" s="35">
        <v>0</v>
      </c>
      <c r="K14" s="35">
        <v>0</v>
      </c>
      <c r="L14" s="35">
        <v>0</v>
      </c>
      <c r="M14" s="35">
        <v>0</v>
      </c>
      <c r="N14" s="35">
        <v>0</v>
      </c>
      <c r="O14" s="35">
        <v>0</v>
      </c>
      <c r="P14" s="35">
        <v>0</v>
      </c>
      <c r="Q14" s="35">
        <v>0</v>
      </c>
      <c r="R14" s="35">
        <v>0</v>
      </c>
      <c r="S14" s="35">
        <v>0</v>
      </c>
      <c r="T14" s="35">
        <v>0</v>
      </c>
      <c r="U14" s="35">
        <v>0</v>
      </c>
      <c r="V14" s="35">
        <v>0</v>
      </c>
      <c r="W14" s="35">
        <v>0</v>
      </c>
      <c r="X14" s="35">
        <v>0</v>
      </c>
      <c r="Y14" s="35">
        <v>0</v>
      </c>
      <c r="Z14" s="35">
        <v>0</v>
      </c>
      <c r="AA14" s="36">
        <f t="shared" si="2"/>
        <v>0</v>
      </c>
      <c r="AB14"/>
    </row>
    <row r="15" spans="1:28" ht="35.1" customHeight="1">
      <c r="A15" s="1" t="s">
        <v>242</v>
      </c>
      <c r="B15" s="32">
        <v>808</v>
      </c>
      <c r="C15" s="33" t="s">
        <v>20</v>
      </c>
      <c r="D15" s="34"/>
      <c r="E15" s="35">
        <v>0</v>
      </c>
      <c r="F15" s="35">
        <v>0</v>
      </c>
      <c r="G15" s="35">
        <v>0</v>
      </c>
      <c r="H15" s="35">
        <v>0</v>
      </c>
      <c r="I15" s="35">
        <v>0</v>
      </c>
      <c r="J15" s="35">
        <v>0</v>
      </c>
      <c r="K15" s="35">
        <v>0</v>
      </c>
      <c r="L15" s="35">
        <v>0</v>
      </c>
      <c r="M15" s="35">
        <v>0</v>
      </c>
      <c r="N15" s="35">
        <v>0</v>
      </c>
      <c r="O15" s="35">
        <v>0</v>
      </c>
      <c r="P15" s="35">
        <v>0</v>
      </c>
      <c r="Q15" s="35">
        <v>0</v>
      </c>
      <c r="R15" s="35">
        <v>0</v>
      </c>
      <c r="S15" s="35">
        <v>0</v>
      </c>
      <c r="T15" s="35">
        <v>0</v>
      </c>
      <c r="U15" s="35">
        <v>0</v>
      </c>
      <c r="V15" s="35">
        <v>0</v>
      </c>
      <c r="W15" s="35">
        <v>0</v>
      </c>
      <c r="X15" s="35">
        <v>0</v>
      </c>
      <c r="Y15" s="35">
        <v>0</v>
      </c>
      <c r="Z15" s="35">
        <v>0</v>
      </c>
      <c r="AA15" s="36">
        <f t="shared" si="2"/>
        <v>0</v>
      </c>
    </row>
    <row r="16" spans="1:28" ht="35.1" customHeight="1">
      <c r="A16" s="1" t="s">
        <v>242</v>
      </c>
      <c r="B16" s="32">
        <v>809</v>
      </c>
      <c r="C16" s="33" t="s">
        <v>21</v>
      </c>
      <c r="D16" s="34"/>
      <c r="E16" s="35">
        <v>0</v>
      </c>
      <c r="F16" s="35">
        <v>0</v>
      </c>
      <c r="G16" s="35">
        <v>0</v>
      </c>
      <c r="H16" s="35">
        <v>0</v>
      </c>
      <c r="I16" s="35">
        <v>0</v>
      </c>
      <c r="J16" s="35">
        <v>0</v>
      </c>
      <c r="K16" s="35">
        <v>0</v>
      </c>
      <c r="L16" s="35">
        <v>0</v>
      </c>
      <c r="M16" s="35">
        <v>0</v>
      </c>
      <c r="N16" s="35">
        <v>0</v>
      </c>
      <c r="O16" s="35">
        <v>0</v>
      </c>
      <c r="P16" s="35">
        <v>0</v>
      </c>
      <c r="Q16" s="35">
        <v>0</v>
      </c>
      <c r="R16" s="35">
        <v>0</v>
      </c>
      <c r="S16" s="35">
        <v>0</v>
      </c>
      <c r="T16" s="35">
        <v>0</v>
      </c>
      <c r="U16" s="35">
        <v>0</v>
      </c>
      <c r="V16" s="35">
        <v>0</v>
      </c>
      <c r="W16" s="35">
        <v>0</v>
      </c>
      <c r="X16" s="35">
        <v>0</v>
      </c>
      <c r="Y16" s="35">
        <v>0</v>
      </c>
      <c r="Z16" s="35">
        <v>0</v>
      </c>
      <c r="AA16" s="36">
        <f t="shared" si="2"/>
        <v>0</v>
      </c>
    </row>
    <row r="17" spans="1:27" ht="35.1" customHeight="1">
      <c r="A17" s="1" t="s">
        <v>242</v>
      </c>
      <c r="B17" s="32">
        <v>810</v>
      </c>
      <c r="C17" s="33" t="s">
        <v>22</v>
      </c>
      <c r="D17" s="34"/>
      <c r="E17" s="35">
        <v>0</v>
      </c>
      <c r="F17" s="35">
        <v>0</v>
      </c>
      <c r="G17" s="35">
        <v>0</v>
      </c>
      <c r="H17" s="35">
        <v>0</v>
      </c>
      <c r="I17" s="35">
        <v>0</v>
      </c>
      <c r="J17" s="35">
        <v>0</v>
      </c>
      <c r="K17" s="35">
        <v>0</v>
      </c>
      <c r="L17" s="35">
        <v>0</v>
      </c>
      <c r="M17" s="35">
        <v>0</v>
      </c>
      <c r="N17" s="35">
        <v>0</v>
      </c>
      <c r="O17" s="35">
        <v>0</v>
      </c>
      <c r="P17" s="35">
        <v>0</v>
      </c>
      <c r="Q17" s="35">
        <v>0</v>
      </c>
      <c r="R17" s="35">
        <v>0</v>
      </c>
      <c r="S17" s="35">
        <v>0</v>
      </c>
      <c r="T17" s="35">
        <v>0</v>
      </c>
      <c r="U17" s="35">
        <v>0</v>
      </c>
      <c r="V17" s="35">
        <v>0</v>
      </c>
      <c r="W17" s="35">
        <v>0</v>
      </c>
      <c r="X17" s="35">
        <v>0</v>
      </c>
      <c r="Y17" s="35">
        <v>0</v>
      </c>
      <c r="Z17" s="35">
        <v>0</v>
      </c>
      <c r="AA17" s="36">
        <f t="shared" si="2"/>
        <v>0</v>
      </c>
    </row>
    <row r="18" spans="1:27" ht="35.1" customHeight="1">
      <c r="A18" s="1" t="s">
        <v>242</v>
      </c>
      <c r="B18" s="32">
        <v>811</v>
      </c>
      <c r="C18" s="33" t="s">
        <v>23</v>
      </c>
      <c r="D18" s="34"/>
      <c r="E18" s="35">
        <v>0</v>
      </c>
      <c r="F18" s="35">
        <v>0</v>
      </c>
      <c r="G18" s="35">
        <v>0</v>
      </c>
      <c r="H18" s="35">
        <v>0</v>
      </c>
      <c r="I18" s="35">
        <v>0</v>
      </c>
      <c r="J18" s="35">
        <v>0</v>
      </c>
      <c r="K18" s="35">
        <v>21371.22</v>
      </c>
      <c r="L18" s="35">
        <v>0</v>
      </c>
      <c r="M18" s="35">
        <v>0</v>
      </c>
      <c r="N18" s="35">
        <v>0</v>
      </c>
      <c r="O18" s="35">
        <v>0</v>
      </c>
      <c r="P18" s="35">
        <v>0</v>
      </c>
      <c r="Q18" s="35">
        <v>0</v>
      </c>
      <c r="R18" s="35">
        <v>0</v>
      </c>
      <c r="S18" s="35">
        <v>0</v>
      </c>
      <c r="T18" s="35">
        <v>0</v>
      </c>
      <c r="U18" s="35">
        <v>0</v>
      </c>
      <c r="V18" s="35">
        <v>0</v>
      </c>
      <c r="W18" s="35">
        <v>0</v>
      </c>
      <c r="X18" s="35">
        <v>0</v>
      </c>
      <c r="Y18" s="35">
        <v>0</v>
      </c>
      <c r="Z18" s="35">
        <v>0</v>
      </c>
      <c r="AA18" s="36">
        <f t="shared" si="2"/>
        <v>21371.22</v>
      </c>
    </row>
    <row r="19" spans="1:27" ht="35.1" customHeight="1">
      <c r="A19" s="1" t="s">
        <v>242</v>
      </c>
      <c r="B19" s="32">
        <v>813</v>
      </c>
      <c r="C19" s="33" t="s">
        <v>24</v>
      </c>
      <c r="D19" s="34"/>
      <c r="E19" s="35">
        <v>0</v>
      </c>
      <c r="F19" s="35">
        <v>23945.51</v>
      </c>
      <c r="G19" s="35">
        <v>11081.96</v>
      </c>
      <c r="H19" s="35">
        <v>250</v>
      </c>
      <c r="I19" s="35">
        <v>0</v>
      </c>
      <c r="J19" s="35">
        <v>0</v>
      </c>
      <c r="K19" s="35">
        <v>2051.6999999999998</v>
      </c>
      <c r="L19" s="35">
        <v>0</v>
      </c>
      <c r="M19" s="35">
        <v>0</v>
      </c>
      <c r="N19" s="35">
        <v>0</v>
      </c>
      <c r="O19" s="35">
        <v>764.36</v>
      </c>
      <c r="P19" s="35">
        <v>0</v>
      </c>
      <c r="Q19" s="35">
        <v>490.74</v>
      </c>
      <c r="R19" s="35">
        <v>7556.53</v>
      </c>
      <c r="S19" s="35">
        <v>0</v>
      </c>
      <c r="T19" s="35">
        <v>0</v>
      </c>
      <c r="U19" s="35">
        <v>0</v>
      </c>
      <c r="V19" s="35">
        <v>0</v>
      </c>
      <c r="W19" s="35">
        <v>0</v>
      </c>
      <c r="X19" s="35">
        <v>0</v>
      </c>
      <c r="Y19" s="35">
        <v>0</v>
      </c>
      <c r="Z19" s="35">
        <v>24082.080000000002</v>
      </c>
      <c r="AA19" s="36">
        <f t="shared" si="2"/>
        <v>70222.880000000005</v>
      </c>
    </row>
    <row r="20" spans="1:27" ht="35.1" customHeight="1">
      <c r="A20" s="1" t="s">
        <v>242</v>
      </c>
      <c r="B20" s="32">
        <v>814</v>
      </c>
      <c r="C20" s="33" t="s">
        <v>25</v>
      </c>
      <c r="D20" s="34"/>
      <c r="E20" s="35">
        <v>0</v>
      </c>
      <c r="F20" s="35">
        <v>918.65</v>
      </c>
      <c r="G20" s="35">
        <v>0</v>
      </c>
      <c r="H20" s="35">
        <v>1075.6199999999999</v>
      </c>
      <c r="I20" s="35">
        <v>0</v>
      </c>
      <c r="J20" s="35">
        <v>2954.35</v>
      </c>
      <c r="K20" s="35">
        <v>0</v>
      </c>
      <c r="L20" s="35">
        <v>0</v>
      </c>
      <c r="M20" s="35">
        <v>4143.2</v>
      </c>
      <c r="N20" s="35">
        <v>0</v>
      </c>
      <c r="O20" s="35">
        <v>0</v>
      </c>
      <c r="P20" s="35">
        <v>0</v>
      </c>
      <c r="Q20" s="35">
        <v>55282.87</v>
      </c>
      <c r="R20" s="35">
        <v>0</v>
      </c>
      <c r="S20" s="35">
        <v>0</v>
      </c>
      <c r="T20" s="35">
        <v>0</v>
      </c>
      <c r="U20" s="35">
        <v>0</v>
      </c>
      <c r="V20" s="35">
        <v>0</v>
      </c>
      <c r="W20" s="35">
        <v>0</v>
      </c>
      <c r="X20" s="35">
        <v>0</v>
      </c>
      <c r="Y20" s="35">
        <v>0</v>
      </c>
      <c r="Z20" s="35">
        <v>0</v>
      </c>
      <c r="AA20" s="36">
        <f t="shared" si="2"/>
        <v>64374.69</v>
      </c>
    </row>
    <row r="21" spans="1:27" ht="35.1" customHeight="1">
      <c r="A21" s="1" t="s">
        <v>242</v>
      </c>
      <c r="B21" s="32">
        <v>817</v>
      </c>
      <c r="C21" s="33" t="s">
        <v>26</v>
      </c>
      <c r="D21" s="34"/>
      <c r="E21" s="35">
        <v>0</v>
      </c>
      <c r="F21" s="35">
        <v>0</v>
      </c>
      <c r="G21" s="35">
        <v>0</v>
      </c>
      <c r="H21" s="35">
        <v>0</v>
      </c>
      <c r="I21" s="35">
        <v>0</v>
      </c>
      <c r="J21" s="35">
        <v>0</v>
      </c>
      <c r="K21" s="35">
        <v>0</v>
      </c>
      <c r="L21" s="35">
        <v>0</v>
      </c>
      <c r="M21" s="35">
        <v>0</v>
      </c>
      <c r="N21" s="35">
        <v>0</v>
      </c>
      <c r="O21" s="35">
        <v>0</v>
      </c>
      <c r="P21" s="35">
        <v>0</v>
      </c>
      <c r="Q21" s="35">
        <v>0</v>
      </c>
      <c r="R21" s="35">
        <v>0</v>
      </c>
      <c r="S21" s="35">
        <v>0</v>
      </c>
      <c r="T21" s="35">
        <v>0</v>
      </c>
      <c r="U21" s="35">
        <v>0</v>
      </c>
      <c r="V21" s="35">
        <v>0</v>
      </c>
      <c r="W21" s="35">
        <v>0</v>
      </c>
      <c r="X21" s="35">
        <v>0</v>
      </c>
      <c r="Y21" s="35">
        <v>0</v>
      </c>
      <c r="Z21" s="35">
        <v>0</v>
      </c>
      <c r="AA21" s="36">
        <f t="shared" si="2"/>
        <v>0</v>
      </c>
    </row>
    <row r="22" spans="1:27" ht="35.1" customHeight="1">
      <c r="A22" s="1" t="s">
        <v>242</v>
      </c>
      <c r="B22" s="32">
        <v>818</v>
      </c>
      <c r="C22" s="33" t="s">
        <v>27</v>
      </c>
      <c r="D22" s="34"/>
      <c r="E22" s="35">
        <v>0</v>
      </c>
      <c r="F22" s="35">
        <v>0</v>
      </c>
      <c r="G22" s="35">
        <v>0</v>
      </c>
      <c r="H22" s="35">
        <v>0</v>
      </c>
      <c r="I22" s="35">
        <v>0</v>
      </c>
      <c r="J22" s="35">
        <v>0</v>
      </c>
      <c r="K22" s="35">
        <v>0</v>
      </c>
      <c r="L22" s="35">
        <v>0</v>
      </c>
      <c r="M22" s="35">
        <v>0</v>
      </c>
      <c r="N22" s="35">
        <v>0</v>
      </c>
      <c r="O22" s="35">
        <v>0</v>
      </c>
      <c r="P22" s="35">
        <v>0</v>
      </c>
      <c r="Q22" s="35">
        <v>994.95</v>
      </c>
      <c r="R22" s="35">
        <v>0</v>
      </c>
      <c r="S22" s="35">
        <v>0</v>
      </c>
      <c r="T22" s="35">
        <v>0</v>
      </c>
      <c r="U22" s="35">
        <v>0</v>
      </c>
      <c r="V22" s="35">
        <v>0</v>
      </c>
      <c r="W22" s="35">
        <v>0</v>
      </c>
      <c r="X22" s="35">
        <v>0</v>
      </c>
      <c r="Y22" s="35">
        <v>0</v>
      </c>
      <c r="Z22" s="35">
        <v>0</v>
      </c>
      <c r="AA22" s="36">
        <f t="shared" si="2"/>
        <v>994.95</v>
      </c>
    </row>
    <row r="23" spans="1:27" ht="35.1" customHeight="1">
      <c r="A23" s="1" t="s">
        <v>242</v>
      </c>
      <c r="B23" s="32">
        <v>824</v>
      </c>
      <c r="C23" s="33" t="s">
        <v>28</v>
      </c>
      <c r="D23" s="34"/>
      <c r="E23" s="35">
        <v>0</v>
      </c>
      <c r="F23" s="35">
        <v>0</v>
      </c>
      <c r="G23" s="35">
        <v>1081793.53</v>
      </c>
      <c r="H23" s="35">
        <v>0</v>
      </c>
      <c r="I23" s="35">
        <v>0</v>
      </c>
      <c r="J23" s="35">
        <v>0</v>
      </c>
      <c r="K23" s="35">
        <v>0</v>
      </c>
      <c r="L23" s="35">
        <v>25775.89</v>
      </c>
      <c r="M23" s="35">
        <v>0</v>
      </c>
      <c r="N23" s="35">
        <v>0</v>
      </c>
      <c r="O23" s="35">
        <v>0</v>
      </c>
      <c r="P23" s="35">
        <v>0</v>
      </c>
      <c r="Q23" s="35">
        <v>0</v>
      </c>
      <c r="R23" s="35">
        <v>0</v>
      </c>
      <c r="S23" s="35">
        <v>0</v>
      </c>
      <c r="T23" s="35">
        <v>0</v>
      </c>
      <c r="U23" s="35">
        <v>0</v>
      </c>
      <c r="V23" s="35">
        <v>0</v>
      </c>
      <c r="W23" s="35">
        <v>0</v>
      </c>
      <c r="X23" s="35">
        <v>0</v>
      </c>
      <c r="Y23" s="35">
        <v>0</v>
      </c>
      <c r="Z23" s="35">
        <v>0</v>
      </c>
      <c r="AA23" s="36">
        <f t="shared" si="2"/>
        <v>1107569.42</v>
      </c>
    </row>
    <row r="24" spans="1:27" ht="35.1" customHeight="1">
      <c r="A24" s="1" t="s">
        <v>242</v>
      </c>
      <c r="B24" s="32">
        <v>827</v>
      </c>
      <c r="C24" s="33" t="s">
        <v>29</v>
      </c>
      <c r="D24" s="34"/>
      <c r="E24" s="35">
        <v>0</v>
      </c>
      <c r="F24" s="35">
        <v>0</v>
      </c>
      <c r="G24" s="35">
        <v>0</v>
      </c>
      <c r="H24" s="35">
        <v>0</v>
      </c>
      <c r="I24" s="35">
        <v>51547.02</v>
      </c>
      <c r="J24" s="35">
        <v>0</v>
      </c>
      <c r="K24" s="35">
        <v>0</v>
      </c>
      <c r="L24" s="35">
        <v>0</v>
      </c>
      <c r="M24" s="35">
        <v>0</v>
      </c>
      <c r="N24" s="35">
        <v>0</v>
      </c>
      <c r="O24" s="35">
        <v>0</v>
      </c>
      <c r="P24" s="35">
        <v>0</v>
      </c>
      <c r="Q24" s="35">
        <v>0</v>
      </c>
      <c r="R24" s="35">
        <v>0</v>
      </c>
      <c r="S24" s="35">
        <v>0</v>
      </c>
      <c r="T24" s="35">
        <v>0</v>
      </c>
      <c r="U24" s="35">
        <v>0</v>
      </c>
      <c r="V24" s="35">
        <v>0</v>
      </c>
      <c r="W24" s="35">
        <v>0</v>
      </c>
      <c r="X24" s="35">
        <v>0</v>
      </c>
      <c r="Y24" s="35">
        <v>0</v>
      </c>
      <c r="Z24" s="35">
        <v>0</v>
      </c>
      <c r="AA24" s="36">
        <f t="shared" si="2"/>
        <v>51547.02</v>
      </c>
    </row>
    <row r="25" spans="1:27" ht="35.1" customHeight="1">
      <c r="A25" s="1" t="s">
        <v>242</v>
      </c>
      <c r="B25" s="32">
        <v>830</v>
      </c>
      <c r="C25" s="33" t="s">
        <v>30</v>
      </c>
      <c r="D25" s="34"/>
      <c r="E25" s="35">
        <v>0</v>
      </c>
      <c r="F25" s="35">
        <v>0</v>
      </c>
      <c r="G25" s="35">
        <v>0</v>
      </c>
      <c r="H25" s="35">
        <v>0</v>
      </c>
      <c r="I25" s="35">
        <v>0</v>
      </c>
      <c r="J25" s="35">
        <v>0</v>
      </c>
      <c r="K25" s="35">
        <v>0</v>
      </c>
      <c r="L25" s="35">
        <v>0</v>
      </c>
      <c r="M25" s="35">
        <v>0</v>
      </c>
      <c r="N25" s="35">
        <v>0</v>
      </c>
      <c r="O25" s="35">
        <v>0</v>
      </c>
      <c r="P25" s="35">
        <v>0</v>
      </c>
      <c r="Q25" s="35">
        <v>0</v>
      </c>
      <c r="R25" s="35">
        <v>0</v>
      </c>
      <c r="S25" s="35">
        <v>29136.92</v>
      </c>
      <c r="T25" s="35">
        <v>0</v>
      </c>
      <c r="U25" s="35">
        <v>0</v>
      </c>
      <c r="V25" s="35">
        <v>0</v>
      </c>
      <c r="W25" s="35">
        <v>0</v>
      </c>
      <c r="X25" s="35">
        <v>0</v>
      </c>
      <c r="Y25" s="35">
        <v>0</v>
      </c>
      <c r="Z25" s="35">
        <v>0</v>
      </c>
      <c r="AA25" s="36">
        <f t="shared" si="2"/>
        <v>29136.92</v>
      </c>
    </row>
    <row r="26" spans="1:27" ht="35.1" customHeight="1">
      <c r="A26" s="1" t="s">
        <v>242</v>
      </c>
      <c r="B26" s="32">
        <v>832</v>
      </c>
      <c r="C26" s="33" t="s">
        <v>31</v>
      </c>
      <c r="D26" s="34"/>
      <c r="E26" s="35">
        <v>0</v>
      </c>
      <c r="F26" s="35">
        <v>0</v>
      </c>
      <c r="G26" s="35">
        <v>0</v>
      </c>
      <c r="H26" s="35">
        <v>0</v>
      </c>
      <c r="I26" s="35">
        <v>0</v>
      </c>
      <c r="J26" s="35">
        <v>74706.98</v>
      </c>
      <c r="K26" s="35">
        <v>0</v>
      </c>
      <c r="L26" s="35">
        <v>0</v>
      </c>
      <c r="M26" s="35">
        <v>518976.09</v>
      </c>
      <c r="N26" s="35">
        <v>0</v>
      </c>
      <c r="O26" s="35">
        <v>0</v>
      </c>
      <c r="P26" s="35">
        <v>0</v>
      </c>
      <c r="Q26" s="35">
        <v>0</v>
      </c>
      <c r="R26" s="35">
        <v>0</v>
      </c>
      <c r="S26" s="35">
        <v>0</v>
      </c>
      <c r="T26" s="35">
        <v>77339.740000000005</v>
      </c>
      <c r="U26" s="35">
        <v>0</v>
      </c>
      <c r="V26" s="35">
        <v>0</v>
      </c>
      <c r="W26" s="35">
        <v>0</v>
      </c>
      <c r="X26" s="35">
        <v>55597.69</v>
      </c>
      <c r="Y26" s="35">
        <v>0</v>
      </c>
      <c r="Z26" s="35">
        <v>0</v>
      </c>
      <c r="AA26" s="36">
        <f t="shared" si="2"/>
        <v>726620.5</v>
      </c>
    </row>
    <row r="27" spans="1:27" ht="35.1" customHeight="1">
      <c r="A27" s="1" t="s">
        <v>242</v>
      </c>
      <c r="B27" s="32">
        <v>833</v>
      </c>
      <c r="C27" s="33" t="s">
        <v>32</v>
      </c>
      <c r="D27" s="34"/>
      <c r="E27" s="35">
        <v>0</v>
      </c>
      <c r="F27" s="35">
        <v>0</v>
      </c>
      <c r="G27" s="35">
        <v>0</v>
      </c>
      <c r="H27" s="35">
        <v>0</v>
      </c>
      <c r="I27" s="35">
        <v>0</v>
      </c>
      <c r="J27" s="35">
        <v>0</v>
      </c>
      <c r="K27" s="35">
        <v>0</v>
      </c>
      <c r="L27" s="35">
        <v>0</v>
      </c>
      <c r="M27" s="35">
        <v>0</v>
      </c>
      <c r="N27" s="35">
        <v>0</v>
      </c>
      <c r="O27" s="35">
        <v>0</v>
      </c>
      <c r="P27" s="35">
        <v>0</v>
      </c>
      <c r="Q27" s="35">
        <v>0</v>
      </c>
      <c r="R27" s="35">
        <v>0</v>
      </c>
      <c r="S27" s="35">
        <v>0</v>
      </c>
      <c r="T27" s="35">
        <v>0</v>
      </c>
      <c r="U27" s="35">
        <v>0</v>
      </c>
      <c r="V27" s="35">
        <v>0</v>
      </c>
      <c r="W27" s="35">
        <v>0</v>
      </c>
      <c r="X27" s="35">
        <v>0</v>
      </c>
      <c r="Y27" s="35">
        <v>0</v>
      </c>
      <c r="Z27" s="35">
        <v>0</v>
      </c>
      <c r="AA27" s="36">
        <f t="shared" si="2"/>
        <v>0</v>
      </c>
    </row>
    <row r="28" spans="1:27" s="49" customFormat="1" ht="35.1" customHeight="1">
      <c r="A28" s="14" t="s">
        <v>242</v>
      </c>
      <c r="B28" s="15" t="s">
        <v>33</v>
      </c>
      <c r="C28" s="64" t="s">
        <v>34</v>
      </c>
      <c r="D28" s="65"/>
      <c r="E28" s="37">
        <f t="shared" ref="E28" si="3">+E29+E50+E58+E88+E102+E66</f>
        <v>0</v>
      </c>
      <c r="F28" s="37">
        <v>3032960.42</v>
      </c>
      <c r="G28" s="37">
        <v>480200.83</v>
      </c>
      <c r="H28" s="37">
        <v>173022.02000000002</v>
      </c>
      <c r="I28" s="37">
        <v>651142.69999999995</v>
      </c>
      <c r="J28" s="37">
        <v>1921702.54</v>
      </c>
      <c r="K28" s="37">
        <v>37133.29</v>
      </c>
      <c r="L28" s="37">
        <v>1952469.4</v>
      </c>
      <c r="M28" s="37">
        <v>4837941.8</v>
      </c>
      <c r="N28" s="37">
        <v>371673.95</v>
      </c>
      <c r="O28" s="37">
        <v>390664.05999999994</v>
      </c>
      <c r="P28" s="37">
        <v>97650.39</v>
      </c>
      <c r="Q28" s="37">
        <v>141349.74</v>
      </c>
      <c r="R28" s="37">
        <v>190532.93000000002</v>
      </c>
      <c r="S28" s="37">
        <v>5562626.8399999999</v>
      </c>
      <c r="T28" s="37">
        <v>173835.53000000003</v>
      </c>
      <c r="U28" s="37">
        <v>12669.02</v>
      </c>
      <c r="V28" s="37">
        <v>1160818.7499999998</v>
      </c>
      <c r="W28" s="37">
        <v>21058.77</v>
      </c>
      <c r="X28" s="37">
        <v>641434.23999999987</v>
      </c>
      <c r="Y28" s="37">
        <v>8070002.8899999987</v>
      </c>
      <c r="Z28" s="37">
        <v>3719373.0200000005</v>
      </c>
      <c r="AA28" s="37">
        <f>+AA29+AA50+AA58+AA88+AA102</f>
        <v>33640263.130000003</v>
      </c>
    </row>
    <row r="29" spans="1:27" s="49" customFormat="1" ht="35.1" customHeight="1">
      <c r="A29" s="14" t="s">
        <v>242</v>
      </c>
      <c r="B29" s="15" t="s">
        <v>35</v>
      </c>
      <c r="C29" s="60" t="s">
        <v>36</v>
      </c>
      <c r="D29" s="61"/>
      <c r="E29" s="37">
        <v>0</v>
      </c>
      <c r="F29" s="37">
        <v>2534665.67</v>
      </c>
      <c r="G29" s="37">
        <v>1251.3999999999999</v>
      </c>
      <c r="H29" s="37">
        <v>150421.58000000002</v>
      </c>
      <c r="I29" s="37">
        <v>350573.49</v>
      </c>
      <c r="J29" s="37">
        <v>1433224.26</v>
      </c>
      <c r="K29" s="37">
        <v>5550.9699999999993</v>
      </c>
      <c r="L29" s="37">
        <v>163004.63999999998</v>
      </c>
      <c r="M29" s="37">
        <v>4284748.3899999997</v>
      </c>
      <c r="N29" s="37">
        <v>11385.6</v>
      </c>
      <c r="O29" s="37">
        <v>9883.2900000000009</v>
      </c>
      <c r="P29" s="37">
        <v>389.7</v>
      </c>
      <c r="Q29" s="37">
        <v>32175.510000000002</v>
      </c>
      <c r="R29" s="37">
        <v>136535.89000000001</v>
      </c>
      <c r="S29" s="37">
        <v>5299556.07</v>
      </c>
      <c r="T29" s="37">
        <v>25553.99</v>
      </c>
      <c r="U29" s="37">
        <v>11392.95</v>
      </c>
      <c r="V29" s="37">
        <v>29193.239999999998</v>
      </c>
      <c r="W29" s="37">
        <v>11283.869999999999</v>
      </c>
      <c r="X29" s="37">
        <v>64283.73</v>
      </c>
      <c r="Y29" s="37">
        <v>6675450.5199999996</v>
      </c>
      <c r="Z29" s="37">
        <v>2356399.9000000004</v>
      </c>
      <c r="AA29" s="37">
        <f t="shared" ref="AA29" si="4">+AA30+AA37+AA42+AA47</f>
        <v>23586924.66</v>
      </c>
    </row>
    <row r="30" spans="1:27" s="49" customFormat="1" ht="35.1" customHeight="1">
      <c r="A30" s="14" t="s">
        <v>242</v>
      </c>
      <c r="B30" s="16" t="s">
        <v>37</v>
      </c>
      <c r="C30" s="17" t="s">
        <v>38</v>
      </c>
      <c r="D30" s="18"/>
      <c r="E30" s="31">
        <v>0</v>
      </c>
      <c r="F30" s="31">
        <v>0</v>
      </c>
      <c r="G30" s="31">
        <v>0</v>
      </c>
      <c r="H30" s="31">
        <v>139732.58000000002</v>
      </c>
      <c r="I30" s="31">
        <v>350573.49</v>
      </c>
      <c r="J30" s="31">
        <v>434024.58</v>
      </c>
      <c r="K30" s="31">
        <v>5550.9699999999993</v>
      </c>
      <c r="L30" s="31">
        <v>150317.90999999997</v>
      </c>
      <c r="M30" s="31">
        <v>4274728.34</v>
      </c>
      <c r="N30" s="31">
        <v>3040</v>
      </c>
      <c r="O30" s="31">
        <v>0</v>
      </c>
      <c r="P30" s="31">
        <v>0</v>
      </c>
      <c r="Q30" s="31">
        <v>29887.100000000002</v>
      </c>
      <c r="R30" s="31">
        <v>0</v>
      </c>
      <c r="S30" s="31">
        <v>82554.649999999994</v>
      </c>
      <c r="T30" s="31">
        <v>5000</v>
      </c>
      <c r="U30" s="31">
        <v>11392.95</v>
      </c>
      <c r="V30" s="31">
        <v>21410.91</v>
      </c>
      <c r="W30" s="31">
        <v>2380</v>
      </c>
      <c r="X30" s="31">
        <v>60841.63</v>
      </c>
      <c r="Y30" s="31">
        <v>4197209.8899999997</v>
      </c>
      <c r="Z30" s="31">
        <v>269922.09999999998</v>
      </c>
      <c r="AA30" s="31">
        <f t="shared" ref="AA30" si="5">SUM(AA31:AA36)</f>
        <v>10038567.1</v>
      </c>
    </row>
    <row r="31" spans="1:27" ht="35.1" customHeight="1">
      <c r="A31" s="14"/>
      <c r="B31" s="38" t="s">
        <v>246</v>
      </c>
      <c r="C31" s="52" t="s">
        <v>72</v>
      </c>
      <c r="D31" s="19" t="s">
        <v>73</v>
      </c>
      <c r="E31" s="35">
        <v>0</v>
      </c>
      <c r="F31" s="35">
        <v>0</v>
      </c>
      <c r="G31" s="35">
        <v>0</v>
      </c>
      <c r="H31" s="35">
        <v>0</v>
      </c>
      <c r="I31" s="35">
        <v>0</v>
      </c>
      <c r="J31" s="35">
        <v>4445.6499999999996</v>
      </c>
      <c r="K31" s="35">
        <v>0</v>
      </c>
      <c r="L31" s="35">
        <v>0</v>
      </c>
      <c r="M31" s="35">
        <v>4274728.34</v>
      </c>
      <c r="N31" s="35">
        <v>3040</v>
      </c>
      <c r="O31" s="35">
        <v>0</v>
      </c>
      <c r="P31" s="35">
        <v>0</v>
      </c>
      <c r="Q31" s="35">
        <v>0</v>
      </c>
      <c r="R31" s="35">
        <v>0</v>
      </c>
      <c r="S31" s="35">
        <v>0</v>
      </c>
      <c r="T31" s="35">
        <v>5000</v>
      </c>
      <c r="U31" s="35">
        <v>2500</v>
      </c>
      <c r="V31" s="35">
        <v>0</v>
      </c>
      <c r="W31" s="35">
        <v>2380</v>
      </c>
      <c r="X31" s="35">
        <v>0</v>
      </c>
      <c r="Y31" s="35">
        <v>4192185.17</v>
      </c>
      <c r="Z31" s="35">
        <v>10028.6</v>
      </c>
      <c r="AA31" s="36">
        <f t="shared" ref="AA31:AA36" si="6">SUM(E31:Z31)</f>
        <v>8494307.7599999998</v>
      </c>
    </row>
    <row r="32" spans="1:27" ht="35.1" customHeight="1">
      <c r="A32" s="14"/>
      <c r="B32" s="12" t="s">
        <v>246</v>
      </c>
      <c r="C32" s="52" t="s">
        <v>74</v>
      </c>
      <c r="D32" s="19" t="s">
        <v>76</v>
      </c>
      <c r="E32" s="35">
        <v>0</v>
      </c>
      <c r="F32" s="35">
        <v>0</v>
      </c>
      <c r="G32" s="35">
        <v>0</v>
      </c>
      <c r="H32" s="35">
        <v>120087.44</v>
      </c>
      <c r="I32" s="35">
        <v>14668.78</v>
      </c>
      <c r="J32" s="35">
        <v>0</v>
      </c>
      <c r="K32" s="35">
        <v>3819.99</v>
      </c>
      <c r="L32" s="35">
        <v>136722.07999999999</v>
      </c>
      <c r="M32" s="35">
        <v>0</v>
      </c>
      <c r="N32" s="35">
        <v>0</v>
      </c>
      <c r="O32" s="35">
        <v>0</v>
      </c>
      <c r="P32" s="35">
        <v>0</v>
      </c>
      <c r="Q32" s="35">
        <v>20616.830000000002</v>
      </c>
      <c r="R32" s="35">
        <v>0</v>
      </c>
      <c r="S32" s="35">
        <v>0</v>
      </c>
      <c r="T32" s="35">
        <v>0</v>
      </c>
      <c r="U32" s="35">
        <v>8892.9500000000007</v>
      </c>
      <c r="V32" s="35">
        <v>21410.91</v>
      </c>
      <c r="W32" s="35">
        <v>0</v>
      </c>
      <c r="X32" s="35">
        <v>55240.03</v>
      </c>
      <c r="Y32" s="35">
        <v>3500.05</v>
      </c>
      <c r="Z32" s="35">
        <v>216511.43</v>
      </c>
      <c r="AA32" s="36">
        <f t="shared" si="6"/>
        <v>601470.49</v>
      </c>
    </row>
    <row r="33" spans="1:27" ht="35.1" customHeight="1">
      <c r="A33" s="14"/>
      <c r="B33" s="12" t="s">
        <v>246</v>
      </c>
      <c r="C33" s="52" t="s">
        <v>77</v>
      </c>
      <c r="D33" s="19" t="s">
        <v>79</v>
      </c>
      <c r="E33" s="35">
        <v>0</v>
      </c>
      <c r="F33" s="35">
        <v>0</v>
      </c>
      <c r="G33" s="35">
        <v>0</v>
      </c>
      <c r="H33" s="35">
        <v>0</v>
      </c>
      <c r="I33" s="35">
        <v>335904.70999999996</v>
      </c>
      <c r="J33" s="35">
        <v>429578.93</v>
      </c>
      <c r="K33" s="35">
        <v>0</v>
      </c>
      <c r="L33" s="35">
        <v>0</v>
      </c>
      <c r="M33" s="35">
        <v>0</v>
      </c>
      <c r="N33" s="35">
        <v>0</v>
      </c>
      <c r="O33" s="35">
        <v>0</v>
      </c>
      <c r="P33" s="35">
        <v>0</v>
      </c>
      <c r="Q33" s="35">
        <v>0</v>
      </c>
      <c r="R33" s="35">
        <v>0</v>
      </c>
      <c r="S33" s="35">
        <v>31468.65</v>
      </c>
      <c r="T33" s="35">
        <v>0</v>
      </c>
      <c r="U33" s="35">
        <v>0</v>
      </c>
      <c r="V33" s="35">
        <v>0</v>
      </c>
      <c r="W33" s="35">
        <v>0</v>
      </c>
      <c r="X33" s="35">
        <v>0</v>
      </c>
      <c r="Y33" s="35">
        <v>0</v>
      </c>
      <c r="Z33" s="35">
        <v>10225.879999999999</v>
      </c>
      <c r="AA33" s="36">
        <f t="shared" si="6"/>
        <v>807178.16999999993</v>
      </c>
    </row>
    <row r="34" spans="1:27" ht="35.1" customHeight="1">
      <c r="A34" s="14"/>
      <c r="B34" s="12" t="s">
        <v>246</v>
      </c>
      <c r="C34" s="52" t="s">
        <v>80</v>
      </c>
      <c r="D34" s="19" t="s">
        <v>82</v>
      </c>
      <c r="E34" s="35">
        <v>0</v>
      </c>
      <c r="F34" s="35">
        <v>0</v>
      </c>
      <c r="G34" s="35">
        <v>0</v>
      </c>
      <c r="H34" s="35">
        <v>19645.14</v>
      </c>
      <c r="I34" s="35">
        <v>0</v>
      </c>
      <c r="J34" s="35">
        <v>0</v>
      </c>
      <c r="K34" s="35">
        <v>1730.98</v>
      </c>
      <c r="L34" s="35">
        <v>13595.83</v>
      </c>
      <c r="M34" s="35">
        <v>0</v>
      </c>
      <c r="N34" s="35">
        <v>0</v>
      </c>
      <c r="O34" s="35">
        <v>0</v>
      </c>
      <c r="P34" s="35">
        <v>0</v>
      </c>
      <c r="Q34" s="35">
        <v>9270.27</v>
      </c>
      <c r="R34" s="35">
        <v>0</v>
      </c>
      <c r="S34" s="35">
        <v>0</v>
      </c>
      <c r="T34" s="35">
        <v>0</v>
      </c>
      <c r="U34" s="35">
        <v>0</v>
      </c>
      <c r="V34" s="35">
        <v>0</v>
      </c>
      <c r="W34" s="35">
        <v>0</v>
      </c>
      <c r="X34" s="35">
        <v>5601.6</v>
      </c>
      <c r="Y34" s="35">
        <v>1524.67</v>
      </c>
      <c r="Z34" s="35">
        <v>33156.19</v>
      </c>
      <c r="AA34" s="36">
        <f t="shared" si="6"/>
        <v>84524.68</v>
      </c>
    </row>
    <row r="35" spans="1:27" ht="35.1" customHeight="1">
      <c r="A35" s="14"/>
      <c r="B35" s="38" t="s">
        <v>246</v>
      </c>
      <c r="C35" s="52" t="s">
        <v>83</v>
      </c>
      <c r="D35" s="19" t="s">
        <v>84</v>
      </c>
      <c r="E35" s="35">
        <v>0</v>
      </c>
      <c r="F35" s="35">
        <v>0</v>
      </c>
      <c r="G35" s="35">
        <v>0</v>
      </c>
      <c r="H35" s="35">
        <v>0</v>
      </c>
      <c r="I35" s="35">
        <v>0</v>
      </c>
      <c r="J35" s="35">
        <v>0</v>
      </c>
      <c r="K35" s="35">
        <v>0</v>
      </c>
      <c r="L35" s="35">
        <v>0</v>
      </c>
      <c r="M35" s="35">
        <v>0</v>
      </c>
      <c r="N35" s="35">
        <v>0</v>
      </c>
      <c r="O35" s="35">
        <v>0</v>
      </c>
      <c r="P35" s="35">
        <v>0</v>
      </c>
      <c r="Q35" s="35">
        <v>0</v>
      </c>
      <c r="R35" s="35">
        <v>0</v>
      </c>
      <c r="S35" s="35">
        <v>0</v>
      </c>
      <c r="T35" s="35">
        <v>0</v>
      </c>
      <c r="U35" s="35">
        <v>0</v>
      </c>
      <c r="V35" s="35">
        <v>0</v>
      </c>
      <c r="W35" s="35">
        <v>0</v>
      </c>
      <c r="X35" s="35">
        <v>0</v>
      </c>
      <c r="Y35" s="35">
        <v>0</v>
      </c>
      <c r="Z35" s="35">
        <v>0</v>
      </c>
      <c r="AA35" s="36">
        <f t="shared" si="6"/>
        <v>0</v>
      </c>
    </row>
    <row r="36" spans="1:27" ht="35.1" customHeight="1">
      <c r="A36" s="14"/>
      <c r="B36" s="12" t="s">
        <v>246</v>
      </c>
      <c r="C36" s="52" t="s">
        <v>85</v>
      </c>
      <c r="D36" s="19" t="s">
        <v>86</v>
      </c>
      <c r="E36" s="35">
        <v>0</v>
      </c>
      <c r="F36" s="35">
        <v>0</v>
      </c>
      <c r="G36" s="35">
        <v>0</v>
      </c>
      <c r="H36" s="35">
        <v>0</v>
      </c>
      <c r="I36" s="35">
        <v>0</v>
      </c>
      <c r="J36" s="35">
        <v>0</v>
      </c>
      <c r="K36" s="35">
        <v>0</v>
      </c>
      <c r="L36" s="35">
        <v>0</v>
      </c>
      <c r="M36" s="35">
        <v>0</v>
      </c>
      <c r="N36" s="35">
        <v>0</v>
      </c>
      <c r="O36" s="35">
        <v>0</v>
      </c>
      <c r="P36" s="35">
        <v>0</v>
      </c>
      <c r="Q36" s="35">
        <v>0</v>
      </c>
      <c r="R36" s="35">
        <v>0</v>
      </c>
      <c r="S36" s="35">
        <v>51086</v>
      </c>
      <c r="T36" s="35">
        <v>0</v>
      </c>
      <c r="U36" s="35">
        <v>0</v>
      </c>
      <c r="V36" s="35">
        <v>0</v>
      </c>
      <c r="W36" s="35">
        <v>0</v>
      </c>
      <c r="X36" s="35">
        <v>0</v>
      </c>
      <c r="Y36" s="35">
        <v>0</v>
      </c>
      <c r="Z36" s="35">
        <v>0</v>
      </c>
      <c r="AA36" s="36">
        <f t="shared" si="6"/>
        <v>51086</v>
      </c>
    </row>
    <row r="37" spans="1:27" s="49" customFormat="1" ht="35.1" customHeight="1">
      <c r="A37" s="14" t="s">
        <v>242</v>
      </c>
      <c r="B37" s="16" t="s">
        <v>39</v>
      </c>
      <c r="C37" s="17" t="s">
        <v>40</v>
      </c>
      <c r="D37" s="18"/>
      <c r="E37" s="31">
        <v>0</v>
      </c>
      <c r="F37" s="31">
        <v>2534621.41</v>
      </c>
      <c r="G37" s="31">
        <v>1070.06</v>
      </c>
      <c r="H37" s="31">
        <v>0</v>
      </c>
      <c r="I37" s="31">
        <v>0</v>
      </c>
      <c r="J37" s="31">
        <v>16360.22</v>
      </c>
      <c r="K37" s="31">
        <v>0</v>
      </c>
      <c r="L37" s="31">
        <v>0</v>
      </c>
      <c r="M37" s="31">
        <v>5748.58</v>
      </c>
      <c r="N37" s="31">
        <v>8345.6</v>
      </c>
      <c r="O37" s="31">
        <v>9883.2900000000009</v>
      </c>
      <c r="P37" s="31">
        <v>389.7</v>
      </c>
      <c r="Q37" s="31">
        <v>0</v>
      </c>
      <c r="R37" s="31">
        <v>0</v>
      </c>
      <c r="S37" s="31">
        <v>61935.280000000006</v>
      </c>
      <c r="T37" s="31">
        <v>0</v>
      </c>
      <c r="U37" s="31">
        <v>0</v>
      </c>
      <c r="V37" s="31">
        <v>2018.37</v>
      </c>
      <c r="W37" s="31">
        <v>0</v>
      </c>
      <c r="X37" s="31">
        <v>2689.69</v>
      </c>
      <c r="Y37" s="31">
        <v>2478341.79</v>
      </c>
      <c r="Z37" s="31">
        <v>2076984.4100000001</v>
      </c>
      <c r="AA37" s="31">
        <f t="shared" ref="AA37" si="7">SUM(AA38:AA41)</f>
        <v>7198388.4000000004</v>
      </c>
    </row>
    <row r="38" spans="1:27" ht="35.1" customHeight="1">
      <c r="A38" s="14"/>
      <c r="B38" s="12" t="s">
        <v>246</v>
      </c>
      <c r="C38" s="52" t="s">
        <v>87</v>
      </c>
      <c r="D38" s="19" t="s">
        <v>89</v>
      </c>
      <c r="E38" s="35">
        <v>0</v>
      </c>
      <c r="F38" s="35">
        <v>2534621.41</v>
      </c>
      <c r="G38" s="35">
        <v>0</v>
      </c>
      <c r="H38" s="35">
        <v>0</v>
      </c>
      <c r="I38" s="35">
        <v>0</v>
      </c>
      <c r="J38" s="35">
        <v>7755.0599999999995</v>
      </c>
      <c r="K38" s="35">
        <v>0</v>
      </c>
      <c r="L38" s="35">
        <v>0</v>
      </c>
      <c r="M38" s="35">
        <v>0</v>
      </c>
      <c r="N38" s="35">
        <v>8345.6</v>
      </c>
      <c r="O38" s="35">
        <v>0</v>
      </c>
      <c r="P38" s="35">
        <v>0</v>
      </c>
      <c r="Q38" s="35">
        <v>0</v>
      </c>
      <c r="R38" s="35">
        <v>0</v>
      </c>
      <c r="S38" s="35">
        <v>6045.76</v>
      </c>
      <c r="T38" s="35">
        <v>0</v>
      </c>
      <c r="U38" s="35">
        <v>0</v>
      </c>
      <c r="V38" s="35">
        <v>0</v>
      </c>
      <c r="W38" s="35">
        <v>0</v>
      </c>
      <c r="X38" s="35">
        <v>2689.69</v>
      </c>
      <c r="Y38" s="35">
        <v>2477662.5</v>
      </c>
      <c r="Z38" s="35">
        <v>0</v>
      </c>
      <c r="AA38" s="36">
        <f>SUM(E38:Z38)</f>
        <v>5037120.0199999996</v>
      </c>
    </row>
    <row r="39" spans="1:27" ht="35.1" customHeight="1">
      <c r="A39" s="14"/>
      <c r="B39" s="12" t="s">
        <v>246</v>
      </c>
      <c r="C39" s="52" t="s">
        <v>90</v>
      </c>
      <c r="D39" s="19" t="s">
        <v>91</v>
      </c>
      <c r="E39" s="35">
        <v>0</v>
      </c>
      <c r="F39" s="35">
        <v>0</v>
      </c>
      <c r="G39" s="35">
        <v>1070.06</v>
      </c>
      <c r="H39" s="35">
        <v>0</v>
      </c>
      <c r="I39" s="35">
        <v>0</v>
      </c>
      <c r="J39" s="35">
        <v>8605.16</v>
      </c>
      <c r="K39" s="35">
        <v>0</v>
      </c>
      <c r="L39" s="35">
        <v>0</v>
      </c>
      <c r="M39" s="35">
        <v>5748.58</v>
      </c>
      <c r="N39" s="35">
        <v>0</v>
      </c>
      <c r="O39" s="35">
        <v>9883.2900000000009</v>
      </c>
      <c r="P39" s="35">
        <v>389.7</v>
      </c>
      <c r="Q39" s="35">
        <v>0</v>
      </c>
      <c r="R39" s="35">
        <v>0</v>
      </c>
      <c r="S39" s="35">
        <v>55226.770000000004</v>
      </c>
      <c r="T39" s="35">
        <v>0</v>
      </c>
      <c r="U39" s="35">
        <v>0</v>
      </c>
      <c r="V39" s="35">
        <v>2018.37</v>
      </c>
      <c r="W39" s="35">
        <v>0</v>
      </c>
      <c r="X39" s="35">
        <v>0</v>
      </c>
      <c r="Y39" s="35">
        <v>679.29</v>
      </c>
      <c r="Z39" s="35">
        <v>2076984.4100000001</v>
      </c>
      <c r="AA39" s="36">
        <f>SUM(E39:Z39)</f>
        <v>2160605.6300000004</v>
      </c>
    </row>
    <row r="40" spans="1:27" ht="35.1" customHeight="1">
      <c r="A40" s="14"/>
      <c r="B40" s="12">
        <v>11</v>
      </c>
      <c r="C40" s="13" t="s">
        <v>92</v>
      </c>
      <c r="D40" s="19" t="s">
        <v>94</v>
      </c>
      <c r="E40" s="35">
        <v>0</v>
      </c>
      <c r="F40" s="35">
        <v>0</v>
      </c>
      <c r="G40" s="35">
        <v>0</v>
      </c>
      <c r="H40" s="35">
        <v>0</v>
      </c>
      <c r="I40" s="35">
        <v>0</v>
      </c>
      <c r="J40" s="35">
        <v>0</v>
      </c>
      <c r="K40" s="35">
        <v>0</v>
      </c>
      <c r="L40" s="35">
        <v>0</v>
      </c>
      <c r="M40" s="35">
        <v>0</v>
      </c>
      <c r="N40" s="35">
        <v>0</v>
      </c>
      <c r="O40" s="35">
        <v>0</v>
      </c>
      <c r="P40" s="35">
        <v>0</v>
      </c>
      <c r="Q40" s="35">
        <v>0</v>
      </c>
      <c r="R40" s="35">
        <v>0</v>
      </c>
      <c r="S40" s="35">
        <v>662.75</v>
      </c>
      <c r="T40" s="35">
        <v>0</v>
      </c>
      <c r="U40" s="35">
        <v>0</v>
      </c>
      <c r="V40" s="35">
        <v>0</v>
      </c>
      <c r="W40" s="35">
        <v>0</v>
      </c>
      <c r="X40" s="35">
        <v>0</v>
      </c>
      <c r="Y40" s="35">
        <v>0</v>
      </c>
      <c r="Z40" s="35">
        <v>0</v>
      </c>
      <c r="AA40" s="36">
        <f>SUM(E40:Z40)</f>
        <v>662.75</v>
      </c>
    </row>
    <row r="41" spans="1:27" ht="35.1" customHeight="1">
      <c r="A41" s="14"/>
      <c r="B41" s="12">
        <v>11</v>
      </c>
      <c r="C41" s="13" t="s">
        <v>95</v>
      </c>
      <c r="D41" s="19" t="s">
        <v>97</v>
      </c>
      <c r="E41" s="35">
        <v>0</v>
      </c>
      <c r="F41" s="35">
        <v>0</v>
      </c>
      <c r="G41" s="35">
        <v>0</v>
      </c>
      <c r="H41" s="35">
        <v>0</v>
      </c>
      <c r="I41" s="35">
        <v>0</v>
      </c>
      <c r="J41" s="35">
        <v>0</v>
      </c>
      <c r="K41" s="35">
        <v>0</v>
      </c>
      <c r="L41" s="35">
        <v>0</v>
      </c>
      <c r="M41" s="35">
        <v>0</v>
      </c>
      <c r="N41" s="35">
        <v>0</v>
      </c>
      <c r="O41" s="35">
        <v>0</v>
      </c>
      <c r="P41" s="35">
        <v>0</v>
      </c>
      <c r="Q41" s="35">
        <v>0</v>
      </c>
      <c r="R41" s="35">
        <v>0</v>
      </c>
      <c r="S41" s="35">
        <v>0</v>
      </c>
      <c r="T41" s="35">
        <v>0</v>
      </c>
      <c r="U41" s="35">
        <v>0</v>
      </c>
      <c r="V41" s="35">
        <v>0</v>
      </c>
      <c r="W41" s="35">
        <v>0</v>
      </c>
      <c r="X41" s="35">
        <v>0</v>
      </c>
      <c r="Y41" s="35">
        <v>0</v>
      </c>
      <c r="Z41" s="35">
        <v>0</v>
      </c>
      <c r="AA41" s="36">
        <f>SUM(E41:Z41)</f>
        <v>0</v>
      </c>
    </row>
    <row r="42" spans="1:27" s="49" customFormat="1" ht="35.1" customHeight="1">
      <c r="A42" s="14" t="s">
        <v>242</v>
      </c>
      <c r="B42" s="16" t="s">
        <v>41</v>
      </c>
      <c r="C42" s="17" t="s">
        <v>42</v>
      </c>
      <c r="D42" s="18"/>
      <c r="E42" s="31">
        <v>0</v>
      </c>
      <c r="F42" s="31">
        <v>0</v>
      </c>
      <c r="G42" s="31">
        <v>0</v>
      </c>
      <c r="H42" s="31">
        <v>0</v>
      </c>
      <c r="I42" s="31">
        <v>0</v>
      </c>
      <c r="J42" s="31">
        <v>982839.46</v>
      </c>
      <c r="K42" s="31">
        <v>0</v>
      </c>
      <c r="L42" s="31">
        <v>3497.7300000000005</v>
      </c>
      <c r="M42" s="31">
        <v>0</v>
      </c>
      <c r="N42" s="31">
        <v>0</v>
      </c>
      <c r="O42" s="31">
        <v>0</v>
      </c>
      <c r="P42" s="31">
        <v>0</v>
      </c>
      <c r="Q42" s="31">
        <v>0</v>
      </c>
      <c r="R42" s="31">
        <v>0</v>
      </c>
      <c r="S42" s="31">
        <v>5054668.74</v>
      </c>
      <c r="T42" s="31">
        <v>0</v>
      </c>
      <c r="U42" s="31">
        <v>0</v>
      </c>
      <c r="V42" s="31">
        <v>0</v>
      </c>
      <c r="W42" s="31">
        <v>0</v>
      </c>
      <c r="X42" s="31">
        <v>0</v>
      </c>
      <c r="Y42" s="31">
        <v>0</v>
      </c>
      <c r="Z42" s="31">
        <v>0</v>
      </c>
      <c r="AA42" s="31">
        <f t="shared" ref="AA42" si="8">SUM(AA43:AA46)</f>
        <v>6041005.9299999997</v>
      </c>
    </row>
    <row r="43" spans="1:27" ht="35.1" customHeight="1">
      <c r="A43" s="14"/>
      <c r="B43" s="12" t="s">
        <v>246</v>
      </c>
      <c r="C43" s="52" t="s">
        <v>98</v>
      </c>
      <c r="D43" s="39" t="s">
        <v>99</v>
      </c>
      <c r="E43" s="35">
        <v>0</v>
      </c>
      <c r="F43" s="35">
        <v>0</v>
      </c>
      <c r="G43" s="35">
        <v>0</v>
      </c>
      <c r="H43" s="35">
        <v>0</v>
      </c>
      <c r="I43" s="35">
        <v>0</v>
      </c>
      <c r="J43" s="35">
        <v>982839.46</v>
      </c>
      <c r="K43" s="35">
        <v>0</v>
      </c>
      <c r="L43" s="35">
        <v>0</v>
      </c>
      <c r="M43" s="35">
        <v>0</v>
      </c>
      <c r="N43" s="35">
        <v>0</v>
      </c>
      <c r="O43" s="35">
        <v>0</v>
      </c>
      <c r="P43" s="35">
        <v>0</v>
      </c>
      <c r="Q43" s="35">
        <v>0</v>
      </c>
      <c r="R43" s="35">
        <v>0</v>
      </c>
      <c r="S43" s="35">
        <v>0</v>
      </c>
      <c r="T43" s="35">
        <v>0</v>
      </c>
      <c r="U43" s="35">
        <v>0</v>
      </c>
      <c r="V43" s="35">
        <v>0</v>
      </c>
      <c r="W43" s="35">
        <v>0</v>
      </c>
      <c r="X43" s="35">
        <v>0</v>
      </c>
      <c r="Y43" s="35">
        <v>0</v>
      </c>
      <c r="Z43" s="35">
        <v>0</v>
      </c>
      <c r="AA43" s="36">
        <f>SUM(E43:Z43)</f>
        <v>982839.46</v>
      </c>
    </row>
    <row r="44" spans="1:27" ht="35.1" customHeight="1">
      <c r="A44" s="14"/>
      <c r="B44" s="12" t="s">
        <v>246</v>
      </c>
      <c r="C44" s="52" t="s">
        <v>100</v>
      </c>
      <c r="D44" s="19" t="s">
        <v>102</v>
      </c>
      <c r="E44" s="35">
        <v>0</v>
      </c>
      <c r="F44" s="35">
        <v>0</v>
      </c>
      <c r="G44" s="35">
        <v>0</v>
      </c>
      <c r="H44" s="35">
        <v>0</v>
      </c>
      <c r="I44" s="35">
        <v>0</v>
      </c>
      <c r="J44" s="35">
        <v>0</v>
      </c>
      <c r="K44" s="35">
        <v>0</v>
      </c>
      <c r="L44" s="35">
        <v>0</v>
      </c>
      <c r="M44" s="35">
        <v>0</v>
      </c>
      <c r="N44" s="35">
        <v>0</v>
      </c>
      <c r="O44" s="35">
        <v>0</v>
      </c>
      <c r="P44" s="35">
        <v>0</v>
      </c>
      <c r="Q44" s="35">
        <v>0</v>
      </c>
      <c r="R44" s="35">
        <v>0</v>
      </c>
      <c r="S44" s="35">
        <v>1429576.8900000001</v>
      </c>
      <c r="T44" s="35">
        <v>0</v>
      </c>
      <c r="U44" s="35">
        <v>0</v>
      </c>
      <c r="V44" s="35">
        <v>0</v>
      </c>
      <c r="W44" s="35">
        <v>0</v>
      </c>
      <c r="X44" s="35">
        <v>0</v>
      </c>
      <c r="Y44" s="35">
        <v>0</v>
      </c>
      <c r="Z44" s="35">
        <v>0</v>
      </c>
      <c r="AA44" s="36">
        <f>SUM(E44:Z44)</f>
        <v>1429576.8900000001</v>
      </c>
    </row>
    <row r="45" spans="1:27" ht="35.1" customHeight="1">
      <c r="A45" s="14"/>
      <c r="B45" s="12" t="s">
        <v>246</v>
      </c>
      <c r="C45" s="52" t="s">
        <v>103</v>
      </c>
      <c r="D45" s="39" t="s">
        <v>104</v>
      </c>
      <c r="E45" s="35">
        <v>0</v>
      </c>
      <c r="F45" s="35">
        <v>0</v>
      </c>
      <c r="G45" s="35">
        <v>0</v>
      </c>
      <c r="H45" s="35">
        <v>0</v>
      </c>
      <c r="I45" s="35">
        <v>0</v>
      </c>
      <c r="J45" s="35">
        <v>0</v>
      </c>
      <c r="K45" s="35">
        <v>0</v>
      </c>
      <c r="L45" s="35">
        <v>1165.9100000000001</v>
      </c>
      <c r="M45" s="35">
        <v>0</v>
      </c>
      <c r="N45" s="35">
        <v>0</v>
      </c>
      <c r="O45" s="35">
        <v>0</v>
      </c>
      <c r="P45" s="35">
        <v>0</v>
      </c>
      <c r="Q45" s="35">
        <v>0</v>
      </c>
      <c r="R45" s="35">
        <v>0</v>
      </c>
      <c r="S45" s="35">
        <v>979098.72</v>
      </c>
      <c r="T45" s="35">
        <v>0</v>
      </c>
      <c r="U45" s="35">
        <v>0</v>
      </c>
      <c r="V45" s="35">
        <v>0</v>
      </c>
      <c r="W45" s="35">
        <v>0</v>
      </c>
      <c r="X45" s="35">
        <v>0</v>
      </c>
      <c r="Y45" s="35">
        <v>0</v>
      </c>
      <c r="Z45" s="35">
        <v>0</v>
      </c>
      <c r="AA45" s="36">
        <f>SUM(E45:Z45)</f>
        <v>980264.63</v>
      </c>
    </row>
    <row r="46" spans="1:27" ht="35.1" customHeight="1">
      <c r="A46" s="14"/>
      <c r="B46" s="12" t="s">
        <v>246</v>
      </c>
      <c r="C46" s="52" t="s">
        <v>105</v>
      </c>
      <c r="D46" s="39" t="s">
        <v>106</v>
      </c>
      <c r="E46" s="35">
        <v>0</v>
      </c>
      <c r="F46" s="35">
        <v>0</v>
      </c>
      <c r="G46" s="35">
        <v>0</v>
      </c>
      <c r="H46" s="35">
        <v>0</v>
      </c>
      <c r="I46" s="35">
        <v>0</v>
      </c>
      <c r="J46" s="35">
        <v>0</v>
      </c>
      <c r="K46" s="35">
        <v>0</v>
      </c>
      <c r="L46" s="35">
        <v>2331.8200000000002</v>
      </c>
      <c r="M46" s="35">
        <v>0</v>
      </c>
      <c r="N46" s="35">
        <v>0</v>
      </c>
      <c r="O46" s="35">
        <v>0</v>
      </c>
      <c r="P46" s="35">
        <v>0</v>
      </c>
      <c r="Q46" s="35">
        <v>0</v>
      </c>
      <c r="R46" s="35">
        <v>0</v>
      </c>
      <c r="S46" s="35">
        <v>2645993.13</v>
      </c>
      <c r="T46" s="35">
        <v>0</v>
      </c>
      <c r="U46" s="35">
        <v>0</v>
      </c>
      <c r="V46" s="35">
        <v>0</v>
      </c>
      <c r="W46" s="35">
        <v>0</v>
      </c>
      <c r="X46" s="35">
        <v>0</v>
      </c>
      <c r="Y46" s="35">
        <v>0</v>
      </c>
      <c r="Z46" s="35">
        <v>0</v>
      </c>
      <c r="AA46" s="36">
        <f>SUM(E46:Z46)</f>
        <v>2648324.9499999997</v>
      </c>
    </row>
    <row r="47" spans="1:27" s="49" customFormat="1" ht="35.1" customHeight="1">
      <c r="A47" s="14" t="s">
        <v>242</v>
      </c>
      <c r="B47" s="16" t="s">
        <v>43</v>
      </c>
      <c r="C47" s="17" t="s">
        <v>44</v>
      </c>
      <c r="D47" s="18"/>
      <c r="E47" s="31">
        <v>0</v>
      </c>
      <c r="F47" s="31">
        <v>44.26</v>
      </c>
      <c r="G47" s="31">
        <v>181.34</v>
      </c>
      <c r="H47" s="31">
        <v>10689</v>
      </c>
      <c r="I47" s="31">
        <v>0</v>
      </c>
      <c r="J47" s="31">
        <v>0</v>
      </c>
      <c r="K47" s="31">
        <v>0</v>
      </c>
      <c r="L47" s="31">
        <v>9189</v>
      </c>
      <c r="M47" s="31">
        <v>4271.47</v>
      </c>
      <c r="N47" s="31">
        <v>0</v>
      </c>
      <c r="O47" s="31">
        <v>0</v>
      </c>
      <c r="P47" s="31">
        <v>0</v>
      </c>
      <c r="Q47" s="31">
        <v>2288.41</v>
      </c>
      <c r="R47" s="31">
        <v>136535.89000000001</v>
      </c>
      <c r="S47" s="31">
        <v>100397.4</v>
      </c>
      <c r="T47" s="31">
        <v>20553.990000000002</v>
      </c>
      <c r="U47" s="31">
        <v>0</v>
      </c>
      <c r="V47" s="31">
        <v>5763.96</v>
      </c>
      <c r="W47" s="31">
        <v>8903.869999999999</v>
      </c>
      <c r="X47" s="31">
        <v>752.41</v>
      </c>
      <c r="Y47" s="31">
        <v>-101.16</v>
      </c>
      <c r="Z47" s="31">
        <v>9493.39</v>
      </c>
      <c r="AA47" s="31">
        <f t="shared" ref="AA47" si="9">SUM(AA48:AA49)</f>
        <v>308963.23</v>
      </c>
    </row>
    <row r="48" spans="1:27" ht="35.1" customHeight="1">
      <c r="A48" s="14"/>
      <c r="B48" s="12">
        <v>11</v>
      </c>
      <c r="C48" s="13" t="s">
        <v>107</v>
      </c>
      <c r="D48" s="39" t="s">
        <v>109</v>
      </c>
      <c r="E48" s="35">
        <v>0</v>
      </c>
      <c r="F48" s="35">
        <v>44.26</v>
      </c>
      <c r="G48" s="35">
        <v>181.34</v>
      </c>
      <c r="H48" s="35">
        <v>10689</v>
      </c>
      <c r="I48" s="35">
        <v>0</v>
      </c>
      <c r="J48" s="35">
        <v>0</v>
      </c>
      <c r="K48" s="35">
        <v>0</v>
      </c>
      <c r="L48" s="35">
        <v>9189</v>
      </c>
      <c r="M48" s="35">
        <v>0</v>
      </c>
      <c r="N48" s="35">
        <v>0</v>
      </c>
      <c r="O48" s="35">
        <v>0</v>
      </c>
      <c r="P48" s="35">
        <v>0</v>
      </c>
      <c r="Q48" s="35">
        <v>0</v>
      </c>
      <c r="R48" s="35">
        <v>19378</v>
      </c>
      <c r="S48" s="35">
        <v>0</v>
      </c>
      <c r="T48" s="35">
        <v>800</v>
      </c>
      <c r="U48" s="35">
        <v>0</v>
      </c>
      <c r="V48" s="35">
        <v>0</v>
      </c>
      <c r="W48" s="35">
        <v>458.74</v>
      </c>
      <c r="X48" s="35">
        <v>181.34</v>
      </c>
      <c r="Y48" s="35">
        <v>0</v>
      </c>
      <c r="Z48" s="35">
        <v>0</v>
      </c>
      <c r="AA48" s="36">
        <f>SUM(E48:Z48)</f>
        <v>40921.679999999993</v>
      </c>
    </row>
    <row r="49" spans="1:27" ht="35.1" customHeight="1">
      <c r="A49" s="14"/>
      <c r="B49" s="12" t="s">
        <v>246</v>
      </c>
      <c r="C49" s="52" t="s">
        <v>110</v>
      </c>
      <c r="D49" s="19" t="s">
        <v>112</v>
      </c>
      <c r="E49" s="35">
        <v>0</v>
      </c>
      <c r="F49" s="35">
        <v>0</v>
      </c>
      <c r="G49" s="35">
        <v>0</v>
      </c>
      <c r="H49" s="35">
        <v>0</v>
      </c>
      <c r="I49" s="35">
        <v>0</v>
      </c>
      <c r="J49" s="35">
        <v>0</v>
      </c>
      <c r="K49" s="35">
        <v>0</v>
      </c>
      <c r="L49" s="35">
        <v>0</v>
      </c>
      <c r="M49" s="35">
        <v>4271.47</v>
      </c>
      <c r="N49" s="35">
        <v>0</v>
      </c>
      <c r="O49" s="35">
        <v>0</v>
      </c>
      <c r="P49" s="35">
        <v>0</v>
      </c>
      <c r="Q49" s="35">
        <v>2288.41</v>
      </c>
      <c r="R49" s="35">
        <v>117157.89</v>
      </c>
      <c r="S49" s="35">
        <v>100397.4</v>
      </c>
      <c r="T49" s="35">
        <v>19753.990000000002</v>
      </c>
      <c r="U49" s="35">
        <v>0</v>
      </c>
      <c r="V49" s="35">
        <v>5763.96</v>
      </c>
      <c r="W49" s="35">
        <v>8445.1299999999992</v>
      </c>
      <c r="X49" s="35">
        <v>571.06999999999994</v>
      </c>
      <c r="Y49" s="35">
        <v>-101.16</v>
      </c>
      <c r="Z49" s="35">
        <v>9493.39</v>
      </c>
      <c r="AA49" s="36">
        <f>SUM(E49:Z49)</f>
        <v>268041.55</v>
      </c>
    </row>
    <row r="50" spans="1:27" s="49" customFormat="1" ht="35.1" customHeight="1">
      <c r="A50" s="14" t="s">
        <v>242</v>
      </c>
      <c r="B50" s="11" t="s">
        <v>45</v>
      </c>
      <c r="C50" s="62" t="s">
        <v>46</v>
      </c>
      <c r="D50" s="63"/>
      <c r="E50" s="26">
        <v>0</v>
      </c>
      <c r="F50" s="26">
        <v>84793.87</v>
      </c>
      <c r="G50" s="26">
        <v>0</v>
      </c>
      <c r="H50" s="26">
        <v>6822.25</v>
      </c>
      <c r="I50" s="26">
        <v>21323.58</v>
      </c>
      <c r="J50" s="26">
        <v>768</v>
      </c>
      <c r="K50" s="26">
        <v>4743.2</v>
      </c>
      <c r="L50" s="26">
        <v>345.8</v>
      </c>
      <c r="M50" s="26">
        <v>10471.5</v>
      </c>
      <c r="N50" s="26">
        <v>13860</v>
      </c>
      <c r="O50" s="26">
        <v>57429.16</v>
      </c>
      <c r="P50" s="26">
        <v>0</v>
      </c>
      <c r="Q50" s="26">
        <v>1568.65</v>
      </c>
      <c r="R50" s="26">
        <v>21834.25</v>
      </c>
      <c r="S50" s="26">
        <v>6465.7</v>
      </c>
      <c r="T50" s="26">
        <v>620</v>
      </c>
      <c r="U50" s="26">
        <v>0</v>
      </c>
      <c r="V50" s="26">
        <v>1027.8</v>
      </c>
      <c r="W50" s="26">
        <v>8945</v>
      </c>
      <c r="X50" s="26">
        <v>0</v>
      </c>
      <c r="Y50" s="26">
        <v>60115.81</v>
      </c>
      <c r="Z50" s="26">
        <v>0</v>
      </c>
      <c r="AA50" s="26">
        <f t="shared" ref="AA50" si="10">SUM(AA51:AA57)</f>
        <v>301134.57</v>
      </c>
    </row>
    <row r="51" spans="1:27" ht="35.1" customHeight="1">
      <c r="A51" s="14"/>
      <c r="B51" s="12">
        <v>11</v>
      </c>
      <c r="C51" s="13" t="s">
        <v>113</v>
      </c>
      <c r="D51" s="39" t="s">
        <v>114</v>
      </c>
      <c r="E51" s="35">
        <v>0</v>
      </c>
      <c r="F51" s="35">
        <v>19417</v>
      </c>
      <c r="G51" s="35">
        <v>0</v>
      </c>
      <c r="H51" s="35">
        <v>5694.75</v>
      </c>
      <c r="I51" s="35">
        <v>19255.61</v>
      </c>
      <c r="J51" s="35">
        <v>768</v>
      </c>
      <c r="K51" s="35">
        <v>4743.2</v>
      </c>
      <c r="L51" s="35">
        <v>345.8</v>
      </c>
      <c r="M51" s="35">
        <v>9182.5</v>
      </c>
      <c r="N51" s="35">
        <v>11700</v>
      </c>
      <c r="O51" s="35">
        <v>0</v>
      </c>
      <c r="P51" s="35">
        <v>0</v>
      </c>
      <c r="Q51" s="35">
        <v>0</v>
      </c>
      <c r="R51" s="35">
        <v>8640</v>
      </c>
      <c r="S51" s="35">
        <v>6228.5</v>
      </c>
      <c r="T51" s="35">
        <v>0</v>
      </c>
      <c r="U51" s="35">
        <v>0</v>
      </c>
      <c r="V51" s="35">
        <v>0</v>
      </c>
      <c r="W51" s="35">
        <v>0</v>
      </c>
      <c r="X51" s="35">
        <v>0</v>
      </c>
      <c r="Y51" s="35">
        <v>2787</v>
      </c>
      <c r="Z51" s="35">
        <v>0</v>
      </c>
      <c r="AA51" s="36">
        <f t="shared" ref="AA51:AA57" si="11">SUM(E51:Z51)</f>
        <v>88762.36</v>
      </c>
    </row>
    <row r="52" spans="1:27" ht="35.1" customHeight="1">
      <c r="A52" s="14"/>
      <c r="B52" s="12" t="s">
        <v>246</v>
      </c>
      <c r="C52" s="52" t="s">
        <v>115</v>
      </c>
      <c r="D52" s="39" t="s">
        <v>116</v>
      </c>
      <c r="E52" s="35">
        <v>0</v>
      </c>
      <c r="F52" s="35">
        <v>674</v>
      </c>
      <c r="G52" s="35">
        <v>0</v>
      </c>
      <c r="H52" s="35">
        <v>242.5</v>
      </c>
      <c r="I52" s="35">
        <v>920.97</v>
      </c>
      <c r="J52" s="35">
        <v>0</v>
      </c>
      <c r="K52" s="35">
        <v>0</v>
      </c>
      <c r="L52" s="35">
        <v>0</v>
      </c>
      <c r="M52" s="35">
        <v>0</v>
      </c>
      <c r="N52" s="35">
        <v>2160</v>
      </c>
      <c r="O52" s="35">
        <v>0</v>
      </c>
      <c r="P52" s="35">
        <v>0</v>
      </c>
      <c r="Q52" s="35">
        <v>280.64999999999998</v>
      </c>
      <c r="R52" s="35">
        <v>11998.8</v>
      </c>
      <c r="S52" s="35">
        <v>237.2</v>
      </c>
      <c r="T52" s="35">
        <v>0</v>
      </c>
      <c r="U52" s="35">
        <v>0</v>
      </c>
      <c r="V52" s="35">
        <v>0</v>
      </c>
      <c r="W52" s="35">
        <v>1755</v>
      </c>
      <c r="X52" s="35">
        <v>0</v>
      </c>
      <c r="Y52" s="35">
        <v>0</v>
      </c>
      <c r="Z52" s="35">
        <v>0</v>
      </c>
      <c r="AA52" s="36">
        <f t="shared" si="11"/>
        <v>18269.12</v>
      </c>
    </row>
    <row r="53" spans="1:27" ht="35.1" customHeight="1">
      <c r="A53" s="14"/>
      <c r="B53" s="12">
        <v>11</v>
      </c>
      <c r="C53" s="13" t="s">
        <v>117</v>
      </c>
      <c r="D53" s="39" t="s">
        <v>118</v>
      </c>
      <c r="E53" s="35">
        <v>0</v>
      </c>
      <c r="F53" s="35">
        <v>0</v>
      </c>
      <c r="G53" s="35">
        <v>0</v>
      </c>
      <c r="H53" s="35">
        <v>705</v>
      </c>
      <c r="I53" s="35">
        <v>1147</v>
      </c>
      <c r="J53" s="35">
        <v>0</v>
      </c>
      <c r="K53" s="35">
        <v>0</v>
      </c>
      <c r="L53" s="35">
        <v>0</v>
      </c>
      <c r="M53" s="35">
        <v>0</v>
      </c>
      <c r="N53" s="35">
        <v>0</v>
      </c>
      <c r="O53" s="35">
        <v>2811</v>
      </c>
      <c r="P53" s="35">
        <v>0</v>
      </c>
      <c r="Q53" s="35">
        <v>0</v>
      </c>
      <c r="R53" s="35">
        <v>1075.45</v>
      </c>
      <c r="S53" s="35">
        <v>0</v>
      </c>
      <c r="T53" s="35">
        <v>0</v>
      </c>
      <c r="U53" s="35">
        <v>0</v>
      </c>
      <c r="V53" s="35">
        <v>0</v>
      </c>
      <c r="W53" s="35">
        <v>0</v>
      </c>
      <c r="X53" s="35">
        <v>0</v>
      </c>
      <c r="Y53" s="35">
        <v>117.6</v>
      </c>
      <c r="Z53" s="35">
        <v>0</v>
      </c>
      <c r="AA53" s="36">
        <f t="shared" si="11"/>
        <v>5856.05</v>
      </c>
    </row>
    <row r="54" spans="1:27" ht="35.1" customHeight="1">
      <c r="A54" s="14"/>
      <c r="B54" s="12" t="s">
        <v>246</v>
      </c>
      <c r="C54" s="52" t="s">
        <v>119</v>
      </c>
      <c r="D54" s="39" t="s">
        <v>120</v>
      </c>
      <c r="E54" s="35">
        <v>0</v>
      </c>
      <c r="F54" s="35">
        <v>0</v>
      </c>
      <c r="G54" s="35">
        <v>0</v>
      </c>
      <c r="H54" s="35">
        <v>180</v>
      </c>
      <c r="I54" s="35">
        <v>0</v>
      </c>
      <c r="J54" s="35">
        <v>0</v>
      </c>
      <c r="K54" s="35">
        <v>0</v>
      </c>
      <c r="L54" s="35">
        <v>0</v>
      </c>
      <c r="M54" s="35">
        <v>190</v>
      </c>
      <c r="N54" s="35">
        <v>0</v>
      </c>
      <c r="O54" s="35">
        <v>0</v>
      </c>
      <c r="P54" s="35">
        <v>0</v>
      </c>
      <c r="Q54" s="35">
        <v>0</v>
      </c>
      <c r="R54" s="35">
        <v>0</v>
      </c>
      <c r="S54" s="35">
        <v>0</v>
      </c>
      <c r="T54" s="35">
        <v>0</v>
      </c>
      <c r="U54" s="35">
        <v>0</v>
      </c>
      <c r="V54" s="35">
        <v>0</v>
      </c>
      <c r="W54" s="35">
        <v>7190</v>
      </c>
      <c r="X54" s="35">
        <v>0</v>
      </c>
      <c r="Y54" s="35">
        <v>0</v>
      </c>
      <c r="Z54" s="35">
        <v>0</v>
      </c>
      <c r="AA54" s="36">
        <f t="shared" si="11"/>
        <v>7560</v>
      </c>
    </row>
    <row r="55" spans="1:27" ht="35.1" customHeight="1">
      <c r="A55" s="14"/>
      <c r="B55" s="12" t="s">
        <v>246</v>
      </c>
      <c r="C55" s="52" t="s">
        <v>121</v>
      </c>
      <c r="D55" s="39" t="s">
        <v>122</v>
      </c>
      <c r="E55" s="35">
        <v>0</v>
      </c>
      <c r="F55" s="35">
        <v>0</v>
      </c>
      <c r="G55" s="35">
        <v>0</v>
      </c>
      <c r="H55" s="35">
        <v>0</v>
      </c>
      <c r="I55" s="35">
        <v>0</v>
      </c>
      <c r="J55" s="35">
        <v>0</v>
      </c>
      <c r="K55" s="35">
        <v>0</v>
      </c>
      <c r="L55" s="35">
        <v>0</v>
      </c>
      <c r="M55" s="35">
        <v>1099</v>
      </c>
      <c r="N55" s="35">
        <v>0</v>
      </c>
      <c r="O55" s="35">
        <v>0</v>
      </c>
      <c r="P55" s="35">
        <v>0</v>
      </c>
      <c r="Q55" s="35">
        <v>1288</v>
      </c>
      <c r="R55" s="35">
        <v>120</v>
      </c>
      <c r="S55" s="35">
        <v>0</v>
      </c>
      <c r="T55" s="35">
        <v>620</v>
      </c>
      <c r="U55" s="35">
        <v>0</v>
      </c>
      <c r="V55" s="35">
        <v>1027.8</v>
      </c>
      <c r="W55" s="35">
        <v>0</v>
      </c>
      <c r="X55" s="35">
        <v>0</v>
      </c>
      <c r="Y55" s="35">
        <v>0</v>
      </c>
      <c r="Z55" s="35">
        <v>0</v>
      </c>
      <c r="AA55" s="36">
        <f t="shared" si="11"/>
        <v>4154.8</v>
      </c>
    </row>
    <row r="56" spans="1:27" ht="35.1" customHeight="1">
      <c r="A56" s="14"/>
      <c r="B56" s="12">
        <v>11</v>
      </c>
      <c r="C56" s="13" t="s">
        <v>123</v>
      </c>
      <c r="D56" s="39" t="s">
        <v>124</v>
      </c>
      <c r="E56" s="35">
        <v>0</v>
      </c>
      <c r="F56" s="35">
        <v>0</v>
      </c>
      <c r="G56" s="35">
        <v>0</v>
      </c>
      <c r="H56" s="35">
        <v>0</v>
      </c>
      <c r="I56" s="35">
        <v>0</v>
      </c>
      <c r="J56" s="35">
        <v>0</v>
      </c>
      <c r="K56" s="35">
        <v>0</v>
      </c>
      <c r="L56" s="35">
        <v>0</v>
      </c>
      <c r="M56" s="35">
        <v>0</v>
      </c>
      <c r="N56" s="35">
        <v>0</v>
      </c>
      <c r="O56" s="35">
        <v>0</v>
      </c>
      <c r="P56" s="35">
        <v>0</v>
      </c>
      <c r="Q56" s="35">
        <v>0</v>
      </c>
      <c r="R56" s="35">
        <v>0</v>
      </c>
      <c r="S56" s="35">
        <v>0</v>
      </c>
      <c r="T56" s="35">
        <v>0</v>
      </c>
      <c r="U56" s="35">
        <v>0</v>
      </c>
      <c r="V56" s="35">
        <v>0</v>
      </c>
      <c r="W56" s="35">
        <v>0</v>
      </c>
      <c r="X56" s="35">
        <v>0</v>
      </c>
      <c r="Y56" s="35">
        <v>0</v>
      </c>
      <c r="Z56" s="35">
        <v>0</v>
      </c>
      <c r="AA56" s="36">
        <f t="shared" si="11"/>
        <v>0</v>
      </c>
    </row>
    <row r="57" spans="1:27" ht="35.1" customHeight="1">
      <c r="A57" s="14"/>
      <c r="B57" s="12">
        <v>12</v>
      </c>
      <c r="C57" s="13" t="s">
        <v>125</v>
      </c>
      <c r="D57" s="39" t="s">
        <v>126</v>
      </c>
      <c r="E57" s="35">
        <v>0</v>
      </c>
      <c r="F57" s="35">
        <v>64702.87</v>
      </c>
      <c r="G57" s="35">
        <v>0</v>
      </c>
      <c r="H57" s="35">
        <v>0</v>
      </c>
      <c r="I57" s="35">
        <v>0</v>
      </c>
      <c r="J57" s="35">
        <v>0</v>
      </c>
      <c r="K57" s="35">
        <v>0</v>
      </c>
      <c r="L57" s="35">
        <v>0</v>
      </c>
      <c r="M57" s="35">
        <v>0</v>
      </c>
      <c r="N57" s="35">
        <v>0</v>
      </c>
      <c r="O57" s="35">
        <v>54618.16</v>
      </c>
      <c r="P57" s="35">
        <v>0</v>
      </c>
      <c r="Q57" s="35">
        <v>0</v>
      </c>
      <c r="R57" s="35">
        <v>0</v>
      </c>
      <c r="S57" s="35">
        <v>0</v>
      </c>
      <c r="T57" s="35">
        <v>0</v>
      </c>
      <c r="U57" s="35">
        <v>0</v>
      </c>
      <c r="V57" s="35">
        <v>0</v>
      </c>
      <c r="W57" s="35">
        <v>0</v>
      </c>
      <c r="X57" s="35">
        <v>0</v>
      </c>
      <c r="Y57" s="35">
        <v>57211.21</v>
      </c>
      <c r="Z57" s="35">
        <v>0</v>
      </c>
      <c r="AA57" s="36">
        <f t="shared" si="11"/>
        <v>176532.24</v>
      </c>
    </row>
    <row r="58" spans="1:27" s="49" customFormat="1" ht="35.1" customHeight="1">
      <c r="A58" s="14" t="s">
        <v>242</v>
      </c>
      <c r="B58" s="11" t="s">
        <v>47</v>
      </c>
      <c r="C58" s="62" t="s">
        <v>48</v>
      </c>
      <c r="D58" s="63"/>
      <c r="E58" s="26">
        <v>0</v>
      </c>
      <c r="F58" s="26">
        <v>27033.17</v>
      </c>
      <c r="G58" s="26">
        <v>62684.67</v>
      </c>
      <c r="H58" s="26">
        <v>4031.7300000000005</v>
      </c>
      <c r="I58" s="26">
        <v>207761.92000000001</v>
      </c>
      <c r="J58" s="26">
        <v>436591.41</v>
      </c>
      <c r="K58" s="26">
        <v>22308.950000000004</v>
      </c>
      <c r="L58" s="26">
        <v>260901.83</v>
      </c>
      <c r="M58" s="26">
        <v>-647.91999999999905</v>
      </c>
      <c r="N58" s="26">
        <v>17572</v>
      </c>
      <c r="O58" s="26">
        <v>296900.87999999995</v>
      </c>
      <c r="P58" s="26">
        <v>97260.69</v>
      </c>
      <c r="Q58" s="26">
        <v>40539.9</v>
      </c>
      <c r="R58" s="26">
        <v>32162.79</v>
      </c>
      <c r="S58" s="26">
        <v>52735.02</v>
      </c>
      <c r="T58" s="26">
        <v>22259.7</v>
      </c>
      <c r="U58" s="26">
        <v>1276.07</v>
      </c>
      <c r="V58" s="26">
        <v>1130597.7099999997</v>
      </c>
      <c r="W58" s="26">
        <v>829.9</v>
      </c>
      <c r="X58" s="26">
        <v>577150.50999999989</v>
      </c>
      <c r="Y58" s="26">
        <v>-27992.109999999997</v>
      </c>
      <c r="Z58" s="26">
        <v>1362973.1199999999</v>
      </c>
      <c r="AA58" s="26">
        <f t="shared" ref="AA58" si="12">SUM(AA59:AA87)</f>
        <v>4624931.9400000004</v>
      </c>
    </row>
    <row r="59" spans="1:27" ht="35.1" customHeight="1">
      <c r="A59" s="14"/>
      <c r="B59" s="12">
        <v>11</v>
      </c>
      <c r="C59" s="13" t="s">
        <v>127</v>
      </c>
      <c r="D59" s="39" t="s">
        <v>129</v>
      </c>
      <c r="E59" s="35">
        <v>0</v>
      </c>
      <c r="F59" s="35">
        <v>0</v>
      </c>
      <c r="G59" s="35">
        <v>0</v>
      </c>
      <c r="H59" s="35">
        <v>0</v>
      </c>
      <c r="I59" s="35">
        <v>0</v>
      </c>
      <c r="J59" s="35">
        <v>331815.67999999999</v>
      </c>
      <c r="K59" s="35">
        <v>0</v>
      </c>
      <c r="L59" s="35">
        <v>0</v>
      </c>
      <c r="M59" s="35">
        <v>0</v>
      </c>
      <c r="N59" s="35">
        <v>0</v>
      </c>
      <c r="O59" s="35">
        <v>0</v>
      </c>
      <c r="P59" s="35">
        <v>0</v>
      </c>
      <c r="Q59" s="35">
        <v>0</v>
      </c>
      <c r="R59" s="35">
        <v>0</v>
      </c>
      <c r="S59" s="35">
        <v>22466.04</v>
      </c>
      <c r="T59" s="35">
        <v>0</v>
      </c>
      <c r="U59" s="35">
        <v>0</v>
      </c>
      <c r="V59" s="35">
        <v>0</v>
      </c>
      <c r="W59" s="35">
        <v>0</v>
      </c>
      <c r="X59" s="35">
        <v>0</v>
      </c>
      <c r="Y59" s="35">
        <v>0</v>
      </c>
      <c r="Z59" s="35">
        <v>0</v>
      </c>
      <c r="AA59" s="36">
        <f t="shared" ref="AA59:AA87" si="13">SUM(E59:Z59)</f>
        <v>354281.72</v>
      </c>
    </row>
    <row r="60" spans="1:27" ht="35.1" customHeight="1">
      <c r="A60" s="14"/>
      <c r="B60" s="12" t="s">
        <v>246</v>
      </c>
      <c r="C60" s="13" t="s">
        <v>130</v>
      </c>
      <c r="D60" s="39" t="s">
        <v>132</v>
      </c>
      <c r="E60" s="35">
        <v>0</v>
      </c>
      <c r="F60" s="35">
        <v>0</v>
      </c>
      <c r="G60" s="35">
        <v>0</v>
      </c>
      <c r="H60" s="35">
        <v>0</v>
      </c>
      <c r="I60" s="35">
        <v>0</v>
      </c>
      <c r="J60" s="35">
        <v>0</v>
      </c>
      <c r="K60" s="35">
        <v>0</v>
      </c>
      <c r="L60" s="35">
        <v>29.04</v>
      </c>
      <c r="M60" s="35">
        <v>859.55</v>
      </c>
      <c r="N60" s="35">
        <v>0</v>
      </c>
      <c r="O60" s="35">
        <v>269692.93</v>
      </c>
      <c r="P60" s="35">
        <v>0</v>
      </c>
      <c r="Q60" s="35">
        <v>0</v>
      </c>
      <c r="R60" s="35">
        <v>0</v>
      </c>
      <c r="S60" s="35">
        <v>0</v>
      </c>
      <c r="T60" s="35">
        <v>0</v>
      </c>
      <c r="U60" s="35">
        <v>0</v>
      </c>
      <c r="V60" s="35">
        <v>0</v>
      </c>
      <c r="W60" s="35">
        <v>0</v>
      </c>
      <c r="X60" s="35">
        <v>0</v>
      </c>
      <c r="Y60" s="35">
        <v>0</v>
      </c>
      <c r="Z60" s="35">
        <v>0</v>
      </c>
      <c r="AA60" s="36">
        <f t="shared" si="13"/>
        <v>270581.52</v>
      </c>
    </row>
    <row r="61" spans="1:27" ht="35.1" customHeight="1">
      <c r="A61" s="14"/>
      <c r="B61" s="12" t="s">
        <v>247</v>
      </c>
      <c r="C61" s="13" t="s">
        <v>133</v>
      </c>
      <c r="D61" s="39" t="s">
        <v>135</v>
      </c>
      <c r="E61" s="35">
        <v>0</v>
      </c>
      <c r="F61" s="35">
        <v>0</v>
      </c>
      <c r="G61" s="35">
        <v>89.9</v>
      </c>
      <c r="H61" s="35">
        <v>459.16</v>
      </c>
      <c r="I61" s="35">
        <v>64689.869999999995</v>
      </c>
      <c r="J61" s="35">
        <v>0</v>
      </c>
      <c r="K61" s="35">
        <v>0</v>
      </c>
      <c r="L61" s="35">
        <v>0</v>
      </c>
      <c r="M61" s="35">
        <v>0</v>
      </c>
      <c r="N61" s="35">
        <v>0</v>
      </c>
      <c r="O61" s="35">
        <v>0</v>
      </c>
      <c r="P61" s="35">
        <v>0</v>
      </c>
      <c r="Q61" s="35">
        <v>0</v>
      </c>
      <c r="R61" s="35">
        <v>14101.42</v>
      </c>
      <c r="S61" s="35">
        <v>14522.36</v>
      </c>
      <c r="T61" s="35">
        <v>0</v>
      </c>
      <c r="U61" s="35">
        <v>970.72</v>
      </c>
      <c r="V61" s="35">
        <v>0</v>
      </c>
      <c r="W61" s="35">
        <v>0</v>
      </c>
      <c r="X61" s="35">
        <v>124.9</v>
      </c>
      <c r="Y61" s="35">
        <v>0</v>
      </c>
      <c r="Z61" s="35">
        <v>0</v>
      </c>
      <c r="AA61" s="36">
        <f t="shared" si="13"/>
        <v>94958.329999999987</v>
      </c>
    </row>
    <row r="62" spans="1:27" ht="35.1" customHeight="1">
      <c r="A62" s="14"/>
      <c r="B62" s="12" t="s">
        <v>247</v>
      </c>
      <c r="C62" s="13" t="s">
        <v>136</v>
      </c>
      <c r="D62" s="39" t="s">
        <v>138</v>
      </c>
      <c r="E62" s="35">
        <v>0</v>
      </c>
      <c r="F62" s="35">
        <v>0</v>
      </c>
      <c r="G62" s="35">
        <v>0</v>
      </c>
      <c r="H62" s="35">
        <v>0</v>
      </c>
      <c r="I62" s="35">
        <v>120629.19</v>
      </c>
      <c r="J62" s="35">
        <v>0</v>
      </c>
      <c r="K62" s="35">
        <v>0</v>
      </c>
      <c r="L62" s="35">
        <v>25228</v>
      </c>
      <c r="M62" s="35">
        <v>0</v>
      </c>
      <c r="N62" s="35">
        <v>0</v>
      </c>
      <c r="O62" s="35">
        <v>22037.13</v>
      </c>
      <c r="P62" s="35">
        <v>0</v>
      </c>
      <c r="Q62" s="35">
        <v>0</v>
      </c>
      <c r="R62" s="35">
        <v>0</v>
      </c>
      <c r="S62" s="35">
        <v>0</v>
      </c>
      <c r="T62" s="35">
        <v>0</v>
      </c>
      <c r="U62" s="35">
        <v>0</v>
      </c>
      <c r="V62" s="35">
        <v>29262.7</v>
      </c>
      <c r="W62" s="35">
        <v>0</v>
      </c>
      <c r="X62" s="35">
        <v>0</v>
      </c>
      <c r="Y62" s="35">
        <v>0</v>
      </c>
      <c r="Z62" s="35">
        <v>0</v>
      </c>
      <c r="AA62" s="36">
        <f t="shared" si="13"/>
        <v>197157.02000000002</v>
      </c>
    </row>
    <row r="63" spans="1:27" ht="35.1" customHeight="1">
      <c r="A63" s="14"/>
      <c r="B63" s="12" t="s">
        <v>246</v>
      </c>
      <c r="C63" s="13" t="s">
        <v>139</v>
      </c>
      <c r="D63" s="39" t="s">
        <v>141</v>
      </c>
      <c r="E63" s="35">
        <v>0</v>
      </c>
      <c r="F63" s="35">
        <v>14889.329999999998</v>
      </c>
      <c r="G63" s="35">
        <v>6325.15</v>
      </c>
      <c r="H63" s="35">
        <v>0</v>
      </c>
      <c r="I63" s="35">
        <v>0</v>
      </c>
      <c r="J63" s="35">
        <v>22465.17</v>
      </c>
      <c r="K63" s="35">
        <v>10858.720000000001</v>
      </c>
      <c r="L63" s="35">
        <v>0</v>
      </c>
      <c r="M63" s="35">
        <v>0</v>
      </c>
      <c r="N63" s="35">
        <v>3205.16</v>
      </c>
      <c r="O63" s="35">
        <v>2069.54</v>
      </c>
      <c r="P63" s="35">
        <v>0</v>
      </c>
      <c r="Q63" s="35">
        <v>40102.04</v>
      </c>
      <c r="R63" s="35">
        <v>0</v>
      </c>
      <c r="S63" s="35">
        <v>0</v>
      </c>
      <c r="T63" s="35">
        <v>0</v>
      </c>
      <c r="U63" s="35">
        <v>0</v>
      </c>
      <c r="V63" s="35">
        <v>17340.669999999998</v>
      </c>
      <c r="W63" s="35">
        <v>0</v>
      </c>
      <c r="X63" s="35">
        <v>0</v>
      </c>
      <c r="Y63" s="35">
        <v>16.399999999999999</v>
      </c>
      <c r="Z63" s="35">
        <v>0</v>
      </c>
      <c r="AA63" s="36">
        <f t="shared" si="13"/>
        <v>117272.18</v>
      </c>
    </row>
    <row r="64" spans="1:27" ht="35.1" customHeight="1">
      <c r="A64" s="14"/>
      <c r="B64" s="12">
        <v>11</v>
      </c>
      <c r="C64" s="13" t="s">
        <v>142</v>
      </c>
      <c r="D64" s="19" t="s">
        <v>144</v>
      </c>
      <c r="E64" s="35">
        <v>0</v>
      </c>
      <c r="F64" s="35">
        <v>0</v>
      </c>
      <c r="G64" s="35">
        <v>0</v>
      </c>
      <c r="H64" s="35">
        <v>0</v>
      </c>
      <c r="I64" s="35">
        <v>0</v>
      </c>
      <c r="J64" s="35">
        <v>7797.36</v>
      </c>
      <c r="K64" s="35">
        <v>0</v>
      </c>
      <c r="L64" s="35">
        <v>0</v>
      </c>
      <c r="M64" s="35">
        <v>5150.01</v>
      </c>
      <c r="N64" s="35">
        <v>0</v>
      </c>
      <c r="O64" s="35">
        <v>0</v>
      </c>
      <c r="P64" s="35">
        <v>0</v>
      </c>
      <c r="Q64" s="35">
        <v>0</v>
      </c>
      <c r="R64" s="35">
        <v>0</v>
      </c>
      <c r="S64" s="35">
        <v>0</v>
      </c>
      <c r="T64" s="35">
        <v>7992.93</v>
      </c>
      <c r="U64" s="35">
        <v>0</v>
      </c>
      <c r="V64" s="35">
        <v>0</v>
      </c>
      <c r="W64" s="35">
        <v>0</v>
      </c>
      <c r="X64" s="35">
        <v>5649.27</v>
      </c>
      <c r="Y64" s="35">
        <v>0</v>
      </c>
      <c r="Z64" s="35">
        <v>0</v>
      </c>
      <c r="AA64" s="36">
        <f t="shared" si="13"/>
        <v>26589.57</v>
      </c>
    </row>
    <row r="65" spans="1:27" ht="35.1" customHeight="1">
      <c r="A65" s="14"/>
      <c r="B65" s="12">
        <v>11</v>
      </c>
      <c r="C65" s="13" t="s">
        <v>145</v>
      </c>
      <c r="D65" s="19" t="s">
        <v>147</v>
      </c>
      <c r="E65" s="35">
        <v>0</v>
      </c>
      <c r="F65" s="35">
        <v>0</v>
      </c>
      <c r="G65" s="35">
        <v>7563.87</v>
      </c>
      <c r="H65" s="35">
        <v>0</v>
      </c>
      <c r="I65" s="35">
        <v>0</v>
      </c>
      <c r="J65" s="35">
        <v>0</v>
      </c>
      <c r="K65" s="35">
        <v>0</v>
      </c>
      <c r="L65" s="35">
        <v>183.87</v>
      </c>
      <c r="M65" s="35">
        <v>843.3</v>
      </c>
      <c r="N65" s="35">
        <v>0</v>
      </c>
      <c r="O65" s="35">
        <v>183.86</v>
      </c>
      <c r="P65" s="35">
        <v>0</v>
      </c>
      <c r="Q65" s="35">
        <v>0</v>
      </c>
      <c r="R65" s="35">
        <v>0</v>
      </c>
      <c r="S65" s="35">
        <v>0</v>
      </c>
      <c r="T65" s="35">
        <v>0</v>
      </c>
      <c r="U65" s="35">
        <v>0</v>
      </c>
      <c r="V65" s="35">
        <v>1500</v>
      </c>
      <c r="W65" s="35">
        <v>500.89</v>
      </c>
      <c r="X65" s="35">
        <v>0</v>
      </c>
      <c r="Y65" s="35">
        <v>0</v>
      </c>
      <c r="Z65" s="35">
        <v>178676.3</v>
      </c>
      <c r="AA65" s="36">
        <f t="shared" si="13"/>
        <v>189452.09</v>
      </c>
    </row>
    <row r="66" spans="1:27" s="49" customFormat="1" ht="35.1" customHeight="1">
      <c r="A66" s="14" t="s">
        <v>242</v>
      </c>
      <c r="B66" s="11"/>
      <c r="C66" s="62" t="s">
        <v>49</v>
      </c>
      <c r="D66" s="63"/>
      <c r="E66" s="26">
        <v>0</v>
      </c>
      <c r="F66" s="26">
        <v>0</v>
      </c>
      <c r="G66" s="26">
        <v>0</v>
      </c>
      <c r="H66" s="26">
        <v>0</v>
      </c>
      <c r="I66" s="26">
        <v>0</v>
      </c>
      <c r="J66" s="26">
        <v>0</v>
      </c>
      <c r="K66" s="26">
        <v>0</v>
      </c>
      <c r="L66" s="26">
        <v>0</v>
      </c>
      <c r="M66" s="26">
        <v>0</v>
      </c>
      <c r="N66" s="26">
        <v>0</v>
      </c>
      <c r="O66" s="26">
        <v>0</v>
      </c>
      <c r="P66" s="26">
        <v>0</v>
      </c>
      <c r="Q66" s="26">
        <v>0</v>
      </c>
      <c r="R66" s="26">
        <v>0</v>
      </c>
      <c r="S66" s="26">
        <v>0</v>
      </c>
      <c r="T66" s="26">
        <v>0</v>
      </c>
      <c r="U66" s="26">
        <v>0</v>
      </c>
      <c r="V66" s="26">
        <v>0</v>
      </c>
      <c r="W66" s="26">
        <v>0</v>
      </c>
      <c r="X66" s="26">
        <v>0</v>
      </c>
      <c r="Y66" s="26">
        <v>0</v>
      </c>
      <c r="Z66" s="26">
        <v>69127.64</v>
      </c>
      <c r="AA66" s="26">
        <f t="shared" si="13"/>
        <v>69127.64</v>
      </c>
    </row>
    <row r="67" spans="1:27" ht="35.1" customHeight="1">
      <c r="A67" s="14"/>
      <c r="B67" s="12">
        <v>11</v>
      </c>
      <c r="C67" s="13" t="s">
        <v>148</v>
      </c>
      <c r="D67" s="19" t="s">
        <v>150</v>
      </c>
      <c r="E67" s="35">
        <v>0</v>
      </c>
      <c r="F67" s="35">
        <v>0</v>
      </c>
      <c r="G67" s="35">
        <v>0</v>
      </c>
      <c r="H67" s="35">
        <v>0</v>
      </c>
      <c r="I67" s="35">
        <v>0</v>
      </c>
      <c r="J67" s="35">
        <v>0</v>
      </c>
      <c r="K67" s="35">
        <v>0</v>
      </c>
      <c r="L67" s="35">
        <v>0</v>
      </c>
      <c r="M67" s="35">
        <v>0</v>
      </c>
      <c r="N67" s="35">
        <v>0</v>
      </c>
      <c r="O67" s="35">
        <v>0</v>
      </c>
      <c r="P67" s="35">
        <v>0</v>
      </c>
      <c r="Q67" s="35">
        <v>0</v>
      </c>
      <c r="R67" s="35">
        <v>0</v>
      </c>
      <c r="S67" s="35">
        <v>0</v>
      </c>
      <c r="T67" s="35">
        <v>0</v>
      </c>
      <c r="U67" s="35">
        <v>0</v>
      </c>
      <c r="V67" s="35">
        <v>0</v>
      </c>
      <c r="W67" s="35">
        <v>0</v>
      </c>
      <c r="X67" s="35">
        <v>0</v>
      </c>
      <c r="Y67" s="35">
        <v>0</v>
      </c>
      <c r="Z67" s="35">
        <v>0</v>
      </c>
      <c r="AA67" s="36">
        <f t="shared" si="13"/>
        <v>0</v>
      </c>
    </row>
    <row r="68" spans="1:27" ht="35.1" customHeight="1">
      <c r="A68" s="14"/>
      <c r="B68" s="12">
        <v>11</v>
      </c>
      <c r="C68" s="13" t="s">
        <v>151</v>
      </c>
      <c r="D68" s="19" t="s">
        <v>153</v>
      </c>
      <c r="E68" s="35">
        <v>0</v>
      </c>
      <c r="F68" s="35">
        <v>0</v>
      </c>
      <c r="G68" s="35">
        <v>99</v>
      </c>
      <c r="H68" s="35">
        <v>691.6</v>
      </c>
      <c r="I68" s="35">
        <v>0</v>
      </c>
      <c r="J68" s="35">
        <v>0</v>
      </c>
      <c r="K68" s="35">
        <v>550</v>
      </c>
      <c r="L68" s="35">
        <v>0</v>
      </c>
      <c r="M68" s="35">
        <v>0</v>
      </c>
      <c r="N68" s="35">
        <v>0</v>
      </c>
      <c r="O68" s="35">
        <v>0</v>
      </c>
      <c r="P68" s="35">
        <v>0</v>
      </c>
      <c r="Q68" s="35">
        <v>0</v>
      </c>
      <c r="R68" s="35">
        <v>0</v>
      </c>
      <c r="S68" s="35">
        <v>0</v>
      </c>
      <c r="T68" s="35">
        <v>137.5</v>
      </c>
      <c r="U68" s="35">
        <v>0</v>
      </c>
      <c r="V68" s="35">
        <v>0</v>
      </c>
      <c r="W68" s="35">
        <v>0</v>
      </c>
      <c r="X68" s="35">
        <v>0</v>
      </c>
      <c r="Y68" s="35">
        <v>0</v>
      </c>
      <c r="Z68" s="35">
        <v>187</v>
      </c>
      <c r="AA68" s="36">
        <f t="shared" si="13"/>
        <v>1665.1</v>
      </c>
    </row>
    <row r="69" spans="1:27" ht="35.1" customHeight="1">
      <c r="A69" s="14"/>
      <c r="B69" s="12">
        <v>11</v>
      </c>
      <c r="C69" s="13" t="s">
        <v>154</v>
      </c>
      <c r="D69" s="39" t="s">
        <v>155</v>
      </c>
      <c r="E69" s="35">
        <v>0</v>
      </c>
      <c r="F69" s="35">
        <v>0</v>
      </c>
      <c r="G69" s="35">
        <v>0</v>
      </c>
      <c r="H69" s="35">
        <v>0</v>
      </c>
      <c r="I69" s="35">
        <v>0</v>
      </c>
      <c r="J69" s="35">
        <v>0</v>
      </c>
      <c r="K69" s="35">
        <v>0</v>
      </c>
      <c r="L69" s="35">
        <v>0</v>
      </c>
      <c r="M69" s="35">
        <v>0</v>
      </c>
      <c r="N69" s="35">
        <v>0</v>
      </c>
      <c r="O69" s="35">
        <v>0</v>
      </c>
      <c r="P69" s="35">
        <v>0</v>
      </c>
      <c r="Q69" s="35">
        <v>0</v>
      </c>
      <c r="R69" s="35">
        <v>0</v>
      </c>
      <c r="S69" s="35">
        <v>0</v>
      </c>
      <c r="T69" s="35">
        <v>0</v>
      </c>
      <c r="U69" s="35">
        <v>0</v>
      </c>
      <c r="V69" s="35">
        <v>0</v>
      </c>
      <c r="W69" s="35">
        <v>0</v>
      </c>
      <c r="X69" s="35">
        <v>0</v>
      </c>
      <c r="Y69" s="35">
        <v>0</v>
      </c>
      <c r="Z69" s="35">
        <v>0</v>
      </c>
      <c r="AA69" s="36">
        <f t="shared" si="13"/>
        <v>0</v>
      </c>
    </row>
    <row r="70" spans="1:27" ht="35.1" customHeight="1">
      <c r="A70" s="14"/>
      <c r="B70" s="12">
        <v>11</v>
      </c>
      <c r="C70" s="13" t="s">
        <v>156</v>
      </c>
      <c r="D70" s="39" t="s">
        <v>157</v>
      </c>
      <c r="E70" s="35">
        <v>0</v>
      </c>
      <c r="F70" s="35">
        <v>0</v>
      </c>
      <c r="G70" s="35">
        <v>0</v>
      </c>
      <c r="H70" s="35">
        <v>0</v>
      </c>
      <c r="I70" s="35">
        <v>0</v>
      </c>
      <c r="J70" s="35">
        <v>0</v>
      </c>
      <c r="K70" s="35">
        <v>0</v>
      </c>
      <c r="L70" s="35">
        <v>0</v>
      </c>
      <c r="M70" s="35">
        <v>0</v>
      </c>
      <c r="N70" s="35">
        <v>0</v>
      </c>
      <c r="O70" s="35">
        <v>0</v>
      </c>
      <c r="P70" s="35">
        <v>0</v>
      </c>
      <c r="Q70" s="35">
        <v>0</v>
      </c>
      <c r="R70" s="35">
        <v>0</v>
      </c>
      <c r="S70" s="35">
        <v>0</v>
      </c>
      <c r="T70" s="35">
        <v>0</v>
      </c>
      <c r="U70" s="35">
        <v>0</v>
      </c>
      <c r="V70" s="35">
        <v>0</v>
      </c>
      <c r="W70" s="35">
        <v>0</v>
      </c>
      <c r="X70" s="35">
        <v>0</v>
      </c>
      <c r="Y70" s="35">
        <v>0</v>
      </c>
      <c r="Z70" s="35">
        <v>0</v>
      </c>
      <c r="AA70" s="36">
        <f t="shared" si="13"/>
        <v>0</v>
      </c>
    </row>
    <row r="71" spans="1:27" ht="35.1" customHeight="1">
      <c r="A71" s="14"/>
      <c r="B71" s="12">
        <v>11</v>
      </c>
      <c r="C71" s="13" t="s">
        <v>158</v>
      </c>
      <c r="D71" s="39" t="s">
        <v>159</v>
      </c>
      <c r="E71" s="35">
        <v>0</v>
      </c>
      <c r="F71" s="35">
        <v>0</v>
      </c>
      <c r="G71" s="35">
        <v>0</v>
      </c>
      <c r="H71" s="35">
        <v>0</v>
      </c>
      <c r="I71" s="35">
        <v>0</v>
      </c>
      <c r="J71" s="35">
        <v>0</v>
      </c>
      <c r="K71" s="35">
        <v>0</v>
      </c>
      <c r="L71" s="35">
        <v>0</v>
      </c>
      <c r="M71" s="35">
        <v>0</v>
      </c>
      <c r="N71" s="35">
        <v>0</v>
      </c>
      <c r="O71" s="35">
        <v>0</v>
      </c>
      <c r="P71" s="35">
        <v>0</v>
      </c>
      <c r="Q71" s="35">
        <v>0</v>
      </c>
      <c r="R71" s="35">
        <v>0</v>
      </c>
      <c r="S71" s="35">
        <v>0</v>
      </c>
      <c r="T71" s="35">
        <v>0</v>
      </c>
      <c r="U71" s="35">
        <v>0</v>
      </c>
      <c r="V71" s="35">
        <v>0</v>
      </c>
      <c r="W71" s="35">
        <v>0</v>
      </c>
      <c r="X71" s="35">
        <v>0</v>
      </c>
      <c r="Y71" s="35">
        <v>0</v>
      </c>
      <c r="Z71" s="35">
        <v>0</v>
      </c>
      <c r="AA71" s="36">
        <f t="shared" si="13"/>
        <v>0</v>
      </c>
    </row>
    <row r="72" spans="1:27" ht="35.1" customHeight="1">
      <c r="A72" s="14"/>
      <c r="B72" s="12">
        <v>11</v>
      </c>
      <c r="C72" s="13" t="s">
        <v>160</v>
      </c>
      <c r="D72" s="39" t="s">
        <v>161</v>
      </c>
      <c r="E72" s="35">
        <v>0</v>
      </c>
      <c r="F72" s="35">
        <v>0</v>
      </c>
      <c r="G72" s="35">
        <v>0</v>
      </c>
      <c r="H72" s="35">
        <v>0</v>
      </c>
      <c r="I72" s="35">
        <v>0</v>
      </c>
      <c r="J72" s="35">
        <v>0</v>
      </c>
      <c r="K72" s="35">
        <v>0</v>
      </c>
      <c r="L72" s="35">
        <v>0</v>
      </c>
      <c r="M72" s="35">
        <v>0</v>
      </c>
      <c r="N72" s="35">
        <v>0</v>
      </c>
      <c r="O72" s="35">
        <v>0</v>
      </c>
      <c r="P72" s="35">
        <v>0</v>
      </c>
      <c r="Q72" s="35">
        <v>0</v>
      </c>
      <c r="R72" s="35">
        <v>0</v>
      </c>
      <c r="S72" s="35">
        <v>0</v>
      </c>
      <c r="T72" s="35">
        <v>0</v>
      </c>
      <c r="U72" s="35">
        <v>0</v>
      </c>
      <c r="V72" s="35">
        <v>0</v>
      </c>
      <c r="W72" s="35">
        <v>0</v>
      </c>
      <c r="X72" s="35">
        <v>0</v>
      </c>
      <c r="Y72" s="35">
        <v>0</v>
      </c>
      <c r="Z72" s="35">
        <v>0</v>
      </c>
      <c r="AA72" s="36">
        <f t="shared" si="13"/>
        <v>0</v>
      </c>
    </row>
    <row r="73" spans="1:27" ht="35.1" customHeight="1">
      <c r="A73" s="14"/>
      <c r="B73" s="12">
        <v>11</v>
      </c>
      <c r="C73" s="13" t="s">
        <v>162</v>
      </c>
      <c r="D73" s="19" t="s">
        <v>163</v>
      </c>
      <c r="E73" s="35">
        <v>0</v>
      </c>
      <c r="F73" s="35">
        <v>0</v>
      </c>
      <c r="G73" s="35">
        <v>0</v>
      </c>
      <c r="H73" s="35">
        <v>2400</v>
      </c>
      <c r="I73" s="35">
        <v>0</v>
      </c>
      <c r="J73" s="35">
        <v>0</v>
      </c>
      <c r="K73" s="35">
        <v>0</v>
      </c>
      <c r="L73" s="35">
        <v>0</v>
      </c>
      <c r="M73" s="35">
        <v>0</v>
      </c>
      <c r="N73" s="35">
        <v>0</v>
      </c>
      <c r="O73" s="35">
        <v>0</v>
      </c>
      <c r="P73" s="35">
        <v>0</v>
      </c>
      <c r="Q73" s="35">
        <v>0</v>
      </c>
      <c r="R73" s="35">
        <v>0</v>
      </c>
      <c r="S73" s="35">
        <v>0</v>
      </c>
      <c r="T73" s="35">
        <v>0</v>
      </c>
      <c r="U73" s="35">
        <v>0</v>
      </c>
      <c r="V73" s="35">
        <v>0</v>
      </c>
      <c r="W73" s="35">
        <v>0</v>
      </c>
      <c r="X73" s="35">
        <v>0</v>
      </c>
      <c r="Y73" s="35">
        <v>0</v>
      </c>
      <c r="Z73" s="35">
        <v>0</v>
      </c>
      <c r="AA73" s="36">
        <f t="shared" si="13"/>
        <v>2400</v>
      </c>
    </row>
    <row r="74" spans="1:27" ht="35.1" customHeight="1">
      <c r="A74" s="14"/>
      <c r="B74" s="12">
        <v>11</v>
      </c>
      <c r="C74" s="13" t="s">
        <v>164</v>
      </c>
      <c r="D74" s="39" t="s">
        <v>165</v>
      </c>
      <c r="E74" s="35">
        <v>0</v>
      </c>
      <c r="F74" s="35">
        <v>0</v>
      </c>
      <c r="G74" s="35">
        <v>38543.54</v>
      </c>
      <c r="H74" s="35">
        <v>0</v>
      </c>
      <c r="I74" s="35">
        <v>0</v>
      </c>
      <c r="J74" s="35">
        <v>0</v>
      </c>
      <c r="K74" s="35">
        <v>0</v>
      </c>
      <c r="L74" s="35">
        <v>0</v>
      </c>
      <c r="M74" s="35">
        <v>0</v>
      </c>
      <c r="N74" s="35">
        <v>0</v>
      </c>
      <c r="O74" s="35">
        <v>0</v>
      </c>
      <c r="P74" s="35">
        <v>0</v>
      </c>
      <c r="Q74" s="35">
        <v>0</v>
      </c>
      <c r="R74" s="35">
        <v>0</v>
      </c>
      <c r="S74" s="35">
        <v>0</v>
      </c>
      <c r="T74" s="35">
        <v>0</v>
      </c>
      <c r="U74" s="35">
        <v>0</v>
      </c>
      <c r="V74" s="35">
        <v>0</v>
      </c>
      <c r="W74" s="35">
        <v>0</v>
      </c>
      <c r="X74" s="35">
        <v>0</v>
      </c>
      <c r="Y74" s="35">
        <v>167.8</v>
      </c>
      <c r="Z74" s="35">
        <v>3420</v>
      </c>
      <c r="AA74" s="36">
        <f t="shared" si="13"/>
        <v>42131.340000000004</v>
      </c>
    </row>
    <row r="75" spans="1:27" ht="35.1" customHeight="1">
      <c r="A75" s="14"/>
      <c r="B75" s="12">
        <v>11</v>
      </c>
      <c r="C75" s="13" t="s">
        <v>166</v>
      </c>
      <c r="D75" s="39" t="s">
        <v>168</v>
      </c>
      <c r="E75" s="35">
        <v>0</v>
      </c>
      <c r="F75" s="35">
        <v>1562.8</v>
      </c>
      <c r="G75" s="35">
        <v>714.34</v>
      </c>
      <c r="H75" s="35">
        <v>447.3</v>
      </c>
      <c r="I75" s="35">
        <v>2230</v>
      </c>
      <c r="J75" s="35">
        <v>587.95000000000005</v>
      </c>
      <c r="K75" s="35">
        <v>1915.2</v>
      </c>
      <c r="L75" s="35">
        <v>0</v>
      </c>
      <c r="M75" s="35">
        <v>886</v>
      </c>
      <c r="N75" s="35">
        <v>0</v>
      </c>
      <c r="O75" s="35">
        <v>1906.73</v>
      </c>
      <c r="P75" s="35">
        <v>666.3</v>
      </c>
      <c r="Q75" s="35">
        <v>391.8</v>
      </c>
      <c r="R75" s="35">
        <v>1884.22</v>
      </c>
      <c r="S75" s="35">
        <v>0</v>
      </c>
      <c r="T75" s="35">
        <v>2106.5300000000002</v>
      </c>
      <c r="U75" s="35">
        <v>301</v>
      </c>
      <c r="V75" s="35">
        <v>0</v>
      </c>
      <c r="W75" s="35">
        <v>315.67</v>
      </c>
      <c r="X75" s="35">
        <v>549.15</v>
      </c>
      <c r="Y75" s="35">
        <v>1525.64</v>
      </c>
      <c r="Z75" s="35">
        <v>1196.7</v>
      </c>
      <c r="AA75" s="36">
        <f t="shared" si="13"/>
        <v>19187.329999999998</v>
      </c>
    </row>
    <row r="76" spans="1:27" ht="35.1" customHeight="1">
      <c r="A76" s="14"/>
      <c r="B76" s="12">
        <v>11</v>
      </c>
      <c r="C76" s="13" t="s">
        <v>169</v>
      </c>
      <c r="D76" s="19" t="s">
        <v>171</v>
      </c>
      <c r="E76" s="35">
        <v>0</v>
      </c>
      <c r="F76" s="35">
        <v>0</v>
      </c>
      <c r="G76" s="35">
        <v>0</v>
      </c>
      <c r="H76" s="35">
        <v>0</v>
      </c>
      <c r="I76" s="35">
        <v>0</v>
      </c>
      <c r="J76" s="35">
        <v>88000</v>
      </c>
      <c r="K76" s="35">
        <v>0</v>
      </c>
      <c r="L76" s="35">
        <v>203240.14</v>
      </c>
      <c r="M76" s="35">
        <v>0</v>
      </c>
      <c r="N76" s="35">
        <v>0</v>
      </c>
      <c r="O76" s="35">
        <v>0</v>
      </c>
      <c r="P76" s="35">
        <v>93639.81</v>
      </c>
      <c r="Q76" s="35">
        <v>0</v>
      </c>
      <c r="R76" s="35">
        <v>0</v>
      </c>
      <c r="S76" s="35">
        <v>33.28</v>
      </c>
      <c r="T76" s="35">
        <v>0</v>
      </c>
      <c r="U76" s="35">
        <v>0</v>
      </c>
      <c r="V76" s="35">
        <v>0</v>
      </c>
      <c r="W76" s="35">
        <v>0</v>
      </c>
      <c r="X76" s="35">
        <v>566205.25</v>
      </c>
      <c r="Y76" s="35">
        <v>-29710.94</v>
      </c>
      <c r="Z76" s="35">
        <v>38483.370000000003</v>
      </c>
      <c r="AA76" s="36">
        <f t="shared" si="13"/>
        <v>959890.91</v>
      </c>
    </row>
    <row r="77" spans="1:27" ht="35.1" customHeight="1">
      <c r="A77" s="14"/>
      <c r="B77" s="12">
        <v>11</v>
      </c>
      <c r="C77" s="13" t="s">
        <v>172</v>
      </c>
      <c r="D77" s="39" t="s">
        <v>173</v>
      </c>
      <c r="E77" s="35">
        <v>0</v>
      </c>
      <c r="F77" s="35">
        <v>10581.04</v>
      </c>
      <c r="G77" s="35">
        <v>9294.3700000000008</v>
      </c>
      <c r="H77" s="35">
        <v>0</v>
      </c>
      <c r="I77" s="35">
        <v>20204.16</v>
      </c>
      <c r="J77" s="35">
        <v>-14101.840000000002</v>
      </c>
      <c r="K77" s="35">
        <v>8975.6299999999992</v>
      </c>
      <c r="L77" s="35">
        <v>32031.58</v>
      </c>
      <c r="M77" s="35">
        <v>-8409.9</v>
      </c>
      <c r="N77" s="35">
        <v>14366.84</v>
      </c>
      <c r="O77" s="35">
        <v>997.35</v>
      </c>
      <c r="P77" s="35">
        <v>2936.6</v>
      </c>
      <c r="Q77" s="35">
        <v>0</v>
      </c>
      <c r="R77" s="35">
        <v>16145.01</v>
      </c>
      <c r="S77" s="35">
        <v>15706.35</v>
      </c>
      <c r="T77" s="35">
        <v>12000</v>
      </c>
      <c r="U77" s="35">
        <v>0</v>
      </c>
      <c r="V77" s="35">
        <v>5674.08</v>
      </c>
      <c r="W77" s="35">
        <v>0</v>
      </c>
      <c r="X77" s="35">
        <v>4590.2099999999991</v>
      </c>
      <c r="Y77" s="35">
        <v>0</v>
      </c>
      <c r="Z77" s="35">
        <v>0</v>
      </c>
      <c r="AA77" s="36">
        <f t="shared" si="13"/>
        <v>130991.48000000001</v>
      </c>
    </row>
    <row r="78" spans="1:27" ht="35.1" customHeight="1">
      <c r="A78" s="14"/>
      <c r="B78" s="12">
        <v>11</v>
      </c>
      <c r="C78" s="13" t="s">
        <v>174</v>
      </c>
      <c r="D78" s="39" t="s">
        <v>175</v>
      </c>
      <c r="E78" s="35">
        <v>0</v>
      </c>
      <c r="F78" s="35">
        <v>0</v>
      </c>
      <c r="G78" s="35">
        <v>0</v>
      </c>
      <c r="H78" s="35">
        <v>0</v>
      </c>
      <c r="I78" s="35">
        <v>0</v>
      </c>
      <c r="J78" s="35">
        <v>0</v>
      </c>
      <c r="K78" s="35">
        <v>0</v>
      </c>
      <c r="L78" s="35">
        <v>0</v>
      </c>
      <c r="M78" s="35">
        <v>0</v>
      </c>
      <c r="N78" s="35">
        <v>0</v>
      </c>
      <c r="O78" s="35">
        <v>0</v>
      </c>
      <c r="P78" s="35">
        <v>0</v>
      </c>
      <c r="Q78" s="35">
        <v>0</v>
      </c>
      <c r="R78" s="35">
        <v>0</v>
      </c>
      <c r="S78" s="35">
        <v>0</v>
      </c>
      <c r="T78" s="35">
        <v>0</v>
      </c>
      <c r="U78" s="35">
        <v>0</v>
      </c>
      <c r="V78" s="35">
        <v>0</v>
      </c>
      <c r="W78" s="35">
        <v>0</v>
      </c>
      <c r="X78" s="35">
        <v>0</v>
      </c>
      <c r="Y78" s="35">
        <v>0</v>
      </c>
      <c r="Z78" s="35">
        <v>0</v>
      </c>
      <c r="AA78" s="36">
        <f t="shared" si="13"/>
        <v>0</v>
      </c>
    </row>
    <row r="79" spans="1:27" ht="35.1" customHeight="1">
      <c r="A79" s="14"/>
      <c r="B79" s="12" t="s">
        <v>248</v>
      </c>
      <c r="C79" s="13" t="s">
        <v>176</v>
      </c>
      <c r="D79" s="39" t="s">
        <v>249</v>
      </c>
      <c r="E79" s="35">
        <v>0</v>
      </c>
      <c r="F79" s="35">
        <v>0</v>
      </c>
      <c r="G79" s="35">
        <v>0</v>
      </c>
      <c r="H79" s="35">
        <v>0</v>
      </c>
      <c r="I79" s="35">
        <v>0</v>
      </c>
      <c r="J79" s="35">
        <v>0</v>
      </c>
      <c r="K79" s="35">
        <v>0</v>
      </c>
      <c r="L79" s="35">
        <v>153.24</v>
      </c>
      <c r="M79" s="35">
        <v>0</v>
      </c>
      <c r="N79" s="35">
        <v>0</v>
      </c>
      <c r="O79" s="35">
        <v>0</v>
      </c>
      <c r="P79" s="35">
        <v>0</v>
      </c>
      <c r="Q79" s="35">
        <v>0</v>
      </c>
      <c r="R79" s="35">
        <v>0</v>
      </c>
      <c r="S79" s="35">
        <v>0</v>
      </c>
      <c r="T79" s="35">
        <v>0</v>
      </c>
      <c r="U79" s="35">
        <v>0</v>
      </c>
      <c r="V79" s="35">
        <v>0</v>
      </c>
      <c r="W79" s="35">
        <v>0</v>
      </c>
      <c r="X79" s="35">
        <v>0</v>
      </c>
      <c r="Y79" s="35">
        <v>0</v>
      </c>
      <c r="Z79" s="35">
        <v>0</v>
      </c>
      <c r="AA79" s="36">
        <f t="shared" si="13"/>
        <v>153.24</v>
      </c>
    </row>
    <row r="80" spans="1:27" ht="35.1" customHeight="1">
      <c r="A80" s="14"/>
      <c r="B80" s="12">
        <v>11</v>
      </c>
      <c r="C80" s="13" t="s">
        <v>178</v>
      </c>
      <c r="D80" s="19" t="s">
        <v>179</v>
      </c>
      <c r="E80" s="35">
        <v>0</v>
      </c>
      <c r="F80" s="35">
        <v>0</v>
      </c>
      <c r="G80" s="35">
        <v>0</v>
      </c>
      <c r="H80" s="35">
        <v>0</v>
      </c>
      <c r="I80" s="35">
        <v>0</v>
      </c>
      <c r="J80" s="35">
        <v>0</v>
      </c>
      <c r="K80" s="35">
        <v>0</v>
      </c>
      <c r="L80" s="35">
        <v>0</v>
      </c>
      <c r="M80" s="35">
        <v>0</v>
      </c>
      <c r="N80" s="35">
        <v>0</v>
      </c>
      <c r="O80" s="35">
        <v>0</v>
      </c>
      <c r="P80" s="35">
        <v>0</v>
      </c>
      <c r="Q80" s="35">
        <v>0</v>
      </c>
      <c r="R80" s="35">
        <v>0</v>
      </c>
      <c r="S80" s="35">
        <v>0</v>
      </c>
      <c r="T80" s="35">
        <v>0</v>
      </c>
      <c r="U80" s="35">
        <v>0</v>
      </c>
      <c r="V80" s="35">
        <v>0</v>
      </c>
      <c r="W80" s="35">
        <v>0</v>
      </c>
      <c r="X80" s="35">
        <v>0</v>
      </c>
      <c r="Y80" s="35">
        <v>0</v>
      </c>
      <c r="Z80" s="35">
        <v>0</v>
      </c>
      <c r="AA80" s="36">
        <f t="shared" si="13"/>
        <v>0</v>
      </c>
    </row>
    <row r="81" spans="1:27" ht="35.1" customHeight="1">
      <c r="A81" s="14"/>
      <c r="B81" s="12">
        <v>11</v>
      </c>
      <c r="C81" s="13" t="s">
        <v>180</v>
      </c>
      <c r="D81" s="39" t="s">
        <v>181</v>
      </c>
      <c r="E81" s="35">
        <v>0</v>
      </c>
      <c r="F81" s="35">
        <v>0</v>
      </c>
      <c r="G81" s="35">
        <v>0</v>
      </c>
      <c r="H81" s="35">
        <v>0</v>
      </c>
      <c r="I81" s="35">
        <v>0</v>
      </c>
      <c r="J81" s="35">
        <v>0</v>
      </c>
      <c r="K81" s="35">
        <v>0</v>
      </c>
      <c r="L81" s="35">
        <v>0</v>
      </c>
      <c r="M81" s="35">
        <v>0</v>
      </c>
      <c r="N81" s="35">
        <v>0</v>
      </c>
      <c r="O81" s="35">
        <v>0</v>
      </c>
      <c r="P81" s="35">
        <v>0</v>
      </c>
      <c r="Q81" s="35">
        <v>0</v>
      </c>
      <c r="R81" s="35">
        <v>0</v>
      </c>
      <c r="S81" s="35">
        <v>0</v>
      </c>
      <c r="T81" s="35">
        <v>0</v>
      </c>
      <c r="U81" s="35">
        <v>0</v>
      </c>
      <c r="V81" s="35">
        <v>885048.19</v>
      </c>
      <c r="W81" s="35">
        <v>0</v>
      </c>
      <c r="X81" s="35">
        <v>0</v>
      </c>
      <c r="Y81" s="35">
        <v>0</v>
      </c>
      <c r="Z81" s="35">
        <v>0</v>
      </c>
      <c r="AA81" s="36">
        <f t="shared" si="13"/>
        <v>885048.19</v>
      </c>
    </row>
    <row r="82" spans="1:27" ht="35.1" customHeight="1">
      <c r="A82" s="14"/>
      <c r="B82" s="12">
        <v>11</v>
      </c>
      <c r="C82" s="13" t="s">
        <v>182</v>
      </c>
      <c r="D82" s="39" t="s">
        <v>183</v>
      </c>
      <c r="E82" s="35">
        <v>0</v>
      </c>
      <c r="F82" s="35">
        <v>0</v>
      </c>
      <c r="G82" s="35">
        <v>0</v>
      </c>
      <c r="H82" s="35">
        <v>0</v>
      </c>
      <c r="I82" s="35">
        <v>0</v>
      </c>
      <c r="J82" s="35">
        <v>0</v>
      </c>
      <c r="K82" s="35">
        <v>0</v>
      </c>
      <c r="L82" s="35">
        <v>0</v>
      </c>
      <c r="M82" s="35">
        <v>0</v>
      </c>
      <c r="N82" s="35">
        <v>0</v>
      </c>
      <c r="O82" s="35">
        <v>0</v>
      </c>
      <c r="P82" s="35">
        <v>0</v>
      </c>
      <c r="Q82" s="35">
        <v>0</v>
      </c>
      <c r="R82" s="35">
        <v>0</v>
      </c>
      <c r="S82" s="35">
        <v>0</v>
      </c>
      <c r="T82" s="35">
        <v>0</v>
      </c>
      <c r="U82" s="35">
        <v>0</v>
      </c>
      <c r="V82" s="35">
        <v>191760.44</v>
      </c>
      <c r="W82" s="35">
        <v>0</v>
      </c>
      <c r="X82" s="35">
        <v>0</v>
      </c>
      <c r="Y82" s="35">
        <v>0</v>
      </c>
      <c r="Z82" s="35">
        <v>0</v>
      </c>
      <c r="AA82" s="36">
        <f t="shared" si="13"/>
        <v>191760.44</v>
      </c>
    </row>
    <row r="83" spans="1:27" ht="35.1" customHeight="1">
      <c r="A83" s="14"/>
      <c r="B83" s="12">
        <v>11</v>
      </c>
      <c r="C83" s="13" t="s">
        <v>184</v>
      </c>
      <c r="D83" s="39" t="s">
        <v>185</v>
      </c>
      <c r="E83" s="35">
        <v>0</v>
      </c>
      <c r="F83" s="35">
        <v>0</v>
      </c>
      <c r="G83" s="35">
        <v>0</v>
      </c>
      <c r="H83" s="35">
        <v>0</v>
      </c>
      <c r="I83" s="35">
        <v>0</v>
      </c>
      <c r="J83" s="35">
        <v>0</v>
      </c>
      <c r="K83" s="35">
        <v>0</v>
      </c>
      <c r="L83" s="35">
        <v>0</v>
      </c>
      <c r="M83" s="35">
        <v>0</v>
      </c>
      <c r="N83" s="35">
        <v>0</v>
      </c>
      <c r="O83" s="35">
        <v>0</v>
      </c>
      <c r="P83" s="35">
        <v>0</v>
      </c>
      <c r="Q83" s="35">
        <v>0</v>
      </c>
      <c r="R83" s="35">
        <v>0</v>
      </c>
      <c r="S83" s="35">
        <v>0</v>
      </c>
      <c r="T83" s="35">
        <v>0</v>
      </c>
      <c r="U83" s="35">
        <v>0</v>
      </c>
      <c r="V83" s="35">
        <v>0</v>
      </c>
      <c r="W83" s="35">
        <v>0</v>
      </c>
      <c r="X83" s="35">
        <v>0</v>
      </c>
      <c r="Y83" s="35">
        <v>0</v>
      </c>
      <c r="Z83" s="35">
        <v>609983.18000000005</v>
      </c>
      <c r="AA83" s="36">
        <f t="shared" si="13"/>
        <v>609983.18000000005</v>
      </c>
    </row>
    <row r="84" spans="1:27" ht="35.1" customHeight="1">
      <c r="A84" s="14"/>
      <c r="B84" s="12">
        <v>11</v>
      </c>
      <c r="C84" s="13" t="s">
        <v>186</v>
      </c>
      <c r="D84" s="39" t="s">
        <v>187</v>
      </c>
      <c r="E84" s="35">
        <v>0</v>
      </c>
      <c r="F84" s="35">
        <v>0</v>
      </c>
      <c r="G84" s="35">
        <v>0</v>
      </c>
      <c r="H84" s="35">
        <v>0</v>
      </c>
      <c r="I84" s="35">
        <v>0</v>
      </c>
      <c r="J84" s="35">
        <v>0</v>
      </c>
      <c r="K84" s="35">
        <v>0</v>
      </c>
      <c r="L84" s="35">
        <v>0</v>
      </c>
      <c r="M84" s="35">
        <v>0</v>
      </c>
      <c r="N84" s="35">
        <v>0</v>
      </c>
      <c r="O84" s="35">
        <v>0</v>
      </c>
      <c r="P84" s="35">
        <v>0</v>
      </c>
      <c r="Q84" s="35">
        <v>0</v>
      </c>
      <c r="R84" s="35">
        <v>0</v>
      </c>
      <c r="S84" s="35">
        <v>0</v>
      </c>
      <c r="T84" s="35">
        <v>0</v>
      </c>
      <c r="U84" s="35">
        <v>0</v>
      </c>
      <c r="V84" s="35">
        <v>0</v>
      </c>
      <c r="W84" s="35">
        <v>0</v>
      </c>
      <c r="X84" s="35">
        <v>0</v>
      </c>
      <c r="Y84" s="35">
        <v>0</v>
      </c>
      <c r="Z84" s="35">
        <v>0</v>
      </c>
      <c r="AA84" s="36">
        <f t="shared" si="13"/>
        <v>0</v>
      </c>
    </row>
    <row r="85" spans="1:27" ht="35.1" customHeight="1">
      <c r="A85" s="14"/>
      <c r="B85" s="12">
        <v>11</v>
      </c>
      <c r="C85" s="13" t="s">
        <v>188</v>
      </c>
      <c r="D85" s="39" t="s">
        <v>189</v>
      </c>
      <c r="E85" s="35">
        <v>0</v>
      </c>
      <c r="F85" s="35">
        <v>0</v>
      </c>
      <c r="G85" s="35">
        <v>0</v>
      </c>
      <c r="H85" s="35">
        <v>0</v>
      </c>
      <c r="I85" s="35">
        <v>0</v>
      </c>
      <c r="J85" s="35">
        <v>0</v>
      </c>
      <c r="K85" s="35">
        <v>0</v>
      </c>
      <c r="L85" s="35">
        <v>0</v>
      </c>
      <c r="M85" s="35">
        <v>0</v>
      </c>
      <c r="N85" s="35">
        <v>0</v>
      </c>
      <c r="O85" s="35">
        <v>0</v>
      </c>
      <c r="P85" s="35">
        <v>0</v>
      </c>
      <c r="Q85" s="35">
        <v>0</v>
      </c>
      <c r="R85" s="35">
        <v>0</v>
      </c>
      <c r="S85" s="35">
        <v>0</v>
      </c>
      <c r="T85" s="35">
        <v>0</v>
      </c>
      <c r="U85" s="35">
        <v>0</v>
      </c>
      <c r="V85" s="35">
        <v>0</v>
      </c>
      <c r="W85" s="35">
        <v>0</v>
      </c>
      <c r="X85" s="35">
        <v>0</v>
      </c>
      <c r="Y85" s="35">
        <v>0</v>
      </c>
      <c r="Z85" s="35">
        <v>372978.08</v>
      </c>
      <c r="AA85" s="36">
        <f t="shared" si="13"/>
        <v>372978.08</v>
      </c>
    </row>
    <row r="86" spans="1:27" ht="35.1" customHeight="1">
      <c r="A86" s="14"/>
      <c r="B86" s="12">
        <v>11</v>
      </c>
      <c r="C86" s="13" t="s">
        <v>190</v>
      </c>
      <c r="D86" s="39" t="s">
        <v>191</v>
      </c>
      <c r="E86" s="35">
        <v>0</v>
      </c>
      <c r="F86" s="35">
        <v>0</v>
      </c>
      <c r="G86" s="35">
        <v>0</v>
      </c>
      <c r="H86" s="35">
        <v>0</v>
      </c>
      <c r="I86" s="35">
        <v>0</v>
      </c>
      <c r="J86" s="35">
        <v>0</v>
      </c>
      <c r="K86" s="35">
        <v>0</v>
      </c>
      <c r="L86" s="35">
        <v>0</v>
      </c>
      <c r="M86" s="35">
        <v>0</v>
      </c>
      <c r="N86" s="35">
        <v>0</v>
      </c>
      <c r="O86" s="35">
        <v>0</v>
      </c>
      <c r="P86" s="35">
        <v>0</v>
      </c>
      <c r="Q86" s="35">
        <v>0</v>
      </c>
      <c r="R86" s="35">
        <v>0</v>
      </c>
      <c r="S86" s="35">
        <v>0</v>
      </c>
      <c r="T86" s="35">
        <v>0</v>
      </c>
      <c r="U86" s="35">
        <v>0</v>
      </c>
      <c r="V86" s="35">
        <v>0</v>
      </c>
      <c r="W86" s="35">
        <v>0</v>
      </c>
      <c r="X86" s="35">
        <v>0</v>
      </c>
      <c r="Y86" s="35">
        <v>0</v>
      </c>
      <c r="Z86" s="35">
        <v>88900.4</v>
      </c>
      <c r="AA86" s="36">
        <f t="shared" si="13"/>
        <v>88900.4</v>
      </c>
    </row>
    <row r="87" spans="1:27" ht="35.1" customHeight="1">
      <c r="A87" s="14"/>
      <c r="B87" s="12">
        <v>11</v>
      </c>
      <c r="C87" s="13" t="s">
        <v>192</v>
      </c>
      <c r="D87" s="19" t="s">
        <v>193</v>
      </c>
      <c r="E87" s="35">
        <v>0</v>
      </c>
      <c r="F87" s="35">
        <v>0</v>
      </c>
      <c r="G87" s="35">
        <v>54.5</v>
      </c>
      <c r="H87" s="35">
        <v>33.67</v>
      </c>
      <c r="I87" s="35">
        <v>8.6999999999999993</v>
      </c>
      <c r="J87" s="35">
        <v>27.09</v>
      </c>
      <c r="K87" s="35">
        <v>9.4</v>
      </c>
      <c r="L87" s="35">
        <v>35.96</v>
      </c>
      <c r="M87" s="35">
        <v>23.12</v>
      </c>
      <c r="N87" s="35">
        <v>0</v>
      </c>
      <c r="O87" s="35">
        <v>13.34</v>
      </c>
      <c r="P87" s="35">
        <v>17.98</v>
      </c>
      <c r="Q87" s="35">
        <v>46.06</v>
      </c>
      <c r="R87" s="35">
        <v>32.14</v>
      </c>
      <c r="S87" s="35">
        <v>6.99</v>
      </c>
      <c r="T87" s="35">
        <v>22.74</v>
      </c>
      <c r="U87" s="35">
        <v>4.3499999999999996</v>
      </c>
      <c r="V87" s="35">
        <v>11.63</v>
      </c>
      <c r="W87" s="35">
        <v>13.34</v>
      </c>
      <c r="X87" s="35">
        <v>31.73</v>
      </c>
      <c r="Y87" s="35">
        <v>8.99</v>
      </c>
      <c r="Z87" s="35">
        <v>20.45</v>
      </c>
      <c r="AA87" s="36">
        <f t="shared" si="13"/>
        <v>422.18000000000006</v>
      </c>
    </row>
    <row r="88" spans="1:27" s="49" customFormat="1" ht="35.1" customHeight="1">
      <c r="A88" s="14" t="s">
        <v>242</v>
      </c>
      <c r="B88" s="11" t="s">
        <v>50</v>
      </c>
      <c r="C88" s="62" t="s">
        <v>51</v>
      </c>
      <c r="D88" s="63"/>
      <c r="E88" s="26">
        <v>0</v>
      </c>
      <c r="F88" s="26">
        <v>250497.83</v>
      </c>
      <c r="G88" s="26">
        <v>416264.76</v>
      </c>
      <c r="H88" s="26">
        <v>11746.46</v>
      </c>
      <c r="I88" s="26">
        <v>71483.710000000006</v>
      </c>
      <c r="J88" s="26">
        <v>51118.87</v>
      </c>
      <c r="K88" s="26">
        <v>4530.17</v>
      </c>
      <c r="L88" s="26">
        <v>58059.78</v>
      </c>
      <c r="M88" s="26">
        <v>543369.82999999996</v>
      </c>
      <c r="N88" s="26">
        <v>281356.45</v>
      </c>
      <c r="O88" s="26">
        <v>23950.73</v>
      </c>
      <c r="P88" s="26">
        <v>0</v>
      </c>
      <c r="Q88" s="26">
        <v>67065.680000000008</v>
      </c>
      <c r="R88" s="26">
        <v>0</v>
      </c>
      <c r="S88" s="26">
        <v>201696.84999999998</v>
      </c>
      <c r="T88" s="26">
        <v>122608.7</v>
      </c>
      <c r="U88" s="26">
        <v>0</v>
      </c>
      <c r="V88" s="26">
        <v>0</v>
      </c>
      <c r="W88" s="26">
        <v>0</v>
      </c>
      <c r="X88" s="26">
        <v>0</v>
      </c>
      <c r="Y88" s="26">
        <v>1362428.67</v>
      </c>
      <c r="Z88" s="26">
        <v>0</v>
      </c>
      <c r="AA88" s="26">
        <f t="shared" ref="AA88" si="14">SUM(AA89:AA101)</f>
        <v>3466178.49</v>
      </c>
    </row>
    <row r="89" spans="1:27" ht="35.1" customHeight="1">
      <c r="A89" s="14"/>
      <c r="B89" s="12" t="s">
        <v>246</v>
      </c>
      <c r="C89" s="13" t="s">
        <v>196</v>
      </c>
      <c r="D89" s="19" t="s">
        <v>198</v>
      </c>
      <c r="E89" s="35">
        <v>0</v>
      </c>
      <c r="F89" s="35">
        <v>58139.350000000006</v>
      </c>
      <c r="G89" s="35">
        <v>1464.76</v>
      </c>
      <c r="H89" s="35">
        <v>0</v>
      </c>
      <c r="I89" s="35">
        <v>5183.71</v>
      </c>
      <c r="J89" s="35">
        <v>22981.34</v>
      </c>
      <c r="K89" s="35">
        <v>0</v>
      </c>
      <c r="L89" s="35">
        <v>18.46</v>
      </c>
      <c r="M89" s="35">
        <v>19247.02</v>
      </c>
      <c r="N89" s="35">
        <v>380.45</v>
      </c>
      <c r="O89" s="35">
        <v>11756.71</v>
      </c>
      <c r="P89" s="35">
        <v>0</v>
      </c>
      <c r="Q89" s="35">
        <v>67065.680000000008</v>
      </c>
      <c r="R89" s="35">
        <v>0</v>
      </c>
      <c r="S89" s="35">
        <v>6836.45</v>
      </c>
      <c r="T89" s="35">
        <v>12669.75</v>
      </c>
      <c r="U89" s="35">
        <v>0</v>
      </c>
      <c r="V89" s="35">
        <v>0</v>
      </c>
      <c r="W89" s="35">
        <v>0</v>
      </c>
      <c r="X89" s="35">
        <v>0</v>
      </c>
      <c r="Y89" s="35">
        <v>0</v>
      </c>
      <c r="Z89" s="35">
        <v>0</v>
      </c>
      <c r="AA89" s="36">
        <f t="shared" ref="AA89:AA101" si="15">SUM(E89:Z89)</f>
        <v>205743.68000000005</v>
      </c>
    </row>
    <row r="90" spans="1:27" ht="35.1" customHeight="1">
      <c r="A90" s="14"/>
      <c r="B90" s="12" t="s">
        <v>246</v>
      </c>
      <c r="C90" s="13" t="s">
        <v>199</v>
      </c>
      <c r="D90" s="19" t="s">
        <v>201</v>
      </c>
      <c r="E90" s="35">
        <v>0</v>
      </c>
      <c r="F90" s="35">
        <v>0</v>
      </c>
      <c r="G90" s="35">
        <v>0</v>
      </c>
      <c r="H90" s="35">
        <v>0</v>
      </c>
      <c r="I90" s="35">
        <v>0</v>
      </c>
      <c r="J90" s="35">
        <v>0</v>
      </c>
      <c r="K90" s="35">
        <v>0</v>
      </c>
      <c r="L90" s="35">
        <v>12876.56</v>
      </c>
      <c r="M90" s="35">
        <v>524122.81</v>
      </c>
      <c r="N90" s="35">
        <v>0</v>
      </c>
      <c r="O90" s="35">
        <v>0</v>
      </c>
      <c r="P90" s="35">
        <v>0</v>
      </c>
      <c r="Q90" s="35">
        <v>0</v>
      </c>
      <c r="R90" s="35">
        <v>0</v>
      </c>
      <c r="S90" s="35">
        <v>106831.89</v>
      </c>
      <c r="T90" s="35">
        <v>0</v>
      </c>
      <c r="U90" s="35">
        <v>0</v>
      </c>
      <c r="V90" s="35">
        <v>0</v>
      </c>
      <c r="W90" s="35">
        <v>0</v>
      </c>
      <c r="X90" s="35">
        <v>0</v>
      </c>
      <c r="Y90" s="35">
        <v>0</v>
      </c>
      <c r="Z90" s="35">
        <v>0</v>
      </c>
      <c r="AA90" s="36">
        <f t="shared" si="15"/>
        <v>643831.26</v>
      </c>
    </row>
    <row r="91" spans="1:27" ht="35.1" customHeight="1">
      <c r="A91" s="14"/>
      <c r="B91" s="12" t="s">
        <v>246</v>
      </c>
      <c r="C91" s="13" t="s">
        <v>202</v>
      </c>
      <c r="D91" s="19" t="s">
        <v>204</v>
      </c>
      <c r="E91" s="35">
        <v>0</v>
      </c>
      <c r="F91" s="35">
        <v>0</v>
      </c>
      <c r="G91" s="35">
        <v>0</v>
      </c>
      <c r="H91" s="35">
        <v>0</v>
      </c>
      <c r="I91" s="35">
        <v>0</v>
      </c>
      <c r="J91" s="35">
        <v>26337.489999999998</v>
      </c>
      <c r="K91" s="35">
        <v>0</v>
      </c>
      <c r="L91" s="35">
        <v>1098.76</v>
      </c>
      <c r="M91" s="35">
        <v>0</v>
      </c>
      <c r="N91" s="35">
        <v>0</v>
      </c>
      <c r="O91" s="35">
        <v>12054.02</v>
      </c>
      <c r="P91" s="35">
        <v>0</v>
      </c>
      <c r="Q91" s="35">
        <v>0</v>
      </c>
      <c r="R91" s="35">
        <v>0</v>
      </c>
      <c r="S91" s="35">
        <v>0</v>
      </c>
      <c r="T91" s="35">
        <v>0</v>
      </c>
      <c r="U91" s="35">
        <v>0</v>
      </c>
      <c r="V91" s="35">
        <v>0</v>
      </c>
      <c r="W91" s="35">
        <v>0</v>
      </c>
      <c r="X91" s="35">
        <v>0</v>
      </c>
      <c r="Y91" s="35">
        <v>0</v>
      </c>
      <c r="Z91" s="35">
        <v>0</v>
      </c>
      <c r="AA91" s="36">
        <f t="shared" si="15"/>
        <v>39490.269999999997</v>
      </c>
    </row>
    <row r="92" spans="1:27" ht="35.1" customHeight="1">
      <c r="A92" s="14"/>
      <c r="B92" s="12">
        <v>11</v>
      </c>
      <c r="C92" s="13" t="s">
        <v>205</v>
      </c>
      <c r="D92" s="19" t="s">
        <v>207</v>
      </c>
      <c r="E92" s="35">
        <v>0</v>
      </c>
      <c r="F92" s="35">
        <v>0</v>
      </c>
      <c r="G92" s="35">
        <v>0</v>
      </c>
      <c r="H92" s="35">
        <v>0</v>
      </c>
      <c r="I92" s="35">
        <v>0</v>
      </c>
      <c r="J92" s="35">
        <v>1800.04</v>
      </c>
      <c r="K92" s="35">
        <v>0</v>
      </c>
      <c r="L92" s="35">
        <v>0</v>
      </c>
      <c r="M92" s="35">
        <v>0</v>
      </c>
      <c r="N92" s="35">
        <v>0</v>
      </c>
      <c r="O92" s="35">
        <v>0</v>
      </c>
      <c r="P92" s="35">
        <v>0</v>
      </c>
      <c r="Q92" s="35">
        <v>0</v>
      </c>
      <c r="R92" s="35">
        <v>0</v>
      </c>
      <c r="S92" s="35">
        <v>234.21</v>
      </c>
      <c r="T92" s="35">
        <v>0</v>
      </c>
      <c r="U92" s="35">
        <v>0</v>
      </c>
      <c r="V92" s="35">
        <v>0</v>
      </c>
      <c r="W92" s="35">
        <v>0</v>
      </c>
      <c r="X92" s="35">
        <v>0</v>
      </c>
      <c r="Y92" s="35">
        <v>0</v>
      </c>
      <c r="Z92" s="35">
        <v>0</v>
      </c>
      <c r="AA92" s="36">
        <f t="shared" si="15"/>
        <v>2034.25</v>
      </c>
    </row>
    <row r="93" spans="1:27" ht="35.1" customHeight="1">
      <c r="A93" s="14"/>
      <c r="B93" s="12">
        <v>11</v>
      </c>
      <c r="C93" s="13" t="s">
        <v>208</v>
      </c>
      <c r="D93" s="19" t="s">
        <v>210</v>
      </c>
      <c r="E93" s="35">
        <v>0</v>
      </c>
      <c r="F93" s="35">
        <v>0</v>
      </c>
      <c r="G93" s="35">
        <v>0</v>
      </c>
      <c r="H93" s="35">
        <v>0</v>
      </c>
      <c r="I93" s="35">
        <v>0</v>
      </c>
      <c r="J93" s="35">
        <v>0</v>
      </c>
      <c r="K93" s="35">
        <v>0</v>
      </c>
      <c r="L93" s="35">
        <v>0</v>
      </c>
      <c r="M93" s="35">
        <v>0</v>
      </c>
      <c r="N93" s="35">
        <v>0</v>
      </c>
      <c r="O93" s="35">
        <v>0</v>
      </c>
      <c r="P93" s="35">
        <v>0</v>
      </c>
      <c r="Q93" s="35">
        <v>0</v>
      </c>
      <c r="R93" s="35">
        <v>0</v>
      </c>
      <c r="S93" s="35">
        <v>0</v>
      </c>
      <c r="T93" s="35">
        <v>0</v>
      </c>
      <c r="U93" s="35">
        <v>0</v>
      </c>
      <c r="V93" s="35">
        <v>0</v>
      </c>
      <c r="W93" s="35">
        <v>0</v>
      </c>
      <c r="X93" s="35">
        <v>0</v>
      </c>
      <c r="Y93" s="35">
        <v>0</v>
      </c>
      <c r="Z93" s="35">
        <v>0</v>
      </c>
      <c r="AA93" s="36">
        <f t="shared" si="15"/>
        <v>0</v>
      </c>
    </row>
    <row r="94" spans="1:27" ht="35.1" customHeight="1">
      <c r="A94" s="14"/>
      <c r="B94" s="12" t="s">
        <v>246</v>
      </c>
      <c r="C94" s="13" t="s">
        <v>211</v>
      </c>
      <c r="D94" s="19" t="s">
        <v>212</v>
      </c>
      <c r="E94" s="35">
        <v>0</v>
      </c>
      <c r="F94" s="35">
        <v>0</v>
      </c>
      <c r="G94" s="35">
        <v>0</v>
      </c>
      <c r="H94" s="35">
        <v>11746.46</v>
      </c>
      <c r="I94" s="35">
        <v>0</v>
      </c>
      <c r="J94" s="35">
        <v>0</v>
      </c>
      <c r="K94" s="35">
        <v>0</v>
      </c>
      <c r="L94" s="35">
        <v>0</v>
      </c>
      <c r="M94" s="35">
        <v>0</v>
      </c>
      <c r="N94" s="35">
        <v>0</v>
      </c>
      <c r="O94" s="35">
        <v>0</v>
      </c>
      <c r="P94" s="35">
        <v>0</v>
      </c>
      <c r="Q94" s="35">
        <v>0</v>
      </c>
      <c r="R94" s="35">
        <v>0</v>
      </c>
      <c r="S94" s="35">
        <v>0</v>
      </c>
      <c r="T94" s="35">
        <v>472.12</v>
      </c>
      <c r="U94" s="35">
        <v>0</v>
      </c>
      <c r="V94" s="35">
        <v>0</v>
      </c>
      <c r="W94" s="35">
        <v>0</v>
      </c>
      <c r="X94" s="35">
        <v>0</v>
      </c>
      <c r="Y94" s="35">
        <v>0</v>
      </c>
      <c r="Z94" s="35">
        <v>0</v>
      </c>
      <c r="AA94" s="36">
        <f t="shared" si="15"/>
        <v>12218.58</v>
      </c>
    </row>
    <row r="95" spans="1:27" ht="35.1" customHeight="1">
      <c r="A95" s="14"/>
      <c r="B95" s="12" t="s">
        <v>246</v>
      </c>
      <c r="C95" s="13" t="s">
        <v>213</v>
      </c>
      <c r="D95" s="19" t="s">
        <v>215</v>
      </c>
      <c r="E95" s="35">
        <v>0</v>
      </c>
      <c r="F95" s="35">
        <v>510</v>
      </c>
      <c r="G95" s="35">
        <v>0</v>
      </c>
      <c r="H95" s="35">
        <v>0</v>
      </c>
      <c r="I95" s="35">
        <v>0</v>
      </c>
      <c r="J95" s="35">
        <v>0</v>
      </c>
      <c r="K95" s="35">
        <v>0</v>
      </c>
      <c r="L95" s="35">
        <v>0</v>
      </c>
      <c r="M95" s="35">
        <v>0</v>
      </c>
      <c r="N95" s="35">
        <v>0</v>
      </c>
      <c r="O95" s="35">
        <v>140</v>
      </c>
      <c r="P95" s="35">
        <v>0</v>
      </c>
      <c r="Q95" s="35">
        <v>0</v>
      </c>
      <c r="R95" s="35">
        <v>0</v>
      </c>
      <c r="S95" s="35">
        <v>0</v>
      </c>
      <c r="T95" s="35">
        <v>0</v>
      </c>
      <c r="U95" s="35">
        <v>0</v>
      </c>
      <c r="V95" s="35">
        <v>0</v>
      </c>
      <c r="W95" s="35">
        <v>0</v>
      </c>
      <c r="X95" s="35">
        <v>0</v>
      </c>
      <c r="Y95" s="35">
        <v>0</v>
      </c>
      <c r="Z95" s="35">
        <v>0</v>
      </c>
      <c r="AA95" s="36">
        <f t="shared" si="15"/>
        <v>650</v>
      </c>
    </row>
    <row r="96" spans="1:27" ht="35.1" customHeight="1">
      <c r="A96" s="14"/>
      <c r="B96" s="12" t="s">
        <v>250</v>
      </c>
      <c r="C96" s="13" t="s">
        <v>216</v>
      </c>
      <c r="D96" s="19" t="s">
        <v>218</v>
      </c>
      <c r="E96" s="35">
        <v>0</v>
      </c>
      <c r="F96" s="35">
        <v>0</v>
      </c>
      <c r="G96" s="35">
        <v>0</v>
      </c>
      <c r="H96" s="35">
        <v>0</v>
      </c>
      <c r="I96" s="35">
        <v>0</v>
      </c>
      <c r="J96" s="35">
        <v>0</v>
      </c>
      <c r="K96" s="35">
        <v>4530.17</v>
      </c>
      <c r="L96" s="35">
        <v>238.43</v>
      </c>
      <c r="M96" s="35">
        <v>0</v>
      </c>
      <c r="N96" s="35">
        <v>0</v>
      </c>
      <c r="O96" s="35">
        <v>0</v>
      </c>
      <c r="P96" s="35">
        <v>0</v>
      </c>
      <c r="Q96" s="35">
        <v>0</v>
      </c>
      <c r="R96" s="35">
        <v>0</v>
      </c>
      <c r="S96" s="35">
        <v>0</v>
      </c>
      <c r="T96" s="35">
        <v>109016.83</v>
      </c>
      <c r="U96" s="35">
        <v>0</v>
      </c>
      <c r="V96" s="35">
        <v>0</v>
      </c>
      <c r="W96" s="35">
        <v>0</v>
      </c>
      <c r="X96" s="35">
        <v>0</v>
      </c>
      <c r="Y96" s="35">
        <v>0</v>
      </c>
      <c r="Z96" s="35">
        <v>0</v>
      </c>
      <c r="AA96" s="36">
        <f t="shared" si="15"/>
        <v>113785.43000000001</v>
      </c>
    </row>
    <row r="97" spans="1:27" ht="35.1" customHeight="1">
      <c r="A97" s="14"/>
      <c r="B97" s="12" t="s">
        <v>246</v>
      </c>
      <c r="C97" s="13" t="s">
        <v>219</v>
      </c>
      <c r="D97" s="19" t="s">
        <v>220</v>
      </c>
      <c r="E97" s="35">
        <v>0</v>
      </c>
      <c r="F97" s="35">
        <v>191848.47999999998</v>
      </c>
      <c r="G97" s="35">
        <v>0</v>
      </c>
      <c r="H97" s="35">
        <v>0</v>
      </c>
      <c r="I97" s="35">
        <v>0</v>
      </c>
      <c r="J97" s="35">
        <v>0</v>
      </c>
      <c r="K97" s="35">
        <v>0</v>
      </c>
      <c r="L97" s="35">
        <v>4602.29</v>
      </c>
      <c r="M97" s="35">
        <v>0</v>
      </c>
      <c r="N97" s="35">
        <v>0</v>
      </c>
      <c r="O97" s="35">
        <v>0</v>
      </c>
      <c r="P97" s="35">
        <v>0</v>
      </c>
      <c r="Q97" s="35">
        <v>0</v>
      </c>
      <c r="R97" s="35">
        <v>0</v>
      </c>
      <c r="S97" s="35">
        <v>22963.88</v>
      </c>
      <c r="T97" s="35">
        <v>0</v>
      </c>
      <c r="U97" s="35">
        <v>0</v>
      </c>
      <c r="V97" s="35">
        <v>0</v>
      </c>
      <c r="W97" s="35">
        <v>0</v>
      </c>
      <c r="X97" s="35">
        <v>0</v>
      </c>
      <c r="Y97" s="35">
        <v>0</v>
      </c>
      <c r="Z97" s="35">
        <v>0</v>
      </c>
      <c r="AA97" s="36">
        <f t="shared" si="15"/>
        <v>219414.65</v>
      </c>
    </row>
    <row r="98" spans="1:27" ht="35.1" customHeight="1">
      <c r="A98" s="14"/>
      <c r="B98" s="12" t="s">
        <v>246</v>
      </c>
      <c r="C98" s="13" t="s">
        <v>221</v>
      </c>
      <c r="D98" s="19" t="s">
        <v>222</v>
      </c>
      <c r="E98" s="35">
        <v>0</v>
      </c>
      <c r="F98" s="35">
        <v>0</v>
      </c>
      <c r="G98" s="35">
        <v>0</v>
      </c>
      <c r="H98" s="35">
        <v>0</v>
      </c>
      <c r="I98" s="35">
        <v>0</v>
      </c>
      <c r="J98" s="35">
        <v>0</v>
      </c>
      <c r="K98" s="35">
        <v>0</v>
      </c>
      <c r="L98" s="35">
        <v>0</v>
      </c>
      <c r="M98" s="35">
        <v>0</v>
      </c>
      <c r="N98" s="35">
        <v>670</v>
      </c>
      <c r="O98" s="35">
        <v>0</v>
      </c>
      <c r="P98" s="35">
        <v>0</v>
      </c>
      <c r="Q98" s="35">
        <v>0</v>
      </c>
      <c r="R98" s="35">
        <v>0</v>
      </c>
      <c r="S98" s="35">
        <v>0</v>
      </c>
      <c r="T98" s="35">
        <v>450</v>
      </c>
      <c r="U98" s="35">
        <v>0</v>
      </c>
      <c r="V98" s="35">
        <v>0</v>
      </c>
      <c r="W98" s="35">
        <v>0</v>
      </c>
      <c r="X98" s="35">
        <v>0</v>
      </c>
      <c r="Y98" s="35">
        <v>0</v>
      </c>
      <c r="Z98" s="35">
        <v>0</v>
      </c>
      <c r="AA98" s="36">
        <f t="shared" si="15"/>
        <v>1120</v>
      </c>
    </row>
    <row r="99" spans="1:27" ht="35.1" customHeight="1">
      <c r="A99" s="14"/>
      <c r="B99" s="12">
        <v>14</v>
      </c>
      <c r="C99" s="13" t="s">
        <v>223</v>
      </c>
      <c r="D99" s="19" t="s">
        <v>224</v>
      </c>
      <c r="E99" s="35">
        <v>0</v>
      </c>
      <c r="F99" s="35">
        <v>0</v>
      </c>
      <c r="G99" s="35">
        <v>414800</v>
      </c>
      <c r="H99" s="35">
        <v>0</v>
      </c>
      <c r="I99" s="35">
        <v>66300</v>
      </c>
      <c r="J99" s="35">
        <v>0</v>
      </c>
      <c r="K99" s="35">
        <v>0</v>
      </c>
      <c r="L99" s="35">
        <v>0</v>
      </c>
      <c r="M99" s="35">
        <v>0</v>
      </c>
      <c r="N99" s="35">
        <v>0</v>
      </c>
      <c r="O99" s="35">
        <v>0</v>
      </c>
      <c r="P99" s="35">
        <v>0</v>
      </c>
      <c r="Q99" s="35">
        <v>0</v>
      </c>
      <c r="R99" s="35">
        <v>0</v>
      </c>
      <c r="S99" s="35">
        <v>0</v>
      </c>
      <c r="T99" s="35">
        <v>0</v>
      </c>
      <c r="U99" s="35">
        <v>0</v>
      </c>
      <c r="V99" s="35">
        <v>0</v>
      </c>
      <c r="W99" s="35">
        <v>0</v>
      </c>
      <c r="X99" s="35">
        <v>0</v>
      </c>
      <c r="Y99" s="35">
        <v>0</v>
      </c>
      <c r="Z99" s="35">
        <v>0</v>
      </c>
      <c r="AA99" s="36">
        <f t="shared" si="15"/>
        <v>481100</v>
      </c>
    </row>
    <row r="100" spans="1:27" ht="35.1" customHeight="1">
      <c r="A100" s="14"/>
      <c r="B100" s="12">
        <v>14</v>
      </c>
      <c r="C100" s="13" t="s">
        <v>225</v>
      </c>
      <c r="D100" s="19" t="s">
        <v>226</v>
      </c>
      <c r="E100" s="35">
        <v>0</v>
      </c>
      <c r="F100" s="35">
        <v>0</v>
      </c>
      <c r="G100" s="35">
        <v>0</v>
      </c>
      <c r="H100" s="35">
        <v>0</v>
      </c>
      <c r="I100" s="35">
        <v>0</v>
      </c>
      <c r="J100" s="35">
        <v>0</v>
      </c>
      <c r="K100" s="35">
        <v>0</v>
      </c>
      <c r="L100" s="35">
        <v>0</v>
      </c>
      <c r="M100" s="35">
        <v>0</v>
      </c>
      <c r="N100" s="35">
        <v>0</v>
      </c>
      <c r="O100" s="35">
        <v>0</v>
      </c>
      <c r="P100" s="35">
        <v>0</v>
      </c>
      <c r="Q100" s="35">
        <v>0</v>
      </c>
      <c r="R100" s="35">
        <v>0</v>
      </c>
      <c r="S100" s="35">
        <v>0</v>
      </c>
      <c r="T100" s="35">
        <v>0</v>
      </c>
      <c r="U100" s="35">
        <v>0</v>
      </c>
      <c r="V100" s="35">
        <v>0</v>
      </c>
      <c r="W100" s="35">
        <v>0</v>
      </c>
      <c r="X100" s="35">
        <v>0</v>
      </c>
      <c r="Y100" s="35">
        <v>0</v>
      </c>
      <c r="Z100" s="35">
        <v>0</v>
      </c>
      <c r="AA100" s="36">
        <f t="shared" si="15"/>
        <v>0</v>
      </c>
    </row>
    <row r="101" spans="1:27" ht="35.1" customHeight="1">
      <c r="A101" s="14"/>
      <c r="B101" s="12">
        <v>14</v>
      </c>
      <c r="C101" s="13" t="s">
        <v>228</v>
      </c>
      <c r="D101" s="19" t="s">
        <v>229</v>
      </c>
      <c r="E101" s="35">
        <v>0</v>
      </c>
      <c r="F101" s="35">
        <v>0</v>
      </c>
      <c r="G101" s="35">
        <v>0</v>
      </c>
      <c r="H101" s="35">
        <v>0</v>
      </c>
      <c r="I101" s="35">
        <v>0</v>
      </c>
      <c r="J101" s="35">
        <v>0</v>
      </c>
      <c r="K101" s="35">
        <v>0</v>
      </c>
      <c r="L101" s="35">
        <v>39225.279999999999</v>
      </c>
      <c r="M101" s="35">
        <v>0</v>
      </c>
      <c r="N101" s="35">
        <v>280306</v>
      </c>
      <c r="O101" s="35">
        <v>0</v>
      </c>
      <c r="P101" s="35">
        <v>0</v>
      </c>
      <c r="Q101" s="35">
        <v>0</v>
      </c>
      <c r="R101" s="35">
        <v>0</v>
      </c>
      <c r="S101" s="35">
        <v>64830.42</v>
      </c>
      <c r="T101" s="35">
        <v>0</v>
      </c>
      <c r="U101" s="35">
        <v>0</v>
      </c>
      <c r="V101" s="35">
        <v>0</v>
      </c>
      <c r="W101" s="35">
        <v>0</v>
      </c>
      <c r="X101" s="35">
        <v>0</v>
      </c>
      <c r="Y101" s="35">
        <v>1362428.67</v>
      </c>
      <c r="Z101" s="35">
        <v>0</v>
      </c>
      <c r="AA101" s="36">
        <f t="shared" si="15"/>
        <v>1746790.3699999999</v>
      </c>
    </row>
    <row r="102" spans="1:27" s="49" customFormat="1" ht="35.1" customHeight="1">
      <c r="A102" s="14" t="s">
        <v>242</v>
      </c>
      <c r="B102" s="11" t="s">
        <v>52</v>
      </c>
      <c r="C102" s="62" t="s">
        <v>53</v>
      </c>
      <c r="D102" s="63"/>
      <c r="E102" s="26">
        <v>0</v>
      </c>
      <c r="F102" s="26">
        <v>135969.88</v>
      </c>
      <c r="G102" s="26">
        <v>0</v>
      </c>
      <c r="H102" s="26">
        <v>0</v>
      </c>
      <c r="I102" s="26">
        <v>0</v>
      </c>
      <c r="J102" s="26">
        <v>0</v>
      </c>
      <c r="K102" s="26">
        <v>0</v>
      </c>
      <c r="L102" s="26">
        <v>1470157.35</v>
      </c>
      <c r="M102" s="26">
        <v>0</v>
      </c>
      <c r="N102" s="26">
        <v>47499.9</v>
      </c>
      <c r="O102" s="26">
        <v>2500</v>
      </c>
      <c r="P102" s="26">
        <v>0</v>
      </c>
      <c r="Q102" s="26">
        <v>0</v>
      </c>
      <c r="R102" s="26">
        <v>0</v>
      </c>
      <c r="S102" s="26">
        <v>2173.1999999999998</v>
      </c>
      <c r="T102" s="26">
        <v>2793.14</v>
      </c>
      <c r="U102" s="26">
        <v>0</v>
      </c>
      <c r="V102" s="26">
        <v>0</v>
      </c>
      <c r="W102" s="26">
        <v>0</v>
      </c>
      <c r="X102" s="26">
        <v>0</v>
      </c>
      <c r="Y102" s="26">
        <v>0</v>
      </c>
      <c r="Z102" s="26">
        <v>0</v>
      </c>
      <c r="AA102" s="26">
        <f t="shared" ref="AA102" si="16">SUM(AA103:AA106)</f>
        <v>1661093.4700000002</v>
      </c>
    </row>
    <row r="103" spans="1:27" ht="35.1" customHeight="1">
      <c r="A103" s="14"/>
      <c r="B103" s="12" t="s">
        <v>251</v>
      </c>
      <c r="C103" s="13" t="s">
        <v>230</v>
      </c>
      <c r="D103" s="19" t="s">
        <v>232</v>
      </c>
      <c r="E103" s="35">
        <v>0</v>
      </c>
      <c r="F103" s="35">
        <v>135969.88</v>
      </c>
      <c r="G103" s="35">
        <v>0</v>
      </c>
      <c r="H103" s="35">
        <v>0</v>
      </c>
      <c r="I103" s="35">
        <v>0</v>
      </c>
      <c r="J103" s="35">
        <v>0</v>
      </c>
      <c r="K103" s="35">
        <v>0</v>
      </c>
      <c r="L103" s="35">
        <v>0</v>
      </c>
      <c r="M103" s="35">
        <v>0</v>
      </c>
      <c r="N103" s="35">
        <v>0</v>
      </c>
      <c r="O103" s="35">
        <v>0</v>
      </c>
      <c r="P103" s="35">
        <v>0</v>
      </c>
      <c r="Q103" s="35">
        <v>0</v>
      </c>
      <c r="R103" s="35">
        <v>0</v>
      </c>
      <c r="S103" s="35">
        <v>2173.1999999999998</v>
      </c>
      <c r="T103" s="35">
        <v>0</v>
      </c>
      <c r="U103" s="35">
        <v>0</v>
      </c>
      <c r="V103" s="35">
        <v>0</v>
      </c>
      <c r="W103" s="35">
        <v>0</v>
      </c>
      <c r="X103" s="35">
        <v>0</v>
      </c>
      <c r="Y103" s="35">
        <v>0</v>
      </c>
      <c r="Z103" s="35">
        <v>0</v>
      </c>
      <c r="AA103" s="36">
        <f>SUM(E103:Z103)</f>
        <v>138143.08000000002</v>
      </c>
    </row>
    <row r="104" spans="1:27" ht="35.1" customHeight="1">
      <c r="A104" s="14"/>
      <c r="B104" s="12" t="s">
        <v>251</v>
      </c>
      <c r="C104" s="13" t="s">
        <v>233</v>
      </c>
      <c r="D104" s="19" t="s">
        <v>234</v>
      </c>
      <c r="E104" s="35">
        <v>0</v>
      </c>
      <c r="F104" s="35">
        <v>0</v>
      </c>
      <c r="G104" s="35">
        <v>0</v>
      </c>
      <c r="H104" s="35">
        <v>0</v>
      </c>
      <c r="I104" s="35">
        <v>0</v>
      </c>
      <c r="J104" s="35">
        <v>0</v>
      </c>
      <c r="K104" s="35">
        <v>0</v>
      </c>
      <c r="L104" s="35">
        <v>0</v>
      </c>
      <c r="M104" s="35">
        <v>0</v>
      </c>
      <c r="N104" s="35">
        <v>47499.9</v>
      </c>
      <c r="O104" s="35">
        <v>2500</v>
      </c>
      <c r="P104" s="35">
        <v>0</v>
      </c>
      <c r="Q104" s="35">
        <v>0</v>
      </c>
      <c r="R104" s="35">
        <v>0</v>
      </c>
      <c r="S104" s="35">
        <v>0</v>
      </c>
      <c r="T104" s="35">
        <v>2793.14</v>
      </c>
      <c r="U104" s="35">
        <v>0</v>
      </c>
      <c r="V104" s="35">
        <v>0</v>
      </c>
      <c r="W104" s="35">
        <v>0</v>
      </c>
      <c r="X104" s="35">
        <v>0</v>
      </c>
      <c r="Y104" s="35">
        <v>0</v>
      </c>
      <c r="Z104" s="35">
        <v>0</v>
      </c>
      <c r="AA104" s="36">
        <f>SUM(E104:Z104)</f>
        <v>52793.04</v>
      </c>
    </row>
    <row r="105" spans="1:27" ht="35.1" customHeight="1">
      <c r="A105" s="14"/>
      <c r="B105" s="12" t="s">
        <v>251</v>
      </c>
      <c r="C105" s="13" t="s">
        <v>235</v>
      </c>
      <c r="D105" s="39" t="s">
        <v>236</v>
      </c>
      <c r="E105" s="35">
        <v>0</v>
      </c>
      <c r="F105" s="35">
        <v>0</v>
      </c>
      <c r="G105" s="35">
        <v>0</v>
      </c>
      <c r="H105" s="35">
        <v>0</v>
      </c>
      <c r="I105" s="35">
        <v>0</v>
      </c>
      <c r="J105" s="35">
        <v>0</v>
      </c>
      <c r="K105" s="35">
        <v>0</v>
      </c>
      <c r="L105" s="35">
        <v>0</v>
      </c>
      <c r="M105" s="35">
        <v>0</v>
      </c>
      <c r="N105" s="35">
        <v>0</v>
      </c>
      <c r="O105" s="35">
        <v>0</v>
      </c>
      <c r="P105" s="35">
        <v>0</v>
      </c>
      <c r="Q105" s="35">
        <v>0</v>
      </c>
      <c r="R105" s="35">
        <v>0</v>
      </c>
      <c r="S105" s="35">
        <v>0</v>
      </c>
      <c r="T105" s="35">
        <v>0</v>
      </c>
      <c r="U105" s="35">
        <v>0</v>
      </c>
      <c r="V105" s="35">
        <v>0</v>
      </c>
      <c r="W105" s="35">
        <v>0</v>
      </c>
      <c r="X105" s="35">
        <v>0</v>
      </c>
      <c r="Y105" s="35">
        <v>0</v>
      </c>
      <c r="Z105" s="35">
        <v>0</v>
      </c>
      <c r="AA105" s="36">
        <f>SUM(E105:Z105)</f>
        <v>0</v>
      </c>
    </row>
    <row r="106" spans="1:27" ht="35.1" customHeight="1">
      <c r="A106" s="14"/>
      <c r="B106" s="12" t="s">
        <v>251</v>
      </c>
      <c r="C106" s="13" t="s">
        <v>237</v>
      </c>
      <c r="D106" s="39" t="s">
        <v>238</v>
      </c>
      <c r="E106" s="35">
        <v>0</v>
      </c>
      <c r="F106" s="35">
        <v>0</v>
      </c>
      <c r="G106" s="35">
        <v>0</v>
      </c>
      <c r="H106" s="35">
        <v>0</v>
      </c>
      <c r="I106" s="35">
        <v>0</v>
      </c>
      <c r="J106" s="35">
        <v>0</v>
      </c>
      <c r="K106" s="35">
        <v>0</v>
      </c>
      <c r="L106" s="35">
        <v>1470157.35</v>
      </c>
      <c r="M106" s="35">
        <v>0</v>
      </c>
      <c r="N106" s="35">
        <v>0</v>
      </c>
      <c r="O106" s="35">
        <v>0</v>
      </c>
      <c r="P106" s="35">
        <v>0</v>
      </c>
      <c r="Q106" s="35">
        <v>0</v>
      </c>
      <c r="R106" s="35">
        <v>0</v>
      </c>
      <c r="S106" s="35">
        <v>0</v>
      </c>
      <c r="T106" s="35">
        <v>0</v>
      </c>
      <c r="U106" s="35">
        <v>0</v>
      </c>
      <c r="V106" s="35">
        <v>0</v>
      </c>
      <c r="W106" s="35">
        <v>0</v>
      </c>
      <c r="X106" s="35">
        <v>0</v>
      </c>
      <c r="Y106" s="35">
        <v>0</v>
      </c>
      <c r="Z106" s="35">
        <v>0</v>
      </c>
      <c r="AA106" s="36">
        <f>SUM(E106:Z106)</f>
        <v>1470157.35</v>
      </c>
    </row>
    <row r="107" spans="1:27" s="49" customFormat="1" ht="35.1" customHeight="1">
      <c r="A107" s="14" t="s">
        <v>242</v>
      </c>
      <c r="B107" s="16" t="s">
        <v>54</v>
      </c>
      <c r="C107" s="20" t="s">
        <v>55</v>
      </c>
      <c r="D107" s="21"/>
      <c r="E107" s="31">
        <f>+E5-E28</f>
        <v>0</v>
      </c>
      <c r="F107" s="31">
        <v>-2994685.78</v>
      </c>
      <c r="G107" s="31">
        <v>2613607.273</v>
      </c>
      <c r="H107" s="31">
        <v>-165168.29</v>
      </c>
      <c r="I107" s="31">
        <v>-581593.36</v>
      </c>
      <c r="J107" s="31">
        <v>-1823771.57</v>
      </c>
      <c r="K107" s="31">
        <v>-6884.18</v>
      </c>
      <c r="L107" s="31">
        <v>-1916354.2899999998</v>
      </c>
      <c r="M107" s="31">
        <v>-4307807.3599999994</v>
      </c>
      <c r="N107" s="31">
        <v>-361136.13</v>
      </c>
      <c r="O107" s="31">
        <v>-377316.06999999995</v>
      </c>
      <c r="P107" s="31">
        <v>-83011.850000000006</v>
      </c>
      <c r="Q107" s="31">
        <v>-76931.849999999977</v>
      </c>
      <c r="R107" s="31">
        <v>-169926.59000000003</v>
      </c>
      <c r="S107" s="31">
        <v>-5518132.1799999997</v>
      </c>
      <c r="T107" s="31">
        <v>-86779.74000000002</v>
      </c>
      <c r="U107" s="31">
        <v>-4257.75</v>
      </c>
      <c r="V107" s="31">
        <v>-1151589.2299999997</v>
      </c>
      <c r="W107" s="31">
        <v>-12291.39</v>
      </c>
      <c r="X107" s="31">
        <v>-577794.03999999992</v>
      </c>
      <c r="Y107" s="31">
        <v>-7645383.2299999986</v>
      </c>
      <c r="Z107" s="31">
        <v>-1832141.4700000004</v>
      </c>
      <c r="AA107" s="31">
        <f>+AA5-AA28</f>
        <v>-27079349.077000003</v>
      </c>
    </row>
    <row r="108" spans="1:27" s="49" customFormat="1" ht="35.1" customHeight="1">
      <c r="A108" s="14" t="s">
        <v>242</v>
      </c>
      <c r="B108" s="16" t="s">
        <v>56</v>
      </c>
      <c r="C108" s="20" t="s">
        <v>57</v>
      </c>
      <c r="D108" s="21"/>
      <c r="E108" s="31">
        <v>0</v>
      </c>
      <c r="F108" s="31">
        <v>0</v>
      </c>
      <c r="G108" s="31">
        <v>0</v>
      </c>
      <c r="H108" s="31">
        <v>0</v>
      </c>
      <c r="I108" s="31">
        <v>0</v>
      </c>
      <c r="J108" s="31">
        <v>0</v>
      </c>
      <c r="K108" s="31">
        <v>8000000</v>
      </c>
      <c r="L108" s="31">
        <v>0</v>
      </c>
      <c r="M108" s="31">
        <v>0</v>
      </c>
      <c r="N108" s="31">
        <v>0</v>
      </c>
      <c r="O108" s="31">
        <v>0</v>
      </c>
      <c r="P108" s="31">
        <v>0</v>
      </c>
      <c r="Q108" s="31">
        <v>1585719</v>
      </c>
      <c r="R108" s="31">
        <v>8000000</v>
      </c>
      <c r="S108" s="31">
        <v>0</v>
      </c>
      <c r="T108" s="31">
        <v>0</v>
      </c>
      <c r="U108" s="31">
        <v>0</v>
      </c>
      <c r="V108" s="31">
        <v>0</v>
      </c>
      <c r="W108" s="31">
        <v>0</v>
      </c>
      <c r="X108" s="31">
        <v>8000000</v>
      </c>
      <c r="Y108" s="31">
        <v>0</v>
      </c>
      <c r="Z108" s="31">
        <v>0</v>
      </c>
      <c r="AA108" s="31">
        <f t="shared" ref="AA108" si="17">SUM(AA109:AA110)</f>
        <v>25585719</v>
      </c>
    </row>
    <row r="109" spans="1:27" ht="35.1" customHeight="1">
      <c r="A109" s="22" t="s">
        <v>242</v>
      </c>
      <c r="B109" s="32" t="s">
        <v>58</v>
      </c>
      <c r="C109" s="33"/>
      <c r="D109" s="40" t="s">
        <v>59</v>
      </c>
      <c r="E109" s="41"/>
      <c r="F109" s="41">
        <v>0</v>
      </c>
      <c r="G109" s="41">
        <v>0</v>
      </c>
      <c r="H109" s="41">
        <v>0</v>
      </c>
      <c r="I109" s="41">
        <v>0</v>
      </c>
      <c r="J109" s="41">
        <v>0</v>
      </c>
      <c r="K109" s="41">
        <v>8000000</v>
      </c>
      <c r="L109" s="41">
        <v>0</v>
      </c>
      <c r="M109" s="41">
        <v>0</v>
      </c>
      <c r="N109" s="41">
        <v>0</v>
      </c>
      <c r="O109" s="41">
        <v>0</v>
      </c>
      <c r="P109" s="41">
        <v>0</v>
      </c>
      <c r="Q109" s="41">
        <v>0</v>
      </c>
      <c r="R109" s="41">
        <v>8000000</v>
      </c>
      <c r="S109" s="41">
        <v>0</v>
      </c>
      <c r="T109" s="41">
        <v>0</v>
      </c>
      <c r="U109" s="41">
        <v>0</v>
      </c>
      <c r="V109" s="41">
        <v>0</v>
      </c>
      <c r="W109" s="41">
        <v>0</v>
      </c>
      <c r="X109" s="41">
        <v>8000000</v>
      </c>
      <c r="Y109" s="41">
        <v>0</v>
      </c>
      <c r="Z109" s="41">
        <v>0</v>
      </c>
      <c r="AA109" s="36">
        <f>SUM(E109:Z109)</f>
        <v>24000000</v>
      </c>
    </row>
    <row r="110" spans="1:27" ht="35.1" customHeight="1">
      <c r="A110" s="22" t="s">
        <v>242</v>
      </c>
      <c r="B110" s="32" t="s">
        <v>60</v>
      </c>
      <c r="C110" s="33"/>
      <c r="D110" s="40" t="s">
        <v>61</v>
      </c>
      <c r="E110" s="41"/>
      <c r="F110" s="41">
        <v>0</v>
      </c>
      <c r="G110" s="41">
        <v>0</v>
      </c>
      <c r="H110" s="41">
        <v>0</v>
      </c>
      <c r="I110" s="41">
        <v>0</v>
      </c>
      <c r="J110" s="41">
        <v>0</v>
      </c>
      <c r="K110" s="41">
        <v>0</v>
      </c>
      <c r="L110" s="41">
        <v>0</v>
      </c>
      <c r="M110" s="41">
        <v>0</v>
      </c>
      <c r="N110" s="41">
        <v>0</v>
      </c>
      <c r="O110" s="41">
        <v>0</v>
      </c>
      <c r="P110" s="41">
        <v>0</v>
      </c>
      <c r="Q110" s="41">
        <v>1585719</v>
      </c>
      <c r="R110" s="41">
        <v>0</v>
      </c>
      <c r="S110" s="41">
        <v>0</v>
      </c>
      <c r="T110" s="41">
        <v>0</v>
      </c>
      <c r="U110" s="41">
        <v>0</v>
      </c>
      <c r="V110" s="41">
        <v>0</v>
      </c>
      <c r="W110" s="41">
        <v>0</v>
      </c>
      <c r="X110" s="41">
        <v>0</v>
      </c>
      <c r="Y110" s="41">
        <v>0</v>
      </c>
      <c r="Z110" s="41">
        <v>0</v>
      </c>
      <c r="AA110" s="36">
        <f>SUM(E110:Z110)</f>
        <v>1585719</v>
      </c>
    </row>
    <row r="111" spans="1:27" s="49" customFormat="1" ht="35.1" customHeight="1">
      <c r="A111" s="14" t="s">
        <v>242</v>
      </c>
      <c r="B111" s="16" t="s">
        <v>62</v>
      </c>
      <c r="C111" s="20" t="s">
        <v>63</v>
      </c>
      <c r="D111" s="21"/>
      <c r="E111" s="31">
        <v>0</v>
      </c>
      <c r="F111" s="31">
        <v>0</v>
      </c>
      <c r="G111" s="31">
        <v>0</v>
      </c>
      <c r="H111" s="31">
        <v>0</v>
      </c>
      <c r="I111" s="31">
        <v>0</v>
      </c>
      <c r="J111" s="31">
        <v>0</v>
      </c>
      <c r="K111" s="31">
        <v>0</v>
      </c>
      <c r="L111" s="31">
        <v>0</v>
      </c>
      <c r="M111" s="31">
        <v>0</v>
      </c>
      <c r="N111" s="31">
        <v>0</v>
      </c>
      <c r="O111" s="31">
        <v>0</v>
      </c>
      <c r="P111" s="31">
        <v>0</v>
      </c>
      <c r="Q111" s="31">
        <v>0</v>
      </c>
      <c r="R111" s="31">
        <v>0</v>
      </c>
      <c r="S111" s="31">
        <v>0</v>
      </c>
      <c r="T111" s="31">
        <v>0</v>
      </c>
      <c r="U111" s="31">
        <v>0</v>
      </c>
      <c r="V111" s="31">
        <v>0</v>
      </c>
      <c r="W111" s="31">
        <v>0</v>
      </c>
      <c r="X111" s="31">
        <v>0</v>
      </c>
      <c r="Y111" s="31">
        <v>0</v>
      </c>
      <c r="Z111" s="31">
        <v>0</v>
      </c>
      <c r="AA111" s="31">
        <f t="shared" ref="AA111" si="18">SUM(AA112:AA113)</f>
        <v>0</v>
      </c>
    </row>
    <row r="112" spans="1:27" ht="35.1" customHeight="1">
      <c r="A112" s="1" t="s">
        <v>242</v>
      </c>
      <c r="B112" s="32" t="s">
        <v>64</v>
      </c>
      <c r="C112" s="33"/>
      <c r="D112" s="34" t="s">
        <v>65</v>
      </c>
      <c r="E112" s="35">
        <v>0</v>
      </c>
      <c r="F112" s="35">
        <v>0</v>
      </c>
      <c r="G112" s="35">
        <v>0</v>
      </c>
      <c r="H112" s="35">
        <v>0</v>
      </c>
      <c r="I112" s="35">
        <v>0</v>
      </c>
      <c r="J112" s="35">
        <v>0</v>
      </c>
      <c r="K112" s="35">
        <v>0</v>
      </c>
      <c r="L112" s="35">
        <v>0</v>
      </c>
      <c r="M112" s="35">
        <v>0</v>
      </c>
      <c r="N112" s="35">
        <v>0</v>
      </c>
      <c r="O112" s="35">
        <v>0</v>
      </c>
      <c r="P112" s="35">
        <v>0</v>
      </c>
      <c r="Q112" s="35">
        <v>0</v>
      </c>
      <c r="R112" s="35">
        <v>0</v>
      </c>
      <c r="S112" s="35">
        <v>0</v>
      </c>
      <c r="T112" s="35">
        <v>0</v>
      </c>
      <c r="U112" s="35">
        <v>0</v>
      </c>
      <c r="V112" s="35">
        <v>0</v>
      </c>
      <c r="W112" s="35">
        <v>0</v>
      </c>
      <c r="X112" s="35">
        <v>0</v>
      </c>
      <c r="Y112" s="35">
        <v>0</v>
      </c>
      <c r="Z112" s="35">
        <v>0</v>
      </c>
      <c r="AA112" s="36">
        <f>SUM(E112:Z112)</f>
        <v>0</v>
      </c>
    </row>
    <row r="113" spans="1:27" ht="35.1" customHeight="1">
      <c r="A113" s="1" t="s">
        <v>242</v>
      </c>
      <c r="B113" s="32" t="s">
        <v>66</v>
      </c>
      <c r="C113" s="33"/>
      <c r="D113" s="34" t="s">
        <v>67</v>
      </c>
      <c r="E113" s="35">
        <v>0</v>
      </c>
      <c r="F113" s="35">
        <v>0</v>
      </c>
      <c r="G113" s="35">
        <v>0</v>
      </c>
      <c r="H113" s="35">
        <v>0</v>
      </c>
      <c r="I113" s="35">
        <v>0</v>
      </c>
      <c r="J113" s="35">
        <v>0</v>
      </c>
      <c r="K113" s="35">
        <v>0</v>
      </c>
      <c r="L113" s="35">
        <v>0</v>
      </c>
      <c r="M113" s="35">
        <v>0</v>
      </c>
      <c r="N113" s="35">
        <v>0</v>
      </c>
      <c r="O113" s="35">
        <v>0</v>
      </c>
      <c r="P113" s="35">
        <v>0</v>
      </c>
      <c r="Q113" s="35">
        <v>0</v>
      </c>
      <c r="R113" s="35">
        <v>0</v>
      </c>
      <c r="S113" s="35">
        <v>0</v>
      </c>
      <c r="T113" s="35">
        <v>0</v>
      </c>
      <c r="U113" s="35">
        <v>0</v>
      </c>
      <c r="V113" s="35">
        <v>0</v>
      </c>
      <c r="W113" s="35">
        <v>0</v>
      </c>
      <c r="X113" s="35">
        <v>0</v>
      </c>
      <c r="Y113" s="35">
        <v>0</v>
      </c>
      <c r="Z113" s="35">
        <v>0</v>
      </c>
      <c r="AA113" s="36">
        <f>SUM(E113:Z113)</f>
        <v>0</v>
      </c>
    </row>
    <row r="114" spans="1:27" s="49" customFormat="1" ht="35.1" customHeight="1">
      <c r="A114" s="14" t="s">
        <v>242</v>
      </c>
      <c r="B114" s="11" t="s">
        <v>68</v>
      </c>
      <c r="C114" s="58" t="s">
        <v>69</v>
      </c>
      <c r="D114" s="59"/>
      <c r="E114" s="26">
        <v>4444293.4230000712</v>
      </c>
      <c r="F114" s="26">
        <v>1449607.6430000714</v>
      </c>
      <c r="G114" s="26">
        <v>4063214.9160000714</v>
      </c>
      <c r="H114" s="26">
        <v>3898046.6260000714</v>
      </c>
      <c r="I114" s="26">
        <v>3316453.2660000715</v>
      </c>
      <c r="J114" s="26">
        <v>1492681.6960000715</v>
      </c>
      <c r="K114" s="26">
        <v>9485797.5160000715</v>
      </c>
      <c r="L114" s="26">
        <v>7569443.2260000715</v>
      </c>
      <c r="M114" s="26">
        <v>3261635.8660000721</v>
      </c>
      <c r="N114" s="26">
        <v>2900499.7360000722</v>
      </c>
      <c r="O114" s="26">
        <v>2523183.6660000724</v>
      </c>
      <c r="P114" s="26">
        <v>2440171.8160000723</v>
      </c>
      <c r="Q114" s="26">
        <v>3948958.9660000722</v>
      </c>
      <c r="R114" s="26">
        <v>11779032.376000073</v>
      </c>
      <c r="S114" s="26">
        <v>6260900.1960000731</v>
      </c>
      <c r="T114" s="26">
        <v>6174120.4560000729</v>
      </c>
      <c r="U114" s="26">
        <v>6169862.7060000729</v>
      </c>
      <c r="V114" s="26">
        <v>5018273.4760000734</v>
      </c>
      <c r="W114" s="26">
        <v>5005982.0860000737</v>
      </c>
      <c r="X114" s="26">
        <v>12428188.046000075</v>
      </c>
      <c r="Y114" s="26">
        <v>4782804.816000076</v>
      </c>
      <c r="Z114" s="26">
        <v>2950663.3460000753</v>
      </c>
      <c r="AA114" s="26">
        <f t="shared" ref="AA114" si="19">+AA4+AA107+AA108+AA111</f>
        <v>2950663.3460000679</v>
      </c>
    </row>
    <row r="115" spans="1:27" s="53" customFormat="1" ht="35.1" customHeight="1">
      <c r="A115" s="1"/>
      <c r="E115" s="54"/>
      <c r="F115" s="54"/>
      <c r="G115" s="54"/>
      <c r="H115" s="54"/>
      <c r="I115" s="54"/>
      <c r="J115" s="54"/>
      <c r="K115" s="54"/>
      <c r="L115" s="54"/>
      <c r="M115" s="54"/>
      <c r="N115" s="54"/>
      <c r="O115" s="54"/>
      <c r="P115" s="54"/>
      <c r="Q115" s="54"/>
      <c r="R115" s="54"/>
      <c r="S115" s="54"/>
      <c r="T115" s="54"/>
      <c r="U115" s="54"/>
      <c r="V115" s="54"/>
      <c r="W115" s="54"/>
      <c r="X115" s="54"/>
      <c r="Y115" s="54"/>
      <c r="Z115" s="54"/>
      <c r="AA115" s="55"/>
    </row>
  </sheetData>
  <autoFilter ref="A1:A115">
    <filterColumn colId="0"/>
  </autoFilter>
  <mergeCells count="13">
    <mergeCell ref="C28:D28"/>
    <mergeCell ref="C1:D1"/>
    <mergeCell ref="C2:D2"/>
    <mergeCell ref="C4:D4"/>
    <mergeCell ref="C5:D5"/>
    <mergeCell ref="C9:D9"/>
    <mergeCell ref="C114:D114"/>
    <mergeCell ref="C29:D29"/>
    <mergeCell ref="C50:D50"/>
    <mergeCell ref="C58:D58"/>
    <mergeCell ref="C66:D66"/>
    <mergeCell ref="C88:D88"/>
    <mergeCell ref="C102:D102"/>
  </mergeCells>
  <pageMargins left="0" right="0" top="0" bottom="0" header="0" footer="0"/>
  <pageSetup paperSize="8" scale="46" orientation="landscape" r:id="rId1"/>
  <headerFooter>
    <oddFooter>&amp;R&amp;"Arial,Negrito"&amp;D  /   &amp;T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M146"/>
  <sheetViews>
    <sheetView showGridLines="0" zoomScale="80" zoomScaleNormal="80" workbookViewId="0">
      <pane xSplit="5" ySplit="3" topLeftCell="F134" activePane="bottomRight" state="frozen"/>
      <selection pane="topRight" activeCell="F1" sqref="F1"/>
      <selection pane="bottomLeft" activeCell="A4" sqref="A4"/>
      <selection pane="bottomRight" activeCell="L102" sqref="L102"/>
    </sheetView>
  </sheetViews>
  <sheetFormatPr defaultRowHeight="12.75"/>
  <cols>
    <col min="1" max="1" width="5.140625" customWidth="1"/>
    <col min="2" max="2" width="10.42578125" customWidth="1"/>
    <col min="3" max="3" width="9.42578125" customWidth="1"/>
    <col min="4" max="4" width="48.85546875" customWidth="1"/>
    <col min="5" max="5" width="17.7109375" hidden="1" customWidth="1"/>
    <col min="6" max="12" width="17.7109375" customWidth="1"/>
    <col min="13" max="13" width="20" customWidth="1"/>
  </cols>
  <sheetData>
    <row r="1" spans="1:13" ht="35.1" customHeight="1">
      <c r="A1" s="1" t="s">
        <v>0</v>
      </c>
      <c r="B1" s="23"/>
      <c r="C1" s="72" t="s">
        <v>1</v>
      </c>
      <c r="D1" s="73"/>
      <c r="E1" s="2" t="s">
        <v>2</v>
      </c>
      <c r="F1" s="3">
        <v>43010</v>
      </c>
      <c r="G1" s="3">
        <v>43011</v>
      </c>
      <c r="H1" s="3">
        <v>43012</v>
      </c>
      <c r="I1" s="3">
        <v>43013</v>
      </c>
      <c r="J1" s="3">
        <v>43014</v>
      </c>
      <c r="K1" s="3">
        <v>43017</v>
      </c>
      <c r="L1" s="3">
        <v>43018</v>
      </c>
      <c r="M1" s="4" t="s">
        <v>3</v>
      </c>
    </row>
    <row r="2" spans="1:13" ht="35.1" customHeight="1">
      <c r="A2" s="1" t="s">
        <v>0</v>
      </c>
      <c r="B2" s="23"/>
      <c r="C2" s="74">
        <v>43009</v>
      </c>
      <c r="D2" s="75"/>
      <c r="E2" s="5" t="s">
        <v>4</v>
      </c>
      <c r="F2" s="6" t="s">
        <v>70</v>
      </c>
      <c r="G2" s="6" t="s">
        <v>71</v>
      </c>
      <c r="H2" s="6" t="s">
        <v>239</v>
      </c>
      <c r="I2" s="6" t="s">
        <v>240</v>
      </c>
      <c r="J2" s="6" t="s">
        <v>241</v>
      </c>
      <c r="K2" s="6" t="s">
        <v>70</v>
      </c>
      <c r="L2" s="6" t="s">
        <v>71</v>
      </c>
      <c r="M2" s="7">
        <f>+C2</f>
        <v>43009</v>
      </c>
    </row>
    <row r="3" spans="1:13" ht="35.1" customHeight="1">
      <c r="A3" s="1" t="s">
        <v>0</v>
      </c>
      <c r="B3" s="24"/>
      <c r="C3" s="24"/>
      <c r="D3" s="24"/>
      <c r="E3" s="8">
        <v>2017</v>
      </c>
      <c r="F3" s="25" t="s">
        <v>5</v>
      </c>
      <c r="G3" s="25" t="s">
        <v>5</v>
      </c>
      <c r="H3" s="25" t="s">
        <v>5</v>
      </c>
      <c r="I3" s="25" t="s">
        <v>5</v>
      </c>
      <c r="J3" s="25" t="s">
        <v>5</v>
      </c>
      <c r="K3" s="25" t="s">
        <v>5</v>
      </c>
      <c r="L3" s="25" t="s">
        <v>5</v>
      </c>
      <c r="M3" s="9"/>
    </row>
    <row r="4" spans="1:13" ht="35.1" customHeight="1">
      <c r="A4" s="10" t="s">
        <v>0</v>
      </c>
      <c r="B4" s="11" t="s">
        <v>6</v>
      </c>
      <c r="C4" s="58" t="s">
        <v>7</v>
      </c>
      <c r="D4" s="59"/>
      <c r="E4" s="26">
        <v>0</v>
      </c>
      <c r="F4" s="26">
        <v>4444293.4230000712</v>
      </c>
      <c r="G4" s="26">
        <v>1449607.6430000714</v>
      </c>
      <c r="H4" s="26">
        <v>4063214.9160000714</v>
      </c>
      <c r="I4" s="26">
        <v>3898046.6260000714</v>
      </c>
      <c r="J4" s="26">
        <v>3316453.2660000715</v>
      </c>
      <c r="K4" s="26">
        <v>1492681.6960000719</v>
      </c>
      <c r="L4" s="26">
        <v>9485797.5160000715</v>
      </c>
      <c r="M4" s="26">
        <f>+E143</f>
        <v>4444293.4230000712</v>
      </c>
    </row>
    <row r="5" spans="1:13" ht="35.1" customHeight="1">
      <c r="A5" s="10" t="s">
        <v>0</v>
      </c>
      <c r="B5" s="11" t="s">
        <v>8</v>
      </c>
      <c r="C5" s="70" t="s">
        <v>9</v>
      </c>
      <c r="D5" s="71"/>
      <c r="E5" s="27">
        <f>+E6+E7+E8+E9</f>
        <v>0</v>
      </c>
      <c r="F5" s="27">
        <v>38274.639999999999</v>
      </c>
      <c r="G5" s="27">
        <v>3093808.1030000001</v>
      </c>
      <c r="H5" s="27">
        <v>7853.7300000000005</v>
      </c>
      <c r="I5" s="27">
        <v>69549.34</v>
      </c>
      <c r="J5" s="27">
        <v>97930.969999999987</v>
      </c>
      <c r="K5" s="27">
        <v>30249.11</v>
      </c>
      <c r="L5" s="27">
        <v>36115.11</v>
      </c>
      <c r="M5" s="27">
        <f t="shared" ref="M5" si="0">+M6+M7+M8+M9</f>
        <v>3373781.003</v>
      </c>
    </row>
    <row r="6" spans="1:13" ht="35.1" customHeight="1">
      <c r="A6" s="1" t="s">
        <v>0</v>
      </c>
      <c r="B6" s="16">
        <v>816</v>
      </c>
      <c r="C6" s="28"/>
      <c r="D6" s="29" t="s">
        <v>10</v>
      </c>
      <c r="E6" s="30"/>
      <c r="F6" s="30">
        <v>9923.06</v>
      </c>
      <c r="G6" s="30">
        <v>3969.2330000000002</v>
      </c>
      <c r="H6" s="30">
        <v>3969.23</v>
      </c>
      <c r="I6" s="30">
        <v>3969.23</v>
      </c>
      <c r="J6" s="30">
        <v>11779.82</v>
      </c>
      <c r="K6" s="30">
        <v>3841.21</v>
      </c>
      <c r="L6" s="30">
        <v>3841.21</v>
      </c>
      <c r="M6" s="31">
        <f>SUM(E6:L6)</f>
        <v>41292.993000000002</v>
      </c>
    </row>
    <row r="7" spans="1:13" ht="35.1" customHeight="1">
      <c r="A7" s="1" t="s">
        <v>0</v>
      </c>
      <c r="B7" s="16">
        <v>822</v>
      </c>
      <c r="C7" s="28"/>
      <c r="D7" s="29" t="s">
        <v>11</v>
      </c>
      <c r="E7" s="30"/>
      <c r="F7" s="30">
        <v>0</v>
      </c>
      <c r="G7" s="30">
        <v>1991699.67</v>
      </c>
      <c r="H7" s="30">
        <v>0</v>
      </c>
      <c r="I7" s="30">
        <v>0</v>
      </c>
      <c r="J7" s="30">
        <v>0</v>
      </c>
      <c r="K7" s="30">
        <v>0</v>
      </c>
      <c r="L7" s="30">
        <v>0</v>
      </c>
      <c r="M7" s="31">
        <f>SUM(E7:L7)</f>
        <v>1991699.67</v>
      </c>
    </row>
    <row r="8" spans="1:13" ht="35.1" customHeight="1">
      <c r="A8" s="1" t="s">
        <v>0</v>
      </c>
      <c r="B8" s="16">
        <v>835</v>
      </c>
      <c r="C8" s="28"/>
      <c r="D8" s="29" t="s">
        <v>12</v>
      </c>
      <c r="E8" s="30"/>
      <c r="F8" s="30">
        <v>2993.4500000000003</v>
      </c>
      <c r="G8" s="30">
        <v>4989.3999999999996</v>
      </c>
      <c r="H8" s="30">
        <v>3545.62</v>
      </c>
      <c r="I8" s="30">
        <v>1767</v>
      </c>
      <c r="J8" s="30">
        <v>5401.5499999999993</v>
      </c>
      <c r="K8" s="30">
        <v>2192.6</v>
      </c>
      <c r="L8" s="30">
        <v>5905.2</v>
      </c>
      <c r="M8" s="31">
        <f>SUM(E8:L8)</f>
        <v>26794.82</v>
      </c>
    </row>
    <row r="9" spans="1:13" ht="35.1" customHeight="1">
      <c r="A9" s="10" t="s">
        <v>0</v>
      </c>
      <c r="B9" s="11"/>
      <c r="C9" s="70" t="s">
        <v>13</v>
      </c>
      <c r="D9" s="71"/>
      <c r="E9" s="27">
        <f>SUM(E10:E27)</f>
        <v>0</v>
      </c>
      <c r="F9" s="27">
        <v>25358.129999999997</v>
      </c>
      <c r="G9" s="27">
        <v>1093149.8</v>
      </c>
      <c r="H9" s="27">
        <v>338.88</v>
      </c>
      <c r="I9" s="27">
        <v>63813.11</v>
      </c>
      <c r="J9" s="27">
        <v>80749.599999999991</v>
      </c>
      <c r="K9" s="27">
        <v>24215.3</v>
      </c>
      <c r="L9" s="27">
        <v>26368.7</v>
      </c>
      <c r="M9" s="27">
        <f t="shared" ref="M9" si="1">SUM(M10:M27)</f>
        <v>1313993.52</v>
      </c>
    </row>
    <row r="10" spans="1:13" ht="35.1" customHeight="1">
      <c r="A10" s="1" t="s">
        <v>0</v>
      </c>
      <c r="B10" s="32" t="s">
        <v>14</v>
      </c>
      <c r="C10" s="33" t="s">
        <v>15</v>
      </c>
      <c r="D10" s="34"/>
      <c r="E10" s="35">
        <v>0</v>
      </c>
      <c r="F10" s="35">
        <v>823.57</v>
      </c>
      <c r="G10" s="35">
        <v>11313.3</v>
      </c>
      <c r="H10" s="35">
        <v>255.2</v>
      </c>
      <c r="I10" s="35">
        <v>51547.02</v>
      </c>
      <c r="J10" s="35">
        <v>1113.1099999999999</v>
      </c>
      <c r="K10" s="35">
        <v>23922.92</v>
      </c>
      <c r="L10" s="35">
        <v>350</v>
      </c>
      <c r="M10" s="36">
        <f t="shared" ref="M10:M27" si="2">SUM(E10:L10)</f>
        <v>89325.119999999995</v>
      </c>
    </row>
    <row r="11" spans="1:13" ht="35.1" customHeight="1">
      <c r="A11" s="1" t="s">
        <v>0</v>
      </c>
      <c r="B11" s="32">
        <v>804</v>
      </c>
      <c r="C11" s="33" t="s">
        <v>16</v>
      </c>
      <c r="D11" s="34"/>
      <c r="E11" s="35">
        <v>0</v>
      </c>
      <c r="F11" s="35">
        <v>589.04999999999995</v>
      </c>
      <c r="G11" s="35">
        <v>42.97</v>
      </c>
      <c r="H11" s="35">
        <v>83.68</v>
      </c>
      <c r="I11" s="35">
        <v>5116.09</v>
      </c>
      <c r="J11" s="35">
        <v>187.43</v>
      </c>
      <c r="K11" s="35">
        <v>288.38</v>
      </c>
      <c r="L11" s="35">
        <v>242.81</v>
      </c>
      <c r="M11" s="36">
        <f t="shared" si="2"/>
        <v>6550.4100000000008</v>
      </c>
    </row>
    <row r="12" spans="1:13" ht="35.1" customHeight="1">
      <c r="A12" s="1" t="s">
        <v>0</v>
      </c>
      <c r="B12" s="32">
        <v>805</v>
      </c>
      <c r="C12" s="33" t="s">
        <v>17</v>
      </c>
      <c r="D12" s="34"/>
      <c r="E12" s="35">
        <v>0</v>
      </c>
      <c r="F12" s="35">
        <v>0</v>
      </c>
      <c r="G12" s="35">
        <v>0</v>
      </c>
      <c r="H12" s="35">
        <v>0</v>
      </c>
      <c r="I12" s="35">
        <v>7150</v>
      </c>
      <c r="J12" s="35">
        <v>4742.08</v>
      </c>
      <c r="K12" s="35">
        <v>4</v>
      </c>
      <c r="L12" s="35">
        <v>0</v>
      </c>
      <c r="M12" s="36">
        <f t="shared" si="2"/>
        <v>11896.08</v>
      </c>
    </row>
    <row r="13" spans="1:13" ht="35.1" customHeight="1">
      <c r="A13" s="1" t="s">
        <v>0</v>
      </c>
      <c r="B13" s="32">
        <v>806</v>
      </c>
      <c r="C13" s="33" t="s">
        <v>18</v>
      </c>
      <c r="D13" s="34"/>
      <c r="E13" s="35">
        <v>0</v>
      </c>
      <c r="F13" s="35">
        <v>0</v>
      </c>
      <c r="G13" s="35">
        <v>0</v>
      </c>
      <c r="H13" s="35">
        <v>0</v>
      </c>
      <c r="I13" s="35">
        <v>0</v>
      </c>
      <c r="J13" s="35">
        <v>0</v>
      </c>
      <c r="K13" s="35">
        <v>0</v>
      </c>
      <c r="L13" s="35">
        <v>0</v>
      </c>
      <c r="M13" s="36">
        <f t="shared" si="2"/>
        <v>0</v>
      </c>
    </row>
    <row r="14" spans="1:13" ht="35.1" customHeight="1">
      <c r="A14" s="1" t="s">
        <v>0</v>
      </c>
      <c r="B14" s="32">
        <v>808</v>
      </c>
      <c r="C14" s="33" t="s">
        <v>19</v>
      </c>
      <c r="D14" s="34"/>
      <c r="E14" s="35">
        <v>0</v>
      </c>
      <c r="F14" s="35">
        <v>0</v>
      </c>
      <c r="G14" s="35">
        <v>0</v>
      </c>
      <c r="H14" s="35">
        <v>0</v>
      </c>
      <c r="I14" s="35">
        <v>0</v>
      </c>
      <c r="J14" s="35">
        <v>0</v>
      </c>
      <c r="K14" s="35">
        <v>0</v>
      </c>
      <c r="L14" s="35">
        <v>0</v>
      </c>
      <c r="M14" s="36">
        <f t="shared" si="2"/>
        <v>0</v>
      </c>
    </row>
    <row r="15" spans="1:13" ht="35.1" customHeight="1">
      <c r="A15" s="1" t="s">
        <v>0</v>
      </c>
      <c r="B15" s="32">
        <v>808</v>
      </c>
      <c r="C15" s="33" t="s">
        <v>20</v>
      </c>
      <c r="D15" s="34"/>
      <c r="E15" s="35">
        <v>0</v>
      </c>
      <c r="F15" s="35">
        <v>0</v>
      </c>
      <c r="G15" s="35">
        <v>0</v>
      </c>
      <c r="H15" s="35">
        <v>0</v>
      </c>
      <c r="I15" s="35">
        <v>0</v>
      </c>
      <c r="J15" s="35">
        <v>0</v>
      </c>
      <c r="K15" s="35">
        <v>0</v>
      </c>
      <c r="L15" s="35">
        <v>0</v>
      </c>
      <c r="M15" s="36">
        <f t="shared" si="2"/>
        <v>0</v>
      </c>
    </row>
    <row r="16" spans="1:13" ht="35.1" customHeight="1">
      <c r="A16" s="1" t="s">
        <v>0</v>
      </c>
      <c r="B16" s="32">
        <v>809</v>
      </c>
      <c r="C16" s="33" t="s">
        <v>21</v>
      </c>
      <c r="D16" s="34"/>
      <c r="E16" s="35">
        <v>0</v>
      </c>
      <c r="F16" s="35">
        <v>0</v>
      </c>
      <c r="G16" s="35">
        <v>0</v>
      </c>
      <c r="H16" s="35">
        <v>0</v>
      </c>
      <c r="I16" s="35">
        <v>0</v>
      </c>
      <c r="J16" s="35">
        <v>0</v>
      </c>
      <c r="K16" s="35">
        <v>0</v>
      </c>
      <c r="L16" s="35">
        <v>0</v>
      </c>
      <c r="M16" s="36">
        <f t="shared" si="2"/>
        <v>0</v>
      </c>
    </row>
    <row r="17" spans="1:13" ht="35.1" customHeight="1">
      <c r="A17" s="1" t="s">
        <v>0</v>
      </c>
      <c r="B17" s="32">
        <v>810</v>
      </c>
      <c r="C17" s="33" t="s">
        <v>22</v>
      </c>
      <c r="D17" s="34"/>
      <c r="E17" s="35">
        <v>0</v>
      </c>
      <c r="F17" s="35">
        <v>0</v>
      </c>
      <c r="G17" s="35">
        <v>0</v>
      </c>
      <c r="H17" s="35">
        <v>0</v>
      </c>
      <c r="I17" s="35">
        <v>0</v>
      </c>
      <c r="J17" s="35">
        <v>0</v>
      </c>
      <c r="K17" s="35">
        <v>0</v>
      </c>
      <c r="L17" s="35">
        <v>0</v>
      </c>
      <c r="M17" s="36">
        <f t="shared" si="2"/>
        <v>0</v>
      </c>
    </row>
    <row r="18" spans="1:13" ht="35.1" customHeight="1">
      <c r="A18" s="1" t="s">
        <v>0</v>
      </c>
      <c r="B18" s="32">
        <v>811</v>
      </c>
      <c r="C18" s="33" t="s">
        <v>23</v>
      </c>
      <c r="D18" s="34"/>
      <c r="E18" s="35">
        <v>0</v>
      </c>
      <c r="F18" s="35">
        <v>0</v>
      </c>
      <c r="G18" s="35">
        <v>0</v>
      </c>
      <c r="H18" s="35">
        <v>0</v>
      </c>
      <c r="I18" s="35">
        <v>0</v>
      </c>
      <c r="J18" s="35">
        <v>0</v>
      </c>
      <c r="K18" s="35">
        <v>0</v>
      </c>
      <c r="L18" s="35">
        <v>0</v>
      </c>
      <c r="M18" s="36">
        <f t="shared" si="2"/>
        <v>0</v>
      </c>
    </row>
    <row r="19" spans="1:13" ht="35.1" customHeight="1">
      <c r="A19" s="1" t="s">
        <v>0</v>
      </c>
      <c r="B19" s="32">
        <v>813</v>
      </c>
      <c r="C19" s="33" t="s">
        <v>24</v>
      </c>
      <c r="D19" s="34"/>
      <c r="E19" s="35">
        <v>0</v>
      </c>
      <c r="F19" s="35">
        <v>23945.51</v>
      </c>
      <c r="G19" s="35">
        <v>0</v>
      </c>
      <c r="H19" s="35">
        <v>0</v>
      </c>
      <c r="I19" s="35">
        <v>0</v>
      </c>
      <c r="J19" s="35">
        <v>0</v>
      </c>
      <c r="K19" s="35">
        <v>0</v>
      </c>
      <c r="L19" s="35">
        <v>0</v>
      </c>
      <c r="M19" s="36">
        <f t="shared" si="2"/>
        <v>23945.51</v>
      </c>
    </row>
    <row r="20" spans="1:13" ht="35.1" customHeight="1">
      <c r="A20" s="1" t="s">
        <v>0</v>
      </c>
      <c r="B20" s="32">
        <v>814</v>
      </c>
      <c r="C20" s="33" t="s">
        <v>25</v>
      </c>
      <c r="D20" s="34"/>
      <c r="E20" s="35">
        <v>0</v>
      </c>
      <c r="F20" s="35">
        <v>0</v>
      </c>
      <c r="G20" s="35">
        <v>0</v>
      </c>
      <c r="H20" s="35">
        <v>0</v>
      </c>
      <c r="I20" s="35">
        <v>0</v>
      </c>
      <c r="J20" s="35">
        <v>0</v>
      </c>
      <c r="K20" s="35">
        <v>0</v>
      </c>
      <c r="L20" s="35">
        <v>0</v>
      </c>
      <c r="M20" s="36">
        <f t="shared" si="2"/>
        <v>0</v>
      </c>
    </row>
    <row r="21" spans="1:13" ht="35.1" customHeight="1">
      <c r="A21" s="1" t="s">
        <v>0</v>
      </c>
      <c r="B21" s="32">
        <v>817</v>
      </c>
      <c r="C21" s="33" t="s">
        <v>26</v>
      </c>
      <c r="D21" s="34"/>
      <c r="E21" s="35">
        <v>0</v>
      </c>
      <c r="F21" s="35">
        <v>0</v>
      </c>
      <c r="G21" s="35">
        <v>0</v>
      </c>
      <c r="H21" s="35">
        <v>0</v>
      </c>
      <c r="I21" s="35">
        <v>0</v>
      </c>
      <c r="J21" s="35">
        <v>0</v>
      </c>
      <c r="K21" s="35">
        <v>0</v>
      </c>
      <c r="L21" s="35">
        <v>0</v>
      </c>
      <c r="M21" s="36">
        <f t="shared" si="2"/>
        <v>0</v>
      </c>
    </row>
    <row r="22" spans="1:13" ht="35.1" customHeight="1">
      <c r="A22" s="1" t="s">
        <v>0</v>
      </c>
      <c r="B22" s="32">
        <v>818</v>
      </c>
      <c r="C22" s="33" t="s">
        <v>27</v>
      </c>
      <c r="D22" s="34"/>
      <c r="E22" s="35">
        <v>0</v>
      </c>
      <c r="F22" s="35">
        <v>0</v>
      </c>
      <c r="G22" s="35">
        <v>0</v>
      </c>
      <c r="H22" s="35">
        <v>0</v>
      </c>
      <c r="I22" s="35">
        <v>0</v>
      </c>
      <c r="J22" s="35">
        <v>0</v>
      </c>
      <c r="K22" s="35">
        <v>0</v>
      </c>
      <c r="L22" s="35">
        <v>0</v>
      </c>
      <c r="M22" s="36">
        <f t="shared" si="2"/>
        <v>0</v>
      </c>
    </row>
    <row r="23" spans="1:13" ht="35.1" customHeight="1">
      <c r="A23" s="1" t="s">
        <v>0</v>
      </c>
      <c r="B23" s="32">
        <v>824</v>
      </c>
      <c r="C23" s="33" t="s">
        <v>28</v>
      </c>
      <c r="D23" s="34"/>
      <c r="E23" s="35">
        <v>0</v>
      </c>
      <c r="F23" s="35">
        <v>0</v>
      </c>
      <c r="G23" s="35">
        <v>1081793.53</v>
      </c>
      <c r="H23" s="35">
        <v>0</v>
      </c>
      <c r="I23" s="35">
        <v>0</v>
      </c>
      <c r="J23" s="35">
        <v>0</v>
      </c>
      <c r="K23" s="35">
        <v>0</v>
      </c>
      <c r="L23" s="35">
        <v>25775.89</v>
      </c>
      <c r="M23" s="36">
        <f t="shared" si="2"/>
        <v>1107569.42</v>
      </c>
    </row>
    <row r="24" spans="1:13" ht="35.1" customHeight="1">
      <c r="A24" s="1" t="s">
        <v>0</v>
      </c>
      <c r="B24" s="32">
        <v>827</v>
      </c>
      <c r="C24" s="33" t="s">
        <v>29</v>
      </c>
      <c r="D24" s="34"/>
      <c r="E24" s="35">
        <v>0</v>
      </c>
      <c r="F24" s="35">
        <v>0</v>
      </c>
      <c r="G24" s="35">
        <v>0</v>
      </c>
      <c r="H24" s="35">
        <v>0</v>
      </c>
      <c r="I24" s="35">
        <v>0</v>
      </c>
      <c r="J24" s="35">
        <v>0</v>
      </c>
      <c r="K24" s="35">
        <v>0</v>
      </c>
      <c r="L24" s="35">
        <v>0</v>
      </c>
      <c r="M24" s="36">
        <f t="shared" si="2"/>
        <v>0</v>
      </c>
    </row>
    <row r="25" spans="1:13" ht="35.1" customHeight="1">
      <c r="A25" s="1" t="s">
        <v>0</v>
      </c>
      <c r="B25" s="32">
        <v>830</v>
      </c>
      <c r="C25" s="33" t="s">
        <v>30</v>
      </c>
      <c r="D25" s="34"/>
      <c r="E25" s="35">
        <v>0</v>
      </c>
      <c r="F25" s="35">
        <v>0</v>
      </c>
      <c r="G25" s="35">
        <v>0</v>
      </c>
      <c r="H25" s="35">
        <v>0</v>
      </c>
      <c r="I25" s="35">
        <v>0</v>
      </c>
      <c r="J25" s="35">
        <v>0</v>
      </c>
      <c r="K25" s="35">
        <v>0</v>
      </c>
      <c r="L25" s="35">
        <v>0</v>
      </c>
      <c r="M25" s="36">
        <f t="shared" si="2"/>
        <v>0</v>
      </c>
    </row>
    <row r="26" spans="1:13" ht="35.1" customHeight="1">
      <c r="A26" s="1" t="s">
        <v>0</v>
      </c>
      <c r="B26" s="32">
        <v>832</v>
      </c>
      <c r="C26" s="33" t="s">
        <v>31</v>
      </c>
      <c r="D26" s="34"/>
      <c r="E26" s="35">
        <v>0</v>
      </c>
      <c r="F26" s="35"/>
      <c r="G26" s="35"/>
      <c r="H26" s="35"/>
      <c r="I26" s="35">
        <v>0</v>
      </c>
      <c r="J26" s="35">
        <v>74706.98</v>
      </c>
      <c r="K26" s="35">
        <v>0</v>
      </c>
      <c r="L26" s="35">
        <v>0</v>
      </c>
      <c r="M26" s="36">
        <f t="shared" si="2"/>
        <v>74706.98</v>
      </c>
    </row>
    <row r="27" spans="1:13" ht="35.1" customHeight="1">
      <c r="A27" s="1" t="s">
        <v>0</v>
      </c>
      <c r="B27" s="32">
        <v>833</v>
      </c>
      <c r="C27" s="33" t="s">
        <v>32</v>
      </c>
      <c r="D27" s="34"/>
      <c r="E27" s="35">
        <v>0</v>
      </c>
      <c r="F27" s="35">
        <v>0</v>
      </c>
      <c r="G27" s="35">
        <v>0</v>
      </c>
      <c r="H27" s="35">
        <v>0</v>
      </c>
      <c r="I27" s="35">
        <v>0</v>
      </c>
      <c r="J27" s="35">
        <v>0</v>
      </c>
      <c r="K27" s="35">
        <v>0</v>
      </c>
      <c r="L27" s="35">
        <v>0</v>
      </c>
      <c r="M27" s="36">
        <f t="shared" si="2"/>
        <v>0</v>
      </c>
    </row>
    <row r="28" spans="1:13" ht="35.1" customHeight="1">
      <c r="A28" s="14" t="s">
        <v>0</v>
      </c>
      <c r="B28" s="15" t="s">
        <v>33</v>
      </c>
      <c r="C28" s="64" t="s">
        <v>34</v>
      </c>
      <c r="D28" s="65"/>
      <c r="E28" s="37">
        <f t="shared" ref="E28:M28" si="3">+E29+E62+E73+E109+E131+E81</f>
        <v>0</v>
      </c>
      <c r="F28" s="37">
        <v>3032960.42</v>
      </c>
      <c r="G28" s="37">
        <v>480200.83</v>
      </c>
      <c r="H28" s="37">
        <v>173022.02000000002</v>
      </c>
      <c r="I28" s="37">
        <v>651142.69999999995</v>
      </c>
      <c r="J28" s="37">
        <v>1921702.5399999996</v>
      </c>
      <c r="K28" s="37">
        <v>37133.289999999994</v>
      </c>
      <c r="L28" s="37">
        <v>1952469.4</v>
      </c>
      <c r="M28" s="37">
        <f t="shared" si="3"/>
        <v>15418774.23600007</v>
      </c>
    </row>
    <row r="29" spans="1:13" ht="35.1" customHeight="1">
      <c r="A29" s="14" t="s">
        <v>0</v>
      </c>
      <c r="B29" s="15" t="s">
        <v>35</v>
      </c>
      <c r="C29" s="60" t="s">
        <v>36</v>
      </c>
      <c r="D29" s="61"/>
      <c r="E29" s="37">
        <f>+E30+E42+E49+E58</f>
        <v>0</v>
      </c>
      <c r="F29" s="37">
        <v>2534665.67</v>
      </c>
      <c r="G29" s="37">
        <v>1251.3999999999999</v>
      </c>
      <c r="H29" s="37">
        <v>150421.58000000002</v>
      </c>
      <c r="I29" s="37">
        <v>350573.49</v>
      </c>
      <c r="J29" s="37">
        <v>1433224.2599999998</v>
      </c>
      <c r="K29" s="37">
        <v>5550.9699999999993</v>
      </c>
      <c r="L29" s="37">
        <v>163004.63999999998</v>
      </c>
      <c r="M29" s="37">
        <f t="shared" ref="M29" si="4">+M30+M42+M49+M58</f>
        <v>4648601.6499999994</v>
      </c>
    </row>
    <row r="30" spans="1:13" ht="35.1" customHeight="1">
      <c r="A30" s="14" t="s">
        <v>0</v>
      </c>
      <c r="B30" s="16" t="s">
        <v>37</v>
      </c>
      <c r="C30" s="17" t="s">
        <v>38</v>
      </c>
      <c r="D30" s="18"/>
      <c r="E30" s="26">
        <f>SUM(E31:E41)</f>
        <v>0</v>
      </c>
      <c r="F30" s="31">
        <v>0</v>
      </c>
      <c r="G30" s="31">
        <v>0</v>
      </c>
      <c r="H30" s="31">
        <v>139732.58000000002</v>
      </c>
      <c r="I30" s="31">
        <v>350573.49</v>
      </c>
      <c r="J30" s="31">
        <v>434024.57999999996</v>
      </c>
      <c r="K30" s="31">
        <v>5550.9699999999993</v>
      </c>
      <c r="L30" s="31">
        <v>150317.90999999997</v>
      </c>
      <c r="M30" s="31">
        <f t="shared" ref="M30" si="5">SUM(M31:M41)</f>
        <v>1080199.5299999998</v>
      </c>
    </row>
    <row r="31" spans="1:13" ht="35.1" customHeight="1">
      <c r="A31" s="14"/>
      <c r="B31" s="38" t="s">
        <v>72</v>
      </c>
      <c r="C31" s="13">
        <v>11001</v>
      </c>
      <c r="D31" s="19" t="s">
        <v>73</v>
      </c>
      <c r="E31" s="35">
        <f t="shared" ref="E31:E36" si="6">+E149</f>
        <v>0</v>
      </c>
      <c r="F31" s="35">
        <v>0</v>
      </c>
      <c r="G31" s="35">
        <v>0</v>
      </c>
      <c r="H31" s="35">
        <v>0</v>
      </c>
      <c r="I31" s="35">
        <v>0</v>
      </c>
      <c r="J31" s="35">
        <v>701.36</v>
      </c>
      <c r="K31" s="35">
        <v>0</v>
      </c>
      <c r="L31" s="35">
        <v>0</v>
      </c>
      <c r="M31" s="36">
        <f t="shared" ref="M31:M41" si="7">SUM(E31:L31)</f>
        <v>701.36</v>
      </c>
    </row>
    <row r="32" spans="1:13" ht="35.1" customHeight="1">
      <c r="A32" s="14"/>
      <c r="B32" s="12" t="s">
        <v>74</v>
      </c>
      <c r="C32" s="13" t="s">
        <v>75</v>
      </c>
      <c r="D32" s="19" t="s">
        <v>76</v>
      </c>
      <c r="E32" s="35">
        <f t="shared" si="6"/>
        <v>0</v>
      </c>
      <c r="F32" s="35">
        <v>0</v>
      </c>
      <c r="G32" s="35">
        <v>0</v>
      </c>
      <c r="H32" s="35">
        <v>11974.89</v>
      </c>
      <c r="I32" s="35">
        <v>0</v>
      </c>
      <c r="J32" s="35">
        <v>0</v>
      </c>
      <c r="K32" s="35">
        <v>3819.99</v>
      </c>
      <c r="L32" s="35">
        <v>136722.07999999999</v>
      </c>
      <c r="M32" s="36">
        <f t="shared" si="7"/>
        <v>152516.96</v>
      </c>
    </row>
    <row r="33" spans="1:13" ht="35.1" customHeight="1">
      <c r="A33" s="14"/>
      <c r="B33" s="12" t="s">
        <v>77</v>
      </c>
      <c r="C33" s="13" t="s">
        <v>78</v>
      </c>
      <c r="D33" s="19" t="s">
        <v>79</v>
      </c>
      <c r="E33" s="35">
        <f t="shared" si="6"/>
        <v>0</v>
      </c>
      <c r="F33" s="35">
        <v>0</v>
      </c>
      <c r="G33" s="35">
        <v>0</v>
      </c>
      <c r="H33" s="35">
        <v>0</v>
      </c>
      <c r="I33" s="35">
        <v>69483.61</v>
      </c>
      <c r="J33" s="35">
        <v>111729.13</v>
      </c>
      <c r="K33" s="35">
        <v>0</v>
      </c>
      <c r="L33" s="35">
        <v>0</v>
      </c>
      <c r="M33" s="36">
        <f t="shared" si="7"/>
        <v>181212.74</v>
      </c>
    </row>
    <row r="34" spans="1:13" ht="35.1" customHeight="1">
      <c r="A34" s="14"/>
      <c r="B34" s="12" t="s">
        <v>80</v>
      </c>
      <c r="C34" s="13" t="s">
        <v>81</v>
      </c>
      <c r="D34" s="19" t="s">
        <v>82</v>
      </c>
      <c r="E34" s="35">
        <f t="shared" si="6"/>
        <v>0</v>
      </c>
      <c r="F34" s="35">
        <v>0</v>
      </c>
      <c r="G34" s="35">
        <v>0</v>
      </c>
      <c r="H34" s="35">
        <v>5302.04</v>
      </c>
      <c r="I34" s="35">
        <v>0</v>
      </c>
      <c r="J34" s="35">
        <v>0</v>
      </c>
      <c r="K34" s="35">
        <v>1730.98</v>
      </c>
      <c r="L34" s="35">
        <v>13595.83</v>
      </c>
      <c r="M34" s="36">
        <f t="shared" si="7"/>
        <v>20628.849999999999</v>
      </c>
    </row>
    <row r="35" spans="1:13" ht="35.1" customHeight="1">
      <c r="A35" s="14"/>
      <c r="B35" s="38" t="s">
        <v>83</v>
      </c>
      <c r="C35" s="13">
        <v>11018</v>
      </c>
      <c r="D35" s="19" t="s">
        <v>84</v>
      </c>
      <c r="E35" s="35">
        <f t="shared" si="6"/>
        <v>0</v>
      </c>
      <c r="F35" s="35">
        <v>0</v>
      </c>
      <c r="G35" s="35">
        <v>0</v>
      </c>
      <c r="H35" s="35">
        <v>0</v>
      </c>
      <c r="I35" s="35">
        <v>0</v>
      </c>
      <c r="J35" s="35">
        <v>0</v>
      </c>
      <c r="K35" s="35">
        <v>0</v>
      </c>
      <c r="L35" s="35">
        <v>0</v>
      </c>
      <c r="M35" s="36">
        <f t="shared" si="7"/>
        <v>0</v>
      </c>
    </row>
    <row r="36" spans="1:13" ht="35.1" customHeight="1">
      <c r="A36" s="14"/>
      <c r="B36" s="12" t="s">
        <v>85</v>
      </c>
      <c r="C36" s="13">
        <v>11022</v>
      </c>
      <c r="D36" s="19" t="s">
        <v>86</v>
      </c>
      <c r="E36" s="35">
        <f t="shared" si="6"/>
        <v>0</v>
      </c>
      <c r="F36" s="35">
        <v>0</v>
      </c>
      <c r="G36" s="35">
        <v>0</v>
      </c>
      <c r="H36" s="35">
        <v>0</v>
      </c>
      <c r="I36" s="35">
        <v>0</v>
      </c>
      <c r="J36" s="35">
        <v>0</v>
      </c>
      <c r="K36" s="35">
        <v>0</v>
      </c>
      <c r="L36" s="35">
        <v>0</v>
      </c>
      <c r="M36" s="36">
        <f t="shared" si="7"/>
        <v>0</v>
      </c>
    </row>
    <row r="37" spans="1:13" ht="35.1" customHeight="1">
      <c r="A37" s="14"/>
      <c r="B37" s="38" t="s">
        <v>72</v>
      </c>
      <c r="C37" s="13">
        <v>12001</v>
      </c>
      <c r="D37" s="19" t="s">
        <v>73</v>
      </c>
      <c r="E37" s="35">
        <f>+E219</f>
        <v>0</v>
      </c>
      <c r="F37" s="35">
        <v>0</v>
      </c>
      <c r="G37" s="35">
        <v>0</v>
      </c>
      <c r="H37" s="35">
        <v>0</v>
      </c>
      <c r="I37" s="35">
        <v>0</v>
      </c>
      <c r="J37" s="35">
        <v>3744.29</v>
      </c>
      <c r="K37" s="35">
        <v>0</v>
      </c>
      <c r="L37" s="35">
        <v>0</v>
      </c>
      <c r="M37" s="36">
        <f t="shared" si="7"/>
        <v>3744.29</v>
      </c>
    </row>
    <row r="38" spans="1:13" ht="35.1" customHeight="1">
      <c r="A38" s="14"/>
      <c r="B38" s="12" t="s">
        <v>74</v>
      </c>
      <c r="C38" s="13">
        <v>12002</v>
      </c>
      <c r="D38" s="19" t="s">
        <v>76</v>
      </c>
      <c r="E38" s="35">
        <f>+E220</f>
        <v>0</v>
      </c>
      <c r="F38" s="35">
        <v>0</v>
      </c>
      <c r="G38" s="35">
        <v>0</v>
      </c>
      <c r="H38" s="35">
        <v>108112.55</v>
      </c>
      <c r="I38" s="35">
        <v>14668.78</v>
      </c>
      <c r="J38" s="35">
        <v>0</v>
      </c>
      <c r="K38" s="35">
        <v>0</v>
      </c>
      <c r="L38" s="35">
        <v>0</v>
      </c>
      <c r="M38" s="36">
        <f t="shared" si="7"/>
        <v>122781.33</v>
      </c>
    </row>
    <row r="39" spans="1:13" ht="35.1" customHeight="1">
      <c r="A39" s="14"/>
      <c r="B39" s="12" t="s">
        <v>77</v>
      </c>
      <c r="C39" s="13">
        <v>12003</v>
      </c>
      <c r="D39" s="19" t="s">
        <v>79</v>
      </c>
      <c r="E39" s="35">
        <f>+E221</f>
        <v>0</v>
      </c>
      <c r="F39" s="35">
        <v>0</v>
      </c>
      <c r="G39" s="35">
        <v>0</v>
      </c>
      <c r="H39" s="35">
        <v>0</v>
      </c>
      <c r="I39" s="35">
        <v>266421.09999999998</v>
      </c>
      <c r="J39" s="35">
        <v>317849.8</v>
      </c>
      <c r="K39" s="35">
        <v>0</v>
      </c>
      <c r="L39" s="35">
        <v>0</v>
      </c>
      <c r="M39" s="36">
        <f t="shared" si="7"/>
        <v>584270.89999999991</v>
      </c>
    </row>
    <row r="40" spans="1:13" ht="35.1" customHeight="1">
      <c r="A40" s="14"/>
      <c r="B40" s="12" t="s">
        <v>80</v>
      </c>
      <c r="C40" s="13">
        <v>12006</v>
      </c>
      <c r="D40" s="19" t="s">
        <v>82</v>
      </c>
      <c r="E40" s="35">
        <f>+E222</f>
        <v>0</v>
      </c>
      <c r="F40" s="35">
        <v>0</v>
      </c>
      <c r="G40" s="35">
        <v>0</v>
      </c>
      <c r="H40" s="35">
        <v>14343.1</v>
      </c>
      <c r="I40" s="35">
        <v>0</v>
      </c>
      <c r="J40" s="35">
        <v>0</v>
      </c>
      <c r="K40" s="35">
        <v>0</v>
      </c>
      <c r="L40" s="35">
        <v>0</v>
      </c>
      <c r="M40" s="36">
        <f t="shared" si="7"/>
        <v>14343.1</v>
      </c>
    </row>
    <row r="41" spans="1:13" ht="35.1" customHeight="1">
      <c r="A41" s="14"/>
      <c r="B41" s="38" t="s">
        <v>83</v>
      </c>
      <c r="C41" s="13">
        <v>12018</v>
      </c>
      <c r="D41" s="19" t="s">
        <v>84</v>
      </c>
      <c r="E41" s="35">
        <f>+E223</f>
        <v>0</v>
      </c>
      <c r="F41" s="35">
        <v>0</v>
      </c>
      <c r="G41" s="35">
        <v>0</v>
      </c>
      <c r="H41" s="35">
        <v>0</v>
      </c>
      <c r="I41" s="35">
        <v>0</v>
      </c>
      <c r="J41" s="35">
        <v>0</v>
      </c>
      <c r="K41" s="35">
        <v>0</v>
      </c>
      <c r="L41" s="35">
        <v>0</v>
      </c>
      <c r="M41" s="36">
        <f t="shared" si="7"/>
        <v>0</v>
      </c>
    </row>
    <row r="42" spans="1:13" ht="35.1" customHeight="1">
      <c r="A42" s="14" t="s">
        <v>0</v>
      </c>
      <c r="B42" s="16" t="s">
        <v>39</v>
      </c>
      <c r="C42" s="17" t="s">
        <v>40</v>
      </c>
      <c r="D42" s="18"/>
      <c r="E42" s="26">
        <f>SUM(E43:E48)</f>
        <v>0</v>
      </c>
      <c r="F42" s="31">
        <v>2534621.41</v>
      </c>
      <c r="G42" s="31">
        <v>1070.06</v>
      </c>
      <c r="H42" s="31">
        <v>0</v>
      </c>
      <c r="I42" s="31">
        <v>0</v>
      </c>
      <c r="J42" s="31">
        <v>16360.220000000001</v>
      </c>
      <c r="K42" s="31">
        <v>0</v>
      </c>
      <c r="L42" s="31">
        <v>3497.7300000000005</v>
      </c>
      <c r="M42" s="31">
        <f t="shared" ref="M42" si="8">SUM(M43:M48)</f>
        <v>2573927.4200000004</v>
      </c>
    </row>
    <row r="43" spans="1:13" ht="35.1" customHeight="1">
      <c r="A43" s="14"/>
      <c r="B43" s="12" t="s">
        <v>87</v>
      </c>
      <c r="C43" s="13" t="s">
        <v>88</v>
      </c>
      <c r="D43" s="19" t="s">
        <v>89</v>
      </c>
      <c r="E43" s="35">
        <f>+E156</f>
        <v>0</v>
      </c>
      <c r="F43" s="35">
        <v>600381.87</v>
      </c>
      <c r="G43" s="35">
        <v>0</v>
      </c>
      <c r="H43" s="35">
        <v>0</v>
      </c>
      <c r="I43" s="35">
        <v>0</v>
      </c>
      <c r="J43" s="35">
        <v>3068.52</v>
      </c>
      <c r="K43" s="35">
        <v>0</v>
      </c>
      <c r="L43" s="35">
        <v>0</v>
      </c>
      <c r="M43" s="36">
        <f t="shared" ref="M43:M48" si="9">SUM(E43:L43)</f>
        <v>603450.39</v>
      </c>
    </row>
    <row r="44" spans="1:13" ht="35.1" customHeight="1">
      <c r="A44" s="14"/>
      <c r="B44" s="12" t="s">
        <v>90</v>
      </c>
      <c r="C44" s="13">
        <v>11005</v>
      </c>
      <c r="D44" s="19" t="s">
        <v>91</v>
      </c>
      <c r="E44" s="35">
        <f>+E157</f>
        <v>0</v>
      </c>
      <c r="F44" s="35">
        <v>0</v>
      </c>
      <c r="G44" s="35">
        <v>0</v>
      </c>
      <c r="H44" s="35">
        <v>0</v>
      </c>
      <c r="I44" s="35">
        <v>0</v>
      </c>
      <c r="J44" s="35">
        <v>8605.16</v>
      </c>
      <c r="K44" s="35">
        <v>0</v>
      </c>
      <c r="L44" s="35">
        <v>0</v>
      </c>
      <c r="M44" s="36">
        <f t="shared" si="9"/>
        <v>8605.16</v>
      </c>
    </row>
    <row r="45" spans="1:13" ht="35.1" customHeight="1">
      <c r="A45" s="14"/>
      <c r="B45" s="12" t="s">
        <v>92</v>
      </c>
      <c r="C45" s="13" t="s">
        <v>93</v>
      </c>
      <c r="D45" s="19" t="s">
        <v>94</v>
      </c>
      <c r="E45" s="35">
        <f>+E158</f>
        <v>0</v>
      </c>
      <c r="F45" s="35">
        <v>0</v>
      </c>
      <c r="G45" s="35">
        <v>0</v>
      </c>
      <c r="H45" s="35">
        <v>0</v>
      </c>
      <c r="I45" s="35">
        <v>0</v>
      </c>
      <c r="J45" s="35">
        <v>0</v>
      </c>
      <c r="K45" s="35">
        <v>0</v>
      </c>
      <c r="L45" s="35">
        <v>1165.9100000000001</v>
      </c>
      <c r="M45" s="36">
        <f t="shared" si="9"/>
        <v>1165.9100000000001</v>
      </c>
    </row>
    <row r="46" spans="1:13" ht="35.1" customHeight="1">
      <c r="A46" s="14"/>
      <c r="B46" s="12" t="s">
        <v>95</v>
      </c>
      <c r="C46" s="13" t="s">
        <v>96</v>
      </c>
      <c r="D46" s="19" t="s">
        <v>97</v>
      </c>
      <c r="E46" s="35">
        <f>+E159</f>
        <v>0</v>
      </c>
      <c r="F46" s="35">
        <v>0</v>
      </c>
      <c r="G46" s="35">
        <v>0</v>
      </c>
      <c r="H46" s="35">
        <v>0</v>
      </c>
      <c r="I46" s="35">
        <v>0</v>
      </c>
      <c r="J46" s="35">
        <v>0</v>
      </c>
      <c r="K46" s="35">
        <v>0</v>
      </c>
      <c r="L46" s="35">
        <v>2331.8200000000002</v>
      </c>
      <c r="M46" s="36">
        <f t="shared" si="9"/>
        <v>2331.8200000000002</v>
      </c>
    </row>
    <row r="47" spans="1:13" ht="20.25">
      <c r="A47" s="14"/>
      <c r="B47" s="12" t="s">
        <v>87</v>
      </c>
      <c r="C47" s="13">
        <v>12004</v>
      </c>
      <c r="D47" s="19" t="s">
        <v>89</v>
      </c>
      <c r="E47" s="35">
        <f>+E225</f>
        <v>0</v>
      </c>
      <c r="F47" s="35">
        <v>1934239.54</v>
      </c>
      <c r="G47" s="35">
        <v>0</v>
      </c>
      <c r="H47" s="35">
        <v>0</v>
      </c>
      <c r="I47" s="35">
        <v>0</v>
      </c>
      <c r="J47" s="35">
        <v>4686.54</v>
      </c>
      <c r="K47" s="35">
        <v>0</v>
      </c>
      <c r="L47" s="35">
        <v>9189</v>
      </c>
      <c r="M47" s="36">
        <f t="shared" si="9"/>
        <v>1948115.08</v>
      </c>
    </row>
    <row r="48" spans="1:13" ht="20.25">
      <c r="A48" s="14"/>
      <c r="B48" s="12" t="s">
        <v>90</v>
      </c>
      <c r="C48" s="13">
        <v>12005</v>
      </c>
      <c r="D48" s="19" t="s">
        <v>91</v>
      </c>
      <c r="E48" s="35">
        <f>+E226</f>
        <v>0</v>
      </c>
      <c r="F48" s="35">
        <v>0</v>
      </c>
      <c r="G48" s="35">
        <v>1070.06</v>
      </c>
      <c r="H48" s="35">
        <v>0</v>
      </c>
      <c r="I48" s="35">
        <v>0</v>
      </c>
      <c r="J48" s="35">
        <v>0</v>
      </c>
      <c r="K48" s="35">
        <v>0</v>
      </c>
      <c r="L48" s="35">
        <v>9189</v>
      </c>
      <c r="M48" s="36">
        <f t="shared" si="9"/>
        <v>10259.06</v>
      </c>
    </row>
    <row r="49" spans="1:13" ht="20.25">
      <c r="A49" s="14" t="s">
        <v>0</v>
      </c>
      <c r="B49" s="16" t="s">
        <v>41</v>
      </c>
      <c r="C49" s="17" t="s">
        <v>42</v>
      </c>
      <c r="D49" s="18"/>
      <c r="E49" s="26">
        <f>SUM(E50:E57)</f>
        <v>0</v>
      </c>
      <c r="F49" s="31">
        <v>0</v>
      </c>
      <c r="G49" s="31">
        <v>0</v>
      </c>
      <c r="H49" s="31">
        <v>0</v>
      </c>
      <c r="I49" s="31">
        <v>0</v>
      </c>
      <c r="J49" s="31">
        <v>982839.46</v>
      </c>
      <c r="K49" s="31">
        <v>0</v>
      </c>
      <c r="L49" s="31">
        <v>0</v>
      </c>
      <c r="M49" s="31">
        <f t="shared" ref="M49" si="10">SUM(M50:M57)</f>
        <v>983531.06</v>
      </c>
    </row>
    <row r="50" spans="1:13" ht="20.25">
      <c r="A50" s="14"/>
      <c r="B50" s="12" t="s">
        <v>98</v>
      </c>
      <c r="C50" s="13">
        <v>11011</v>
      </c>
      <c r="D50" s="39" t="s">
        <v>99</v>
      </c>
      <c r="E50" s="35">
        <f>+E161</f>
        <v>0</v>
      </c>
      <c r="F50" s="35">
        <v>0</v>
      </c>
      <c r="G50" s="35">
        <v>0</v>
      </c>
      <c r="H50" s="35">
        <v>0</v>
      </c>
      <c r="I50" s="35">
        <v>0</v>
      </c>
      <c r="J50" s="35">
        <v>282576.21000000002</v>
      </c>
      <c r="K50" s="35">
        <v>0</v>
      </c>
      <c r="L50" s="35">
        <v>345.8</v>
      </c>
      <c r="M50" s="36">
        <f t="shared" ref="M50:M57" si="11">SUM(E50:L50)</f>
        <v>282922.01</v>
      </c>
    </row>
    <row r="51" spans="1:13" ht="20.25">
      <c r="A51" s="14"/>
      <c r="B51" s="12" t="s">
        <v>100</v>
      </c>
      <c r="C51" s="13" t="s">
        <v>101</v>
      </c>
      <c r="D51" s="19" t="s">
        <v>102</v>
      </c>
      <c r="E51" s="35">
        <f>+E162</f>
        <v>0</v>
      </c>
      <c r="F51" s="35">
        <v>0</v>
      </c>
      <c r="G51" s="35">
        <v>0</v>
      </c>
      <c r="H51" s="35">
        <v>0</v>
      </c>
      <c r="I51" s="35">
        <v>0</v>
      </c>
      <c r="J51" s="35">
        <v>0</v>
      </c>
      <c r="K51" s="35">
        <v>0</v>
      </c>
      <c r="L51" s="35">
        <v>345.8</v>
      </c>
      <c r="M51" s="36">
        <f t="shared" si="11"/>
        <v>345.8</v>
      </c>
    </row>
    <row r="52" spans="1:13" ht="20.25">
      <c r="A52" s="14"/>
      <c r="B52" s="12" t="s">
        <v>103</v>
      </c>
      <c r="C52" s="13">
        <v>11020</v>
      </c>
      <c r="D52" s="39" t="s">
        <v>104</v>
      </c>
      <c r="E52" s="35">
        <f>+E163</f>
        <v>0</v>
      </c>
      <c r="F52" s="35">
        <v>0</v>
      </c>
      <c r="G52" s="35">
        <v>0</v>
      </c>
      <c r="H52" s="35">
        <v>0</v>
      </c>
      <c r="I52" s="35">
        <v>0</v>
      </c>
      <c r="J52" s="35">
        <v>0</v>
      </c>
      <c r="K52" s="35">
        <v>0</v>
      </c>
      <c r="L52" s="35">
        <v>0</v>
      </c>
      <c r="M52" s="36">
        <f t="shared" si="11"/>
        <v>0</v>
      </c>
    </row>
    <row r="53" spans="1:13" ht="20.25">
      <c r="A53" s="14"/>
      <c r="B53" s="12" t="s">
        <v>105</v>
      </c>
      <c r="C53" s="13">
        <v>11021</v>
      </c>
      <c r="D53" s="39" t="s">
        <v>106</v>
      </c>
      <c r="E53" s="35">
        <f>+E164</f>
        <v>0</v>
      </c>
      <c r="F53" s="35">
        <v>0</v>
      </c>
      <c r="G53" s="35">
        <v>0</v>
      </c>
      <c r="H53" s="35">
        <v>0</v>
      </c>
      <c r="I53" s="35">
        <v>0</v>
      </c>
      <c r="J53" s="35">
        <v>0</v>
      </c>
      <c r="K53" s="35">
        <v>0</v>
      </c>
      <c r="L53" s="35">
        <v>0</v>
      </c>
      <c r="M53" s="36">
        <f t="shared" si="11"/>
        <v>0</v>
      </c>
    </row>
    <row r="54" spans="1:13" ht="20.25">
      <c r="A54" s="14"/>
      <c r="B54" s="12" t="s">
        <v>98</v>
      </c>
      <c r="C54" s="13">
        <v>12011</v>
      </c>
      <c r="D54" s="39" t="s">
        <v>99</v>
      </c>
      <c r="E54" s="35">
        <f>+E228</f>
        <v>0</v>
      </c>
      <c r="F54" s="35">
        <v>0</v>
      </c>
      <c r="G54" s="35">
        <v>0</v>
      </c>
      <c r="H54" s="35">
        <v>0</v>
      </c>
      <c r="I54" s="35">
        <v>0</v>
      </c>
      <c r="J54" s="35">
        <v>700263.25</v>
      </c>
      <c r="K54" s="35">
        <v>0</v>
      </c>
      <c r="L54" s="35">
        <v>0</v>
      </c>
      <c r="M54" s="36">
        <f t="shared" si="11"/>
        <v>700263.25</v>
      </c>
    </row>
    <row r="55" spans="1:13" ht="20.25">
      <c r="A55" s="14"/>
      <c r="B55" s="12" t="s">
        <v>100</v>
      </c>
      <c r="C55" s="13">
        <v>12012</v>
      </c>
      <c r="D55" s="19" t="s">
        <v>102</v>
      </c>
      <c r="E55" s="35">
        <f>+E229</f>
        <v>0</v>
      </c>
      <c r="F55" s="35">
        <v>0</v>
      </c>
      <c r="G55" s="35">
        <v>0</v>
      </c>
      <c r="H55" s="35">
        <v>0</v>
      </c>
      <c r="I55" s="35">
        <v>0</v>
      </c>
      <c r="J55" s="35">
        <v>0</v>
      </c>
      <c r="K55" s="35">
        <v>0</v>
      </c>
      <c r="L55" s="35">
        <v>0</v>
      </c>
      <c r="M55" s="36">
        <f t="shared" si="11"/>
        <v>0</v>
      </c>
    </row>
    <row r="56" spans="1:13" ht="20.25">
      <c r="A56" s="14"/>
      <c r="B56" s="12" t="s">
        <v>103</v>
      </c>
      <c r="C56" s="13">
        <v>12020</v>
      </c>
      <c r="D56" s="39" t="s">
        <v>104</v>
      </c>
      <c r="E56" s="35">
        <f>+E230</f>
        <v>0</v>
      </c>
      <c r="F56" s="35">
        <v>0</v>
      </c>
      <c r="G56" s="35">
        <v>0</v>
      </c>
      <c r="H56" s="35">
        <v>0</v>
      </c>
      <c r="I56" s="35">
        <v>0</v>
      </c>
      <c r="J56" s="35">
        <v>0</v>
      </c>
      <c r="K56" s="35">
        <v>0</v>
      </c>
      <c r="L56" s="35">
        <v>0</v>
      </c>
      <c r="M56" s="36">
        <f t="shared" si="11"/>
        <v>0</v>
      </c>
    </row>
    <row r="57" spans="1:13" ht="20.25">
      <c r="A57" s="14"/>
      <c r="B57" s="12" t="s">
        <v>105</v>
      </c>
      <c r="C57" s="13">
        <v>12021</v>
      </c>
      <c r="D57" s="39" t="s">
        <v>106</v>
      </c>
      <c r="E57" s="35">
        <f>+E231</f>
        <v>0</v>
      </c>
      <c r="F57" s="35">
        <v>0</v>
      </c>
      <c r="G57" s="35">
        <v>0</v>
      </c>
      <c r="H57" s="35">
        <v>0</v>
      </c>
      <c r="I57" s="35">
        <v>0</v>
      </c>
      <c r="J57" s="35">
        <v>0</v>
      </c>
      <c r="K57" s="35">
        <v>0</v>
      </c>
      <c r="L57" s="35">
        <v>0</v>
      </c>
      <c r="M57" s="36">
        <f t="shared" si="11"/>
        <v>0</v>
      </c>
    </row>
    <row r="58" spans="1:13" ht="20.25">
      <c r="A58" s="14" t="s">
        <v>0</v>
      </c>
      <c r="B58" s="16" t="s">
        <v>43</v>
      </c>
      <c r="C58" s="17" t="s">
        <v>44</v>
      </c>
      <c r="D58" s="18"/>
      <c r="E58" s="26">
        <f>SUM(E59:E61)</f>
        <v>0</v>
      </c>
      <c r="F58" s="31">
        <v>44.26</v>
      </c>
      <c r="G58" s="31">
        <v>181.34</v>
      </c>
      <c r="H58" s="31">
        <v>10689</v>
      </c>
      <c r="I58" s="31">
        <v>0</v>
      </c>
      <c r="J58" s="31">
        <v>0</v>
      </c>
      <c r="K58" s="31">
        <v>0</v>
      </c>
      <c r="L58" s="31">
        <v>260901.83</v>
      </c>
      <c r="M58" s="31">
        <f t="shared" ref="M58" si="12">SUM(M59:M61)</f>
        <v>10943.640000000001</v>
      </c>
    </row>
    <row r="59" spans="1:13" ht="20.25">
      <c r="A59" s="14"/>
      <c r="B59" s="12" t="s">
        <v>107</v>
      </c>
      <c r="C59" s="13" t="s">
        <v>108</v>
      </c>
      <c r="D59" s="39" t="s">
        <v>109</v>
      </c>
      <c r="E59" s="35">
        <f>+E166</f>
        <v>0</v>
      </c>
      <c r="F59" s="35">
        <v>44.26</v>
      </c>
      <c r="G59" s="35">
        <v>181.34</v>
      </c>
      <c r="H59" s="35">
        <v>10689</v>
      </c>
      <c r="I59" s="35">
        <v>0</v>
      </c>
      <c r="J59" s="35">
        <v>0</v>
      </c>
      <c r="K59" s="35">
        <v>0</v>
      </c>
      <c r="L59" s="35">
        <v>0</v>
      </c>
      <c r="M59" s="36">
        <f>SUM(E59:L59)</f>
        <v>10914.6</v>
      </c>
    </row>
    <row r="60" spans="1:13" ht="20.25">
      <c r="A60" s="14"/>
      <c r="B60" s="12" t="s">
        <v>110</v>
      </c>
      <c r="C60" s="13" t="s">
        <v>111</v>
      </c>
      <c r="D60" s="19" t="s">
        <v>112</v>
      </c>
      <c r="E60" s="35">
        <f>+E167</f>
        <v>0</v>
      </c>
      <c r="F60" s="35">
        <v>0</v>
      </c>
      <c r="G60" s="35">
        <v>0</v>
      </c>
      <c r="H60" s="35">
        <v>0</v>
      </c>
      <c r="I60" s="35">
        <v>0</v>
      </c>
      <c r="J60" s="35">
        <v>0</v>
      </c>
      <c r="K60" s="35">
        <v>0</v>
      </c>
      <c r="L60" s="35">
        <v>29.04</v>
      </c>
      <c r="M60" s="36">
        <f>SUM(E60:L60)</f>
        <v>29.04</v>
      </c>
    </row>
    <row r="61" spans="1:13" ht="20.25">
      <c r="A61" s="14"/>
      <c r="B61" s="12" t="s">
        <v>110</v>
      </c>
      <c r="C61" s="13">
        <v>12008</v>
      </c>
      <c r="D61" s="19" t="s">
        <v>112</v>
      </c>
      <c r="E61" s="35">
        <f>+E233</f>
        <v>0</v>
      </c>
      <c r="F61" s="35">
        <v>0</v>
      </c>
      <c r="G61" s="35">
        <v>0</v>
      </c>
      <c r="H61" s="35">
        <v>0</v>
      </c>
      <c r="I61" s="35">
        <v>0</v>
      </c>
      <c r="J61" s="35">
        <v>0</v>
      </c>
      <c r="K61" s="35">
        <v>0</v>
      </c>
      <c r="L61" s="35">
        <v>0</v>
      </c>
      <c r="M61" s="36">
        <f>SUM(E61:L61)</f>
        <v>0</v>
      </c>
    </row>
    <row r="62" spans="1:13" ht="20.25">
      <c r="A62" s="14" t="s">
        <v>0</v>
      </c>
      <c r="B62" s="11" t="s">
        <v>45</v>
      </c>
      <c r="C62" s="62" t="s">
        <v>46</v>
      </c>
      <c r="D62" s="63"/>
      <c r="E62" s="26">
        <f>SUM(E63:E72)</f>
        <v>0</v>
      </c>
      <c r="F62" s="26">
        <v>84793.87</v>
      </c>
      <c r="G62" s="26">
        <v>0</v>
      </c>
      <c r="H62" s="26">
        <v>6822.25</v>
      </c>
      <c r="I62" s="26">
        <v>21323.58</v>
      </c>
      <c r="J62" s="26">
        <v>768</v>
      </c>
      <c r="K62" s="26">
        <v>4743.2</v>
      </c>
      <c r="L62" s="26">
        <v>25228</v>
      </c>
      <c r="M62" s="26">
        <f t="shared" ref="M62" si="13">SUM(M63:M72)</f>
        <v>118634.77</v>
      </c>
    </row>
    <row r="63" spans="1:13" ht="20.25">
      <c r="A63" s="14"/>
      <c r="B63" s="12" t="s">
        <v>113</v>
      </c>
      <c r="C63" s="13">
        <v>11101</v>
      </c>
      <c r="D63" s="39" t="s">
        <v>114</v>
      </c>
      <c r="E63" s="35">
        <f t="shared" ref="E63:E68" si="14">+E169</f>
        <v>0</v>
      </c>
      <c r="F63" s="35">
        <v>19417</v>
      </c>
      <c r="G63" s="35">
        <v>0</v>
      </c>
      <c r="H63" s="35">
        <v>5694.75</v>
      </c>
      <c r="I63" s="35">
        <v>19255.61</v>
      </c>
      <c r="J63" s="35">
        <v>768</v>
      </c>
      <c r="K63" s="35">
        <v>4743.2</v>
      </c>
      <c r="L63" s="35">
        <v>0</v>
      </c>
      <c r="M63" s="36">
        <f t="shared" ref="M63:M72" si="15">SUM(E63:L63)</f>
        <v>49878.559999999998</v>
      </c>
    </row>
    <row r="64" spans="1:13" ht="20.25">
      <c r="A64" s="14"/>
      <c r="B64" s="12" t="s">
        <v>115</v>
      </c>
      <c r="C64" s="13">
        <v>11104</v>
      </c>
      <c r="D64" s="39" t="s">
        <v>116</v>
      </c>
      <c r="E64" s="35">
        <f t="shared" si="14"/>
        <v>0</v>
      </c>
      <c r="F64" s="35">
        <v>674</v>
      </c>
      <c r="G64" s="35">
        <v>0</v>
      </c>
      <c r="H64" s="35">
        <v>242.5</v>
      </c>
      <c r="I64" s="35">
        <v>920.97</v>
      </c>
      <c r="J64" s="35">
        <v>0</v>
      </c>
      <c r="K64" s="35">
        <v>0</v>
      </c>
      <c r="L64" s="35">
        <v>0</v>
      </c>
      <c r="M64" s="36">
        <f t="shared" si="15"/>
        <v>1837.47</v>
      </c>
    </row>
    <row r="65" spans="1:13" ht="20.25">
      <c r="A65" s="14"/>
      <c r="B65" s="12" t="s">
        <v>117</v>
      </c>
      <c r="C65" s="13">
        <v>11105</v>
      </c>
      <c r="D65" s="39" t="s">
        <v>118</v>
      </c>
      <c r="E65" s="35">
        <f t="shared" si="14"/>
        <v>0</v>
      </c>
      <c r="F65" s="35">
        <v>0</v>
      </c>
      <c r="G65" s="35">
        <v>0</v>
      </c>
      <c r="H65" s="35">
        <v>705</v>
      </c>
      <c r="I65" s="35">
        <v>1147</v>
      </c>
      <c r="J65" s="35">
        <v>0</v>
      </c>
      <c r="K65" s="35">
        <v>0</v>
      </c>
      <c r="L65" s="35">
        <v>183.87</v>
      </c>
      <c r="M65" s="36">
        <f t="shared" si="15"/>
        <v>2035.87</v>
      </c>
    </row>
    <row r="66" spans="1:13" ht="20.25">
      <c r="A66" s="14"/>
      <c r="B66" s="12" t="s">
        <v>119</v>
      </c>
      <c r="C66" s="13">
        <v>11106</v>
      </c>
      <c r="D66" s="39" t="s">
        <v>120</v>
      </c>
      <c r="E66" s="35">
        <f t="shared" si="14"/>
        <v>0</v>
      </c>
      <c r="F66" s="35">
        <v>0</v>
      </c>
      <c r="G66" s="35">
        <v>0</v>
      </c>
      <c r="H66" s="35">
        <v>0</v>
      </c>
      <c r="I66" s="35">
        <v>0</v>
      </c>
      <c r="J66" s="35">
        <v>0</v>
      </c>
      <c r="K66" s="35">
        <v>0</v>
      </c>
      <c r="L66" s="35">
        <v>0</v>
      </c>
      <c r="M66" s="36">
        <f t="shared" si="15"/>
        <v>0</v>
      </c>
    </row>
    <row r="67" spans="1:13" ht="20.25">
      <c r="A67" s="14"/>
      <c r="B67" s="12" t="s">
        <v>121</v>
      </c>
      <c r="C67" s="13">
        <v>11107</v>
      </c>
      <c r="D67" s="39" t="s">
        <v>122</v>
      </c>
      <c r="E67" s="35">
        <f t="shared" si="14"/>
        <v>0</v>
      </c>
      <c r="F67" s="35">
        <v>0</v>
      </c>
      <c r="G67" s="35">
        <v>0</v>
      </c>
      <c r="H67" s="35">
        <v>0</v>
      </c>
      <c r="I67" s="35">
        <v>0</v>
      </c>
      <c r="J67" s="35">
        <v>0</v>
      </c>
      <c r="K67" s="35">
        <v>0</v>
      </c>
      <c r="L67" s="35">
        <v>0</v>
      </c>
      <c r="M67" s="36">
        <f t="shared" si="15"/>
        <v>0</v>
      </c>
    </row>
    <row r="68" spans="1:13" ht="20.25">
      <c r="A68" s="14"/>
      <c r="B68" s="12" t="s">
        <v>123</v>
      </c>
      <c r="C68" s="13">
        <v>11109</v>
      </c>
      <c r="D68" s="39" t="s">
        <v>124</v>
      </c>
      <c r="E68" s="35">
        <f t="shared" si="14"/>
        <v>0</v>
      </c>
      <c r="F68" s="35">
        <v>0</v>
      </c>
      <c r="G68" s="35">
        <v>0</v>
      </c>
      <c r="H68" s="35">
        <v>0</v>
      </c>
      <c r="I68" s="35">
        <v>0</v>
      </c>
      <c r="J68" s="35">
        <v>0</v>
      </c>
      <c r="K68" s="35">
        <v>0</v>
      </c>
      <c r="L68" s="35">
        <v>0</v>
      </c>
      <c r="M68" s="36">
        <f t="shared" si="15"/>
        <v>0</v>
      </c>
    </row>
    <row r="69" spans="1:13" ht="20.25">
      <c r="A69" s="14"/>
      <c r="B69" s="12" t="s">
        <v>125</v>
      </c>
      <c r="C69" s="13">
        <v>12102</v>
      </c>
      <c r="D69" s="39" t="s">
        <v>126</v>
      </c>
      <c r="E69" s="35">
        <f>+E235</f>
        <v>0</v>
      </c>
      <c r="F69" s="35">
        <v>64702.87</v>
      </c>
      <c r="G69" s="35">
        <v>0</v>
      </c>
      <c r="H69" s="35">
        <v>0</v>
      </c>
      <c r="I69" s="35">
        <v>0</v>
      </c>
      <c r="J69" s="35">
        <v>0</v>
      </c>
      <c r="K69" s="35">
        <v>0</v>
      </c>
      <c r="L69" s="35">
        <v>0</v>
      </c>
      <c r="M69" s="36">
        <f t="shared" si="15"/>
        <v>64702.87</v>
      </c>
    </row>
    <row r="70" spans="1:13" ht="20.25">
      <c r="A70" s="14"/>
      <c r="B70" s="12" t="s">
        <v>115</v>
      </c>
      <c r="C70" s="13">
        <v>12104</v>
      </c>
      <c r="D70" s="39" t="s">
        <v>116</v>
      </c>
      <c r="E70" s="35">
        <f>+E236</f>
        <v>0</v>
      </c>
      <c r="F70" s="35">
        <v>0</v>
      </c>
      <c r="G70" s="35">
        <v>0</v>
      </c>
      <c r="H70" s="35">
        <v>0</v>
      </c>
      <c r="I70" s="35">
        <v>0</v>
      </c>
      <c r="J70" s="35">
        <v>0</v>
      </c>
      <c r="K70" s="35">
        <v>0</v>
      </c>
      <c r="L70" s="35">
        <v>0</v>
      </c>
      <c r="M70" s="36">
        <f t="shared" si="15"/>
        <v>0</v>
      </c>
    </row>
    <row r="71" spans="1:13" ht="20.25">
      <c r="A71" s="14"/>
      <c r="B71" s="12" t="s">
        <v>119</v>
      </c>
      <c r="C71" s="13">
        <v>12106</v>
      </c>
      <c r="D71" s="39" t="s">
        <v>120</v>
      </c>
      <c r="E71" s="35">
        <f>+E237</f>
        <v>0</v>
      </c>
      <c r="F71" s="35">
        <v>0</v>
      </c>
      <c r="G71" s="35">
        <v>0</v>
      </c>
      <c r="H71" s="35">
        <v>180</v>
      </c>
      <c r="I71" s="35">
        <v>0</v>
      </c>
      <c r="J71" s="35">
        <v>0</v>
      </c>
      <c r="K71" s="35">
        <v>0</v>
      </c>
      <c r="L71" s="35">
        <v>0</v>
      </c>
      <c r="M71" s="36">
        <f t="shared" si="15"/>
        <v>180</v>
      </c>
    </row>
    <row r="72" spans="1:13" ht="20.25">
      <c r="A72" s="14"/>
      <c r="B72" s="12" t="s">
        <v>121</v>
      </c>
      <c r="C72" s="13">
        <v>12107</v>
      </c>
      <c r="D72" s="39" t="s">
        <v>122</v>
      </c>
      <c r="E72" s="35">
        <f>+E238</f>
        <v>0</v>
      </c>
      <c r="F72" s="35">
        <v>0</v>
      </c>
      <c r="G72" s="35">
        <v>0</v>
      </c>
      <c r="H72" s="35">
        <v>0</v>
      </c>
      <c r="I72" s="35">
        <v>0</v>
      </c>
      <c r="J72" s="35">
        <v>0</v>
      </c>
      <c r="K72" s="35">
        <v>0</v>
      </c>
      <c r="L72" s="35">
        <v>0</v>
      </c>
      <c r="M72" s="36">
        <f t="shared" si="15"/>
        <v>0</v>
      </c>
    </row>
    <row r="73" spans="1:13" ht="20.25">
      <c r="A73" s="14" t="s">
        <v>0</v>
      </c>
      <c r="B73" s="11" t="s">
        <v>47</v>
      </c>
      <c r="C73" s="62" t="s">
        <v>48</v>
      </c>
      <c r="D73" s="63"/>
      <c r="E73" s="26">
        <f>SUM(E74:E108)</f>
        <v>0</v>
      </c>
      <c r="F73" s="26">
        <v>27033.17</v>
      </c>
      <c r="G73" s="26">
        <v>62684.670000000006</v>
      </c>
      <c r="H73" s="26">
        <v>4031.7300000000005</v>
      </c>
      <c r="I73" s="26">
        <v>207761.92000000001</v>
      </c>
      <c r="J73" s="26">
        <v>436591.41</v>
      </c>
      <c r="K73" s="26">
        <v>22308.949999999997</v>
      </c>
      <c r="L73" s="26">
        <v>0</v>
      </c>
      <c r="M73" s="26">
        <f t="shared" ref="M73" si="16">SUM(M74:M108)</f>
        <v>2135952.7400000002</v>
      </c>
    </row>
    <row r="74" spans="1:13" ht="20.25">
      <c r="A74" s="14"/>
      <c r="B74" s="12" t="s">
        <v>127</v>
      </c>
      <c r="C74" s="13" t="s">
        <v>128</v>
      </c>
      <c r="D74" s="39" t="s">
        <v>129</v>
      </c>
      <c r="E74" s="35">
        <f t="shared" ref="E74:E80" si="17">+E176</f>
        <v>0</v>
      </c>
      <c r="F74" s="35">
        <v>0</v>
      </c>
      <c r="G74" s="35">
        <v>0</v>
      </c>
      <c r="H74" s="35">
        <v>0</v>
      </c>
      <c r="I74" s="35">
        <v>0</v>
      </c>
      <c r="J74" s="35">
        <v>331815.67999999999</v>
      </c>
      <c r="K74" s="35">
        <v>0</v>
      </c>
      <c r="L74" s="35">
        <v>0</v>
      </c>
      <c r="M74" s="36">
        <f t="shared" ref="M74:M108" si="18">SUM(E74:L74)</f>
        <v>331815.67999999999</v>
      </c>
    </row>
    <row r="75" spans="1:13" ht="20.25">
      <c r="A75" s="14"/>
      <c r="B75" s="12" t="s">
        <v>130</v>
      </c>
      <c r="C75" s="13" t="s">
        <v>131</v>
      </c>
      <c r="D75" s="19" t="s">
        <v>132</v>
      </c>
      <c r="E75" s="35">
        <f t="shared" si="17"/>
        <v>0</v>
      </c>
      <c r="F75" s="35">
        <v>0</v>
      </c>
      <c r="G75" s="35">
        <v>0</v>
      </c>
      <c r="H75" s="35">
        <v>0</v>
      </c>
      <c r="I75" s="35">
        <v>0</v>
      </c>
      <c r="J75" s="35">
        <v>0</v>
      </c>
      <c r="K75" s="35">
        <v>0</v>
      </c>
      <c r="L75" s="35">
        <v>0</v>
      </c>
      <c r="M75" s="36">
        <f t="shared" si="18"/>
        <v>0</v>
      </c>
    </row>
    <row r="76" spans="1:13" ht="20.25">
      <c r="A76" s="14"/>
      <c r="B76" s="12" t="s">
        <v>133</v>
      </c>
      <c r="C76" s="13" t="s">
        <v>134</v>
      </c>
      <c r="D76" s="19" t="s">
        <v>135</v>
      </c>
      <c r="E76" s="35">
        <f t="shared" si="17"/>
        <v>0</v>
      </c>
      <c r="F76" s="35">
        <v>0</v>
      </c>
      <c r="G76" s="35">
        <v>0</v>
      </c>
      <c r="H76" s="35">
        <v>459.16</v>
      </c>
      <c r="I76" s="35">
        <v>27904.37</v>
      </c>
      <c r="J76" s="35">
        <v>0</v>
      </c>
      <c r="K76" s="35">
        <v>0</v>
      </c>
      <c r="L76" s="35">
        <v>203240.14</v>
      </c>
      <c r="M76" s="36">
        <f t="shared" si="18"/>
        <v>231603.67</v>
      </c>
    </row>
    <row r="77" spans="1:13" ht="20.25">
      <c r="A77" s="14"/>
      <c r="B77" s="12" t="s">
        <v>136</v>
      </c>
      <c r="C77" s="13" t="s">
        <v>137</v>
      </c>
      <c r="D77" s="19" t="s">
        <v>138</v>
      </c>
      <c r="E77" s="35">
        <f t="shared" si="17"/>
        <v>0</v>
      </c>
      <c r="F77" s="35">
        <v>0</v>
      </c>
      <c r="G77" s="35">
        <v>0</v>
      </c>
      <c r="H77" s="35">
        <v>0</v>
      </c>
      <c r="I77" s="35">
        <v>104800.47</v>
      </c>
      <c r="J77" s="35">
        <v>0</v>
      </c>
      <c r="K77" s="35">
        <v>0</v>
      </c>
      <c r="L77" s="35">
        <v>32031.58</v>
      </c>
      <c r="M77" s="36">
        <f t="shared" si="18"/>
        <v>136832.04999999999</v>
      </c>
    </row>
    <row r="78" spans="1:13" ht="20.25">
      <c r="A78" s="14"/>
      <c r="B78" s="12" t="s">
        <v>139</v>
      </c>
      <c r="C78" s="13" t="s">
        <v>140</v>
      </c>
      <c r="D78" s="19" t="s">
        <v>141</v>
      </c>
      <c r="E78" s="35">
        <f t="shared" si="17"/>
        <v>0</v>
      </c>
      <c r="F78" s="35">
        <v>2383.4499999999998</v>
      </c>
      <c r="G78" s="35">
        <v>0</v>
      </c>
      <c r="H78" s="35">
        <v>0</v>
      </c>
      <c r="I78" s="35">
        <v>0</v>
      </c>
      <c r="J78" s="35">
        <v>22465.17</v>
      </c>
      <c r="K78" s="35">
        <v>258.87</v>
      </c>
      <c r="L78" s="35">
        <v>0</v>
      </c>
      <c r="M78" s="36">
        <f t="shared" si="18"/>
        <v>25107.489999999998</v>
      </c>
    </row>
    <row r="79" spans="1:13" ht="20.25">
      <c r="A79" s="14"/>
      <c r="B79" s="12" t="s">
        <v>142</v>
      </c>
      <c r="C79" s="13" t="s">
        <v>143</v>
      </c>
      <c r="D79" s="19" t="s">
        <v>144</v>
      </c>
      <c r="E79" s="35">
        <f t="shared" si="17"/>
        <v>0</v>
      </c>
      <c r="F79" s="35">
        <v>0</v>
      </c>
      <c r="G79" s="35">
        <v>0</v>
      </c>
      <c r="H79" s="35">
        <v>0</v>
      </c>
      <c r="I79" s="35">
        <v>0</v>
      </c>
      <c r="J79" s="35">
        <v>7797.36</v>
      </c>
      <c r="K79" s="35">
        <v>0</v>
      </c>
      <c r="L79" s="35">
        <v>153.24</v>
      </c>
      <c r="M79" s="36">
        <f t="shared" si="18"/>
        <v>7950.5999999999995</v>
      </c>
    </row>
    <row r="80" spans="1:13" ht="20.25">
      <c r="A80" s="14"/>
      <c r="B80" s="12" t="s">
        <v>145</v>
      </c>
      <c r="C80" s="13" t="s">
        <v>146</v>
      </c>
      <c r="D80" s="19" t="s">
        <v>147</v>
      </c>
      <c r="E80" s="35">
        <f t="shared" si="17"/>
        <v>0</v>
      </c>
      <c r="F80" s="35">
        <v>0</v>
      </c>
      <c r="G80" s="35">
        <v>7563.87</v>
      </c>
      <c r="H80" s="35">
        <v>0</v>
      </c>
      <c r="I80" s="35">
        <v>0</v>
      </c>
      <c r="J80" s="35">
        <v>0</v>
      </c>
      <c r="K80" s="35">
        <v>0</v>
      </c>
      <c r="L80" s="35">
        <v>0</v>
      </c>
      <c r="M80" s="36">
        <f t="shared" si="18"/>
        <v>7563.87</v>
      </c>
    </row>
    <row r="81" spans="1:13" ht="20.25">
      <c r="A81" s="14" t="s">
        <v>0</v>
      </c>
      <c r="B81" s="11"/>
      <c r="C81" s="62" t="s">
        <v>49</v>
      </c>
      <c r="D81" s="63"/>
      <c r="E81" s="26">
        <v>0</v>
      </c>
      <c r="F81" s="26">
        <v>0</v>
      </c>
      <c r="G81" s="26">
        <v>0</v>
      </c>
      <c r="H81" s="26">
        <v>0</v>
      </c>
      <c r="I81" s="26">
        <v>0</v>
      </c>
      <c r="J81" s="26">
        <v>0</v>
      </c>
      <c r="K81" s="26">
        <v>0</v>
      </c>
      <c r="L81" s="26">
        <v>0</v>
      </c>
      <c r="M81" s="26">
        <f t="shared" si="18"/>
        <v>0</v>
      </c>
    </row>
    <row r="82" spans="1:13" ht="20.25">
      <c r="A82" s="14"/>
      <c r="B82" s="12" t="s">
        <v>148</v>
      </c>
      <c r="C82" s="13" t="s">
        <v>149</v>
      </c>
      <c r="D82" s="19" t="s">
        <v>150</v>
      </c>
      <c r="E82" s="35">
        <f t="shared" ref="E82:E93" si="19">+E184</f>
        <v>0</v>
      </c>
      <c r="F82" s="35">
        <v>0</v>
      </c>
      <c r="G82" s="35">
        <v>0</v>
      </c>
      <c r="H82" s="35">
        <v>0</v>
      </c>
      <c r="I82" s="35">
        <v>0</v>
      </c>
      <c r="J82" s="35">
        <v>0</v>
      </c>
      <c r="K82" s="35">
        <v>0</v>
      </c>
      <c r="L82" s="35">
        <v>0</v>
      </c>
      <c r="M82" s="36">
        <f t="shared" si="18"/>
        <v>0</v>
      </c>
    </row>
    <row r="83" spans="1:13" ht="20.25">
      <c r="A83" s="14"/>
      <c r="B83" s="12" t="s">
        <v>151</v>
      </c>
      <c r="C83" s="13" t="s">
        <v>152</v>
      </c>
      <c r="D83" s="19" t="s">
        <v>153</v>
      </c>
      <c r="E83" s="35">
        <f t="shared" si="19"/>
        <v>0</v>
      </c>
      <c r="F83" s="35">
        <v>0</v>
      </c>
      <c r="G83" s="35">
        <v>99</v>
      </c>
      <c r="H83" s="35">
        <v>691.6</v>
      </c>
      <c r="I83" s="35">
        <v>0</v>
      </c>
      <c r="J83" s="35">
        <v>0</v>
      </c>
      <c r="K83" s="35">
        <v>550</v>
      </c>
      <c r="L83" s="35">
        <v>0</v>
      </c>
      <c r="M83" s="36">
        <f t="shared" si="18"/>
        <v>1340.6</v>
      </c>
    </row>
    <row r="84" spans="1:13" ht="20.25">
      <c r="A84" s="14"/>
      <c r="B84" s="12" t="s">
        <v>154</v>
      </c>
      <c r="C84" s="13">
        <v>11211</v>
      </c>
      <c r="D84" s="39" t="s">
        <v>155</v>
      </c>
      <c r="E84" s="35">
        <f t="shared" si="19"/>
        <v>0</v>
      </c>
      <c r="F84" s="35">
        <v>0</v>
      </c>
      <c r="G84" s="35">
        <v>0</v>
      </c>
      <c r="H84" s="35">
        <v>0</v>
      </c>
      <c r="I84" s="35">
        <v>0</v>
      </c>
      <c r="J84" s="35">
        <v>0</v>
      </c>
      <c r="K84" s="35">
        <v>0</v>
      </c>
      <c r="L84" s="35">
        <v>0</v>
      </c>
      <c r="M84" s="36">
        <f t="shared" si="18"/>
        <v>0</v>
      </c>
    </row>
    <row r="85" spans="1:13" ht="20.25">
      <c r="A85" s="14"/>
      <c r="B85" s="12" t="s">
        <v>156</v>
      </c>
      <c r="C85" s="13">
        <v>11212</v>
      </c>
      <c r="D85" s="39" t="s">
        <v>157</v>
      </c>
      <c r="E85" s="35">
        <f t="shared" si="19"/>
        <v>0</v>
      </c>
      <c r="F85" s="35">
        <v>0</v>
      </c>
      <c r="G85" s="35">
        <v>0</v>
      </c>
      <c r="H85" s="35">
        <v>0</v>
      </c>
      <c r="I85" s="35">
        <v>0</v>
      </c>
      <c r="J85" s="35">
        <v>0</v>
      </c>
      <c r="K85" s="35">
        <v>0</v>
      </c>
      <c r="L85" s="35">
        <v>0</v>
      </c>
      <c r="M85" s="36">
        <f t="shared" si="18"/>
        <v>0</v>
      </c>
    </row>
    <row r="86" spans="1:13" ht="20.25">
      <c r="A86" s="14"/>
      <c r="B86" s="12" t="s">
        <v>158</v>
      </c>
      <c r="C86" s="13">
        <v>11213</v>
      </c>
      <c r="D86" s="39" t="s">
        <v>159</v>
      </c>
      <c r="E86" s="35">
        <f t="shared" si="19"/>
        <v>0</v>
      </c>
      <c r="F86" s="35">
        <v>0</v>
      </c>
      <c r="G86" s="35">
        <v>0</v>
      </c>
      <c r="H86" s="35">
        <v>0</v>
      </c>
      <c r="I86" s="35">
        <v>0</v>
      </c>
      <c r="J86" s="35">
        <v>0</v>
      </c>
      <c r="K86" s="35">
        <v>0</v>
      </c>
      <c r="L86" s="35">
        <v>0</v>
      </c>
      <c r="M86" s="36">
        <f t="shared" si="18"/>
        <v>0</v>
      </c>
    </row>
    <row r="87" spans="1:13" ht="20.25">
      <c r="A87" s="14"/>
      <c r="B87" s="12" t="s">
        <v>160</v>
      </c>
      <c r="C87" s="13">
        <v>11215</v>
      </c>
      <c r="D87" s="39" t="s">
        <v>161</v>
      </c>
      <c r="E87" s="35">
        <f t="shared" si="19"/>
        <v>0</v>
      </c>
      <c r="F87" s="35">
        <v>0</v>
      </c>
      <c r="G87" s="35">
        <v>0</v>
      </c>
      <c r="H87" s="35">
        <v>0</v>
      </c>
      <c r="I87" s="35">
        <v>0</v>
      </c>
      <c r="J87" s="35">
        <v>0</v>
      </c>
      <c r="K87" s="35">
        <v>0</v>
      </c>
      <c r="L87" s="35">
        <v>35.96</v>
      </c>
      <c r="M87" s="36">
        <f t="shared" si="18"/>
        <v>35.96</v>
      </c>
    </row>
    <row r="88" spans="1:13" ht="20.25">
      <c r="A88" s="14"/>
      <c r="B88" s="12" t="s">
        <v>162</v>
      </c>
      <c r="C88" s="13">
        <v>11216</v>
      </c>
      <c r="D88" s="19" t="s">
        <v>163</v>
      </c>
      <c r="E88" s="35">
        <f t="shared" si="19"/>
        <v>0</v>
      </c>
      <c r="F88" s="35">
        <v>0</v>
      </c>
      <c r="G88" s="35">
        <v>0</v>
      </c>
      <c r="H88" s="35">
        <v>2400</v>
      </c>
      <c r="I88" s="35">
        <v>0</v>
      </c>
      <c r="J88" s="35">
        <v>0</v>
      </c>
      <c r="K88" s="35">
        <v>0</v>
      </c>
      <c r="L88" s="35">
        <v>58059.78</v>
      </c>
      <c r="M88" s="36">
        <f t="shared" si="18"/>
        <v>60459.78</v>
      </c>
    </row>
    <row r="89" spans="1:13" ht="20.25">
      <c r="A89" s="14"/>
      <c r="B89" s="12" t="s">
        <v>164</v>
      </c>
      <c r="C89" s="13">
        <v>11217</v>
      </c>
      <c r="D89" s="39" t="s">
        <v>165</v>
      </c>
      <c r="E89" s="35">
        <f t="shared" si="19"/>
        <v>0</v>
      </c>
      <c r="F89" s="35">
        <v>0</v>
      </c>
      <c r="G89" s="35">
        <v>38543.54</v>
      </c>
      <c r="H89" s="35">
        <v>0</v>
      </c>
      <c r="I89" s="35">
        <v>0</v>
      </c>
      <c r="J89" s="35">
        <v>0</v>
      </c>
      <c r="K89" s="35">
        <v>0</v>
      </c>
      <c r="L89" s="35">
        <v>18.46</v>
      </c>
      <c r="M89" s="36">
        <f t="shared" si="18"/>
        <v>38562</v>
      </c>
    </row>
    <row r="90" spans="1:13" ht="20.25">
      <c r="A90" s="14"/>
      <c r="B90" s="12" t="s">
        <v>166</v>
      </c>
      <c r="C90" s="13" t="s">
        <v>167</v>
      </c>
      <c r="D90" s="39" t="s">
        <v>168</v>
      </c>
      <c r="E90" s="35">
        <f t="shared" si="19"/>
        <v>0</v>
      </c>
      <c r="F90" s="35">
        <v>1562.8</v>
      </c>
      <c r="G90" s="35">
        <v>714.34</v>
      </c>
      <c r="H90" s="35">
        <v>447.3</v>
      </c>
      <c r="I90" s="35">
        <v>2230</v>
      </c>
      <c r="J90" s="35">
        <v>587.95000000000005</v>
      </c>
      <c r="K90" s="35">
        <v>1915.2</v>
      </c>
      <c r="L90" s="35">
        <v>12876.56</v>
      </c>
      <c r="M90" s="36">
        <f t="shared" si="18"/>
        <v>20334.150000000001</v>
      </c>
    </row>
    <row r="91" spans="1:13" ht="20.25">
      <c r="A91" s="14"/>
      <c r="B91" s="12" t="s">
        <v>169</v>
      </c>
      <c r="C91" s="13" t="s">
        <v>170</v>
      </c>
      <c r="D91" s="19" t="s">
        <v>171</v>
      </c>
      <c r="E91" s="35">
        <f t="shared" si="19"/>
        <v>0</v>
      </c>
      <c r="F91" s="35">
        <v>0</v>
      </c>
      <c r="G91" s="35">
        <v>0</v>
      </c>
      <c r="H91" s="35">
        <v>0</v>
      </c>
      <c r="I91" s="35">
        <v>0</v>
      </c>
      <c r="J91" s="35">
        <v>88000</v>
      </c>
      <c r="K91" s="35">
        <v>0</v>
      </c>
      <c r="L91" s="35">
        <v>1098.76</v>
      </c>
      <c r="M91" s="36">
        <f t="shared" si="18"/>
        <v>89098.76</v>
      </c>
    </row>
    <row r="92" spans="1:13" ht="20.25">
      <c r="A92" s="14"/>
      <c r="B92" s="12" t="s">
        <v>172</v>
      </c>
      <c r="C92" s="13">
        <v>11220</v>
      </c>
      <c r="D92" s="39" t="s">
        <v>173</v>
      </c>
      <c r="E92" s="35">
        <f t="shared" si="19"/>
        <v>0</v>
      </c>
      <c r="F92" s="35">
        <v>10581.04</v>
      </c>
      <c r="G92" s="35">
        <v>9294.3700000000008</v>
      </c>
      <c r="H92" s="35">
        <v>0</v>
      </c>
      <c r="I92" s="35">
        <v>20204.16</v>
      </c>
      <c r="J92" s="35">
        <v>-14101.840000000002</v>
      </c>
      <c r="K92" s="35">
        <v>8975.6299999999992</v>
      </c>
      <c r="L92" s="35">
        <v>0</v>
      </c>
      <c r="M92" s="36">
        <f t="shared" si="18"/>
        <v>34953.360000000001</v>
      </c>
    </row>
    <row r="93" spans="1:13" ht="20.25">
      <c r="A93" s="14"/>
      <c r="B93" s="12" t="s">
        <v>174</v>
      </c>
      <c r="C93" s="13">
        <v>11221</v>
      </c>
      <c r="D93" s="39" t="s">
        <v>175</v>
      </c>
      <c r="E93" s="35">
        <f t="shared" si="19"/>
        <v>0</v>
      </c>
      <c r="F93" s="35">
        <v>0</v>
      </c>
      <c r="G93" s="35">
        <v>0</v>
      </c>
      <c r="H93" s="35">
        <v>0</v>
      </c>
      <c r="I93" s="35">
        <v>0</v>
      </c>
      <c r="J93" s="35">
        <v>0</v>
      </c>
      <c r="K93" s="35">
        <v>0</v>
      </c>
      <c r="L93" s="35">
        <v>0</v>
      </c>
      <c r="M93" s="36">
        <f t="shared" si="18"/>
        <v>0</v>
      </c>
    </row>
    <row r="94" spans="1:13" ht="20.25">
      <c r="A94" s="14"/>
      <c r="B94" s="12" t="s">
        <v>176</v>
      </c>
      <c r="C94" s="13">
        <v>11222</v>
      </c>
      <c r="D94" s="39" t="s">
        <v>177</v>
      </c>
      <c r="E94" s="35">
        <f t="shared" ref="E94:E102" si="20">+E196</f>
        <v>0</v>
      </c>
      <c r="F94" s="35">
        <v>0</v>
      </c>
      <c r="G94" s="35">
        <v>0</v>
      </c>
      <c r="H94" s="35">
        <v>0</v>
      </c>
      <c r="I94" s="35">
        <v>0</v>
      </c>
      <c r="J94" s="35">
        <v>0</v>
      </c>
      <c r="K94" s="35">
        <v>0</v>
      </c>
      <c r="L94" s="35">
        <v>0</v>
      </c>
      <c r="M94" s="36">
        <f t="shared" si="18"/>
        <v>0</v>
      </c>
    </row>
    <row r="95" spans="1:13" ht="20.25">
      <c r="A95" s="14"/>
      <c r="B95" s="12" t="s">
        <v>178</v>
      </c>
      <c r="C95" s="13">
        <v>11223</v>
      </c>
      <c r="D95" s="19" t="s">
        <v>179</v>
      </c>
      <c r="E95" s="35">
        <f t="shared" si="20"/>
        <v>0</v>
      </c>
      <c r="F95" s="35">
        <v>0</v>
      </c>
      <c r="G95" s="35">
        <v>0</v>
      </c>
      <c r="H95" s="35">
        <v>0</v>
      </c>
      <c r="I95" s="35">
        <v>0</v>
      </c>
      <c r="J95" s="35">
        <v>0</v>
      </c>
      <c r="K95" s="35">
        <v>0</v>
      </c>
      <c r="L95" s="35">
        <v>0</v>
      </c>
      <c r="M95" s="36">
        <f t="shared" si="18"/>
        <v>0</v>
      </c>
    </row>
    <row r="96" spans="1:13" ht="20.25">
      <c r="A96" s="14"/>
      <c r="B96" s="12" t="s">
        <v>180</v>
      </c>
      <c r="C96" s="13">
        <v>11224</v>
      </c>
      <c r="D96" s="39" t="s">
        <v>181</v>
      </c>
      <c r="E96" s="35">
        <f t="shared" si="20"/>
        <v>0</v>
      </c>
      <c r="F96" s="35">
        <v>0</v>
      </c>
      <c r="G96" s="35">
        <v>0</v>
      </c>
      <c r="H96" s="35">
        <v>0</v>
      </c>
      <c r="I96" s="35">
        <v>0</v>
      </c>
      <c r="J96" s="35">
        <v>0</v>
      </c>
      <c r="K96" s="35">
        <v>0</v>
      </c>
      <c r="L96" s="35">
        <v>238.43</v>
      </c>
      <c r="M96" s="36">
        <f t="shared" si="18"/>
        <v>238.43</v>
      </c>
    </row>
    <row r="97" spans="1:13" ht="20.25">
      <c r="A97" s="14"/>
      <c r="B97" s="12" t="s">
        <v>182</v>
      </c>
      <c r="C97" s="13">
        <v>11225</v>
      </c>
      <c r="D97" s="39" t="s">
        <v>183</v>
      </c>
      <c r="E97" s="35">
        <f t="shared" si="20"/>
        <v>0</v>
      </c>
      <c r="F97" s="35">
        <v>0</v>
      </c>
      <c r="G97" s="35">
        <v>0</v>
      </c>
      <c r="H97" s="35">
        <v>0</v>
      </c>
      <c r="I97" s="35">
        <v>0</v>
      </c>
      <c r="J97" s="35">
        <v>0</v>
      </c>
      <c r="K97" s="35">
        <v>0</v>
      </c>
      <c r="L97" s="35">
        <v>4602.29</v>
      </c>
      <c r="M97" s="36">
        <f t="shared" si="18"/>
        <v>4602.29</v>
      </c>
    </row>
    <row r="98" spans="1:13" ht="20.25">
      <c r="A98" s="14"/>
      <c r="B98" s="12" t="s">
        <v>184</v>
      </c>
      <c r="C98" s="13">
        <v>11226</v>
      </c>
      <c r="D98" s="39" t="s">
        <v>185</v>
      </c>
      <c r="E98" s="35">
        <f t="shared" si="20"/>
        <v>0</v>
      </c>
      <c r="F98" s="35">
        <v>0</v>
      </c>
      <c r="G98" s="35">
        <v>0</v>
      </c>
      <c r="H98" s="35">
        <v>0</v>
      </c>
      <c r="I98" s="35">
        <v>0</v>
      </c>
      <c r="J98" s="35">
        <v>0</v>
      </c>
      <c r="K98" s="35">
        <v>0</v>
      </c>
      <c r="L98" s="35">
        <v>0</v>
      </c>
      <c r="M98" s="36">
        <f t="shared" si="18"/>
        <v>0</v>
      </c>
    </row>
    <row r="99" spans="1:13" ht="20.25">
      <c r="A99" s="14"/>
      <c r="B99" s="12" t="s">
        <v>186</v>
      </c>
      <c r="C99" s="13">
        <v>11227</v>
      </c>
      <c r="D99" s="39" t="s">
        <v>187</v>
      </c>
      <c r="E99" s="35">
        <f t="shared" si="20"/>
        <v>0</v>
      </c>
      <c r="F99" s="35">
        <v>0</v>
      </c>
      <c r="G99" s="35">
        <v>0</v>
      </c>
      <c r="H99" s="35">
        <v>0</v>
      </c>
      <c r="I99" s="35">
        <v>0</v>
      </c>
      <c r="J99" s="35">
        <v>0</v>
      </c>
      <c r="K99" s="35">
        <v>0</v>
      </c>
      <c r="L99" s="35">
        <v>0</v>
      </c>
      <c r="M99" s="36">
        <f t="shared" si="18"/>
        <v>0</v>
      </c>
    </row>
    <row r="100" spans="1:13" ht="20.25">
      <c r="A100" s="14"/>
      <c r="B100" s="12" t="s">
        <v>188</v>
      </c>
      <c r="C100" s="13">
        <v>11228</v>
      </c>
      <c r="D100" s="39" t="s">
        <v>189</v>
      </c>
      <c r="E100" s="35">
        <f t="shared" si="20"/>
        <v>0</v>
      </c>
      <c r="F100" s="35">
        <v>0</v>
      </c>
      <c r="G100" s="35">
        <v>0</v>
      </c>
      <c r="H100" s="35">
        <v>0</v>
      </c>
      <c r="I100" s="35">
        <v>0</v>
      </c>
      <c r="J100" s="35">
        <v>0</v>
      </c>
      <c r="K100" s="35">
        <v>0</v>
      </c>
      <c r="L100" s="35">
        <v>0</v>
      </c>
      <c r="M100" s="36">
        <f t="shared" si="18"/>
        <v>0</v>
      </c>
    </row>
    <row r="101" spans="1:13" ht="20.25">
      <c r="A101" s="14"/>
      <c r="B101" s="12" t="s">
        <v>190</v>
      </c>
      <c r="C101" s="13">
        <v>11229</v>
      </c>
      <c r="D101" s="39" t="s">
        <v>191</v>
      </c>
      <c r="E101" s="35">
        <f t="shared" si="20"/>
        <v>0</v>
      </c>
      <c r="F101" s="35">
        <v>0</v>
      </c>
      <c r="G101" s="35">
        <v>0</v>
      </c>
      <c r="H101" s="35">
        <v>0</v>
      </c>
      <c r="I101" s="35">
        <v>0</v>
      </c>
      <c r="J101" s="35">
        <v>0</v>
      </c>
      <c r="K101" s="35">
        <v>0</v>
      </c>
      <c r="L101" s="35">
        <v>39225.279999999999</v>
      </c>
      <c r="M101" s="36">
        <f t="shared" si="18"/>
        <v>39225.279999999999</v>
      </c>
    </row>
    <row r="102" spans="1:13" ht="20.25">
      <c r="A102" s="14"/>
      <c r="B102" s="12" t="s">
        <v>192</v>
      </c>
      <c r="C102" s="13">
        <v>11230</v>
      </c>
      <c r="D102" s="19" t="s">
        <v>193</v>
      </c>
      <c r="E102" s="35">
        <f t="shared" si="20"/>
        <v>0</v>
      </c>
      <c r="F102" s="35">
        <v>0</v>
      </c>
      <c r="G102" s="35">
        <v>54.5</v>
      </c>
      <c r="H102" s="35">
        <v>33.67</v>
      </c>
      <c r="I102" s="35">
        <v>8.6999999999999993</v>
      </c>
      <c r="J102" s="35">
        <v>27.09</v>
      </c>
      <c r="K102" s="35">
        <v>9.4</v>
      </c>
      <c r="L102" s="35">
        <v>1470157.35</v>
      </c>
      <c r="M102" s="36">
        <f t="shared" si="18"/>
        <v>1470290.7100000002</v>
      </c>
    </row>
    <row r="103" spans="1:13" ht="20.25">
      <c r="A103" s="14"/>
      <c r="B103" s="12" t="s">
        <v>130</v>
      </c>
      <c r="C103" s="13">
        <v>12202</v>
      </c>
      <c r="D103" s="19" t="s">
        <v>132</v>
      </c>
      <c r="E103" s="35">
        <f>+E240</f>
        <v>0</v>
      </c>
      <c r="F103" s="35">
        <v>0</v>
      </c>
      <c r="G103" s="35">
        <v>0</v>
      </c>
      <c r="H103" s="35">
        <v>0</v>
      </c>
      <c r="I103" s="35">
        <v>0</v>
      </c>
      <c r="J103" s="35">
        <v>0</v>
      </c>
      <c r="K103" s="35">
        <v>0</v>
      </c>
      <c r="L103" s="35">
        <v>0</v>
      </c>
      <c r="M103" s="36">
        <f t="shared" si="18"/>
        <v>0</v>
      </c>
    </row>
    <row r="104" spans="1:13" ht="20.25">
      <c r="A104" s="14"/>
      <c r="B104" s="12" t="s">
        <v>133</v>
      </c>
      <c r="C104" s="13">
        <v>12203</v>
      </c>
      <c r="D104" s="19" t="s">
        <v>135</v>
      </c>
      <c r="E104" s="35">
        <f>+E241</f>
        <v>0</v>
      </c>
      <c r="F104" s="35">
        <v>0</v>
      </c>
      <c r="G104" s="35">
        <v>89.9</v>
      </c>
      <c r="H104" s="35">
        <v>0</v>
      </c>
      <c r="I104" s="35">
        <v>36785.5</v>
      </c>
      <c r="J104" s="35">
        <v>0</v>
      </c>
      <c r="K104" s="35">
        <v>0</v>
      </c>
      <c r="L104" s="35">
        <v>0</v>
      </c>
      <c r="M104" s="36">
        <f t="shared" si="18"/>
        <v>36875.4</v>
      </c>
    </row>
    <row r="105" spans="1:13" ht="20.25">
      <c r="A105" s="14"/>
      <c r="B105" s="12" t="s">
        <v>136</v>
      </c>
      <c r="C105" s="13">
        <v>12204</v>
      </c>
      <c r="D105" s="19" t="s">
        <v>138</v>
      </c>
      <c r="E105" s="35">
        <f>+E242</f>
        <v>0</v>
      </c>
      <c r="F105" s="35">
        <v>0</v>
      </c>
      <c r="G105" s="35">
        <v>0</v>
      </c>
      <c r="H105" s="35">
        <v>0</v>
      </c>
      <c r="I105" s="35">
        <v>15828.72</v>
      </c>
      <c r="J105" s="35">
        <v>0</v>
      </c>
      <c r="K105" s="35">
        <v>0</v>
      </c>
      <c r="L105" s="35">
        <v>0</v>
      </c>
      <c r="M105" s="36">
        <f t="shared" si="18"/>
        <v>15828.72</v>
      </c>
    </row>
    <row r="106" spans="1:13" ht="20.25">
      <c r="A106" s="14"/>
      <c r="B106" s="12" t="s">
        <v>139</v>
      </c>
      <c r="C106" s="13">
        <v>12205</v>
      </c>
      <c r="D106" s="19" t="s">
        <v>141</v>
      </c>
      <c r="E106" s="35">
        <f>+E243</f>
        <v>0</v>
      </c>
      <c r="F106" s="35">
        <v>12505.88</v>
      </c>
      <c r="G106" s="35">
        <v>6325.15</v>
      </c>
      <c r="H106" s="35">
        <v>0</v>
      </c>
      <c r="I106" s="35">
        <v>0</v>
      </c>
      <c r="J106" s="35">
        <v>0</v>
      </c>
      <c r="K106" s="35">
        <v>10599.85</v>
      </c>
      <c r="L106" s="35">
        <v>1470157.35</v>
      </c>
      <c r="M106" s="36">
        <f t="shared" si="18"/>
        <v>1499588.23</v>
      </c>
    </row>
    <row r="107" spans="1:13" ht="20.25">
      <c r="A107" s="14"/>
      <c r="B107" s="12" t="s">
        <v>133</v>
      </c>
      <c r="C107" s="13" t="s">
        <v>194</v>
      </c>
      <c r="D107" s="19" t="s">
        <v>135</v>
      </c>
      <c r="E107" s="35">
        <f>+E254</f>
        <v>0</v>
      </c>
      <c r="F107" s="35">
        <v>0</v>
      </c>
      <c r="G107" s="35">
        <v>0</v>
      </c>
      <c r="H107" s="35">
        <v>0</v>
      </c>
      <c r="I107" s="35">
        <v>0</v>
      </c>
      <c r="J107" s="35">
        <v>0</v>
      </c>
      <c r="K107" s="35">
        <v>0</v>
      </c>
      <c r="L107" s="35">
        <v>-1916354.2899999998</v>
      </c>
      <c r="M107" s="36">
        <f t="shared" si="18"/>
        <v>-1916354.2899999998</v>
      </c>
    </row>
    <row r="108" spans="1:13" ht="20.25">
      <c r="A108" s="14"/>
      <c r="B108" s="12" t="s">
        <v>136</v>
      </c>
      <c r="C108" s="13" t="s">
        <v>195</v>
      </c>
      <c r="D108" s="19" t="s">
        <v>138</v>
      </c>
      <c r="E108" s="35">
        <f>+E255</f>
        <v>0</v>
      </c>
      <c r="F108" s="35">
        <v>0</v>
      </c>
      <c r="G108" s="35">
        <v>0</v>
      </c>
      <c r="H108" s="35">
        <v>0</v>
      </c>
      <c r="I108" s="35">
        <v>0</v>
      </c>
      <c r="J108" s="35">
        <v>0</v>
      </c>
      <c r="K108" s="35">
        <v>0</v>
      </c>
      <c r="L108" s="35">
        <v>0</v>
      </c>
      <c r="M108" s="36">
        <f t="shared" si="18"/>
        <v>0</v>
      </c>
    </row>
    <row r="109" spans="1:13" ht="20.25">
      <c r="A109" s="14" t="s">
        <v>0</v>
      </c>
      <c r="B109" s="11" t="s">
        <v>50</v>
      </c>
      <c r="C109" s="62" t="s">
        <v>51</v>
      </c>
      <c r="D109" s="63"/>
      <c r="E109" s="26">
        <f>SUM(E110:E130)</f>
        <v>0</v>
      </c>
      <c r="F109" s="26">
        <v>250497.83000000002</v>
      </c>
      <c r="G109" s="26">
        <v>416264.76</v>
      </c>
      <c r="H109" s="26">
        <v>11746.46</v>
      </c>
      <c r="I109" s="26">
        <v>71483.710000000006</v>
      </c>
      <c r="J109" s="26">
        <v>51118.869999999995</v>
      </c>
      <c r="K109" s="26">
        <v>4530.17</v>
      </c>
      <c r="L109" s="26">
        <v>0</v>
      </c>
      <c r="M109" s="26">
        <f t="shared" ref="M109" si="21">SUM(M110:M130)</f>
        <v>8379615.1960000712</v>
      </c>
    </row>
    <row r="110" spans="1:13" ht="20.25">
      <c r="A110" s="14"/>
      <c r="B110" s="12" t="s">
        <v>196</v>
      </c>
      <c r="C110" s="13" t="s">
        <v>197</v>
      </c>
      <c r="D110" s="19" t="s">
        <v>198</v>
      </c>
      <c r="E110" s="35">
        <f t="shared" ref="E110:E119" si="22">+E206</f>
        <v>0</v>
      </c>
      <c r="F110" s="35">
        <v>21471.73</v>
      </c>
      <c r="G110" s="35">
        <v>1464.76</v>
      </c>
      <c r="H110" s="35">
        <v>0</v>
      </c>
      <c r="I110" s="35">
        <v>5183.71</v>
      </c>
      <c r="J110" s="35">
        <v>0</v>
      </c>
      <c r="K110" s="35">
        <v>0</v>
      </c>
      <c r="L110" s="35">
        <v>0</v>
      </c>
      <c r="M110" s="36">
        <f t="shared" ref="M110:M130" si="23">SUM(E110:L110)</f>
        <v>28120.199999999997</v>
      </c>
    </row>
    <row r="111" spans="1:13" ht="20.25">
      <c r="A111" s="14"/>
      <c r="B111" s="12" t="s">
        <v>199</v>
      </c>
      <c r="C111" s="13" t="s">
        <v>200</v>
      </c>
      <c r="D111" s="39" t="s">
        <v>201</v>
      </c>
      <c r="E111" s="35">
        <f t="shared" si="22"/>
        <v>0</v>
      </c>
      <c r="F111" s="35">
        <v>0</v>
      </c>
      <c r="G111" s="35">
        <v>0</v>
      </c>
      <c r="H111" s="35">
        <v>0</v>
      </c>
      <c r="I111" s="35">
        <v>0</v>
      </c>
      <c r="J111" s="35">
        <v>0</v>
      </c>
      <c r="K111" s="35">
        <v>0</v>
      </c>
      <c r="L111" s="35">
        <v>0</v>
      </c>
      <c r="M111" s="36">
        <f t="shared" si="23"/>
        <v>0</v>
      </c>
    </row>
    <row r="112" spans="1:13" ht="20.25">
      <c r="A112" s="14"/>
      <c r="B112" s="12" t="s">
        <v>202</v>
      </c>
      <c r="C112" s="13" t="s">
        <v>203</v>
      </c>
      <c r="D112" s="19" t="s">
        <v>204</v>
      </c>
      <c r="E112" s="35">
        <f t="shared" si="22"/>
        <v>0</v>
      </c>
      <c r="F112" s="35">
        <v>0</v>
      </c>
      <c r="G112" s="35">
        <v>0</v>
      </c>
      <c r="H112" s="35">
        <v>0</v>
      </c>
      <c r="I112" s="35">
        <v>0</v>
      </c>
      <c r="J112" s="35">
        <v>5460.89</v>
      </c>
      <c r="K112" s="35">
        <v>0</v>
      </c>
      <c r="L112" s="35">
        <v>0</v>
      </c>
      <c r="M112" s="36">
        <f t="shared" si="23"/>
        <v>5460.89</v>
      </c>
    </row>
    <row r="113" spans="1:13" ht="20.25">
      <c r="A113" s="14"/>
      <c r="B113" s="12" t="s">
        <v>205</v>
      </c>
      <c r="C113" s="13" t="s">
        <v>206</v>
      </c>
      <c r="D113" s="39" t="s">
        <v>207</v>
      </c>
      <c r="E113" s="35">
        <f t="shared" si="22"/>
        <v>0</v>
      </c>
      <c r="F113" s="35">
        <v>0</v>
      </c>
      <c r="G113" s="35">
        <v>0</v>
      </c>
      <c r="H113" s="35">
        <v>0</v>
      </c>
      <c r="I113" s="35">
        <v>0</v>
      </c>
      <c r="J113" s="35">
        <v>1800.04</v>
      </c>
      <c r="K113" s="35">
        <v>0</v>
      </c>
      <c r="L113" s="35">
        <v>0</v>
      </c>
      <c r="M113" s="36">
        <f t="shared" si="23"/>
        <v>1800.04</v>
      </c>
    </row>
    <row r="114" spans="1:13" ht="20.25">
      <c r="A114" s="14"/>
      <c r="B114" s="12" t="s">
        <v>208</v>
      </c>
      <c r="C114" s="13" t="s">
        <v>209</v>
      </c>
      <c r="D114" s="19" t="s">
        <v>210</v>
      </c>
      <c r="E114" s="35">
        <f t="shared" si="22"/>
        <v>0</v>
      </c>
      <c r="F114" s="35">
        <v>0</v>
      </c>
      <c r="G114" s="35">
        <v>0</v>
      </c>
      <c r="H114" s="35">
        <v>0</v>
      </c>
      <c r="I114" s="35">
        <v>0</v>
      </c>
      <c r="J114" s="35">
        <v>0</v>
      </c>
      <c r="K114" s="35">
        <v>0</v>
      </c>
      <c r="L114" s="35">
        <v>7569443.2260000715</v>
      </c>
      <c r="M114" s="36">
        <f t="shared" si="23"/>
        <v>7569443.2260000715</v>
      </c>
    </row>
    <row r="115" spans="1:13" ht="20.25">
      <c r="A115" s="14"/>
      <c r="B115" s="12" t="s">
        <v>211</v>
      </c>
      <c r="C115" s="13">
        <v>11308</v>
      </c>
      <c r="D115" s="19" t="s">
        <v>212</v>
      </c>
      <c r="E115" s="35">
        <f t="shared" si="22"/>
        <v>0</v>
      </c>
      <c r="F115" s="35">
        <v>0</v>
      </c>
      <c r="G115" s="35">
        <v>0</v>
      </c>
      <c r="H115" s="35">
        <v>0</v>
      </c>
      <c r="I115" s="35">
        <v>0</v>
      </c>
      <c r="J115" s="35">
        <v>0</v>
      </c>
      <c r="K115" s="35">
        <v>0</v>
      </c>
      <c r="L115" s="35">
        <v>0</v>
      </c>
      <c r="M115" s="36">
        <f t="shared" si="23"/>
        <v>0</v>
      </c>
    </row>
    <row r="116" spans="1:13" ht="20.25">
      <c r="A116" s="14"/>
      <c r="B116" s="12" t="s">
        <v>213</v>
      </c>
      <c r="C116" s="13" t="s">
        <v>214</v>
      </c>
      <c r="D116" s="19" t="s">
        <v>215</v>
      </c>
      <c r="E116" s="35">
        <f t="shared" si="22"/>
        <v>0</v>
      </c>
      <c r="F116" s="35">
        <v>510</v>
      </c>
      <c r="G116" s="35">
        <v>0</v>
      </c>
      <c r="H116" s="35">
        <v>0</v>
      </c>
      <c r="I116" s="35">
        <v>0</v>
      </c>
      <c r="J116" s="35">
        <v>0</v>
      </c>
      <c r="K116" s="35">
        <v>0</v>
      </c>
      <c r="L116" s="35">
        <v>0</v>
      </c>
      <c r="M116" s="36">
        <f t="shared" si="23"/>
        <v>510</v>
      </c>
    </row>
    <row r="117" spans="1:13" ht="20.25">
      <c r="A117" s="14"/>
      <c r="B117" s="12" t="s">
        <v>216</v>
      </c>
      <c r="C117" s="13" t="s">
        <v>217</v>
      </c>
      <c r="D117" s="39" t="s">
        <v>218</v>
      </c>
      <c r="E117" s="35">
        <f t="shared" si="22"/>
        <v>0</v>
      </c>
      <c r="F117" s="35">
        <v>0</v>
      </c>
      <c r="G117" s="35">
        <v>0</v>
      </c>
      <c r="H117" s="35">
        <v>0</v>
      </c>
      <c r="I117" s="35">
        <v>0</v>
      </c>
      <c r="J117" s="35">
        <v>0</v>
      </c>
      <c r="K117" s="35">
        <v>0</v>
      </c>
      <c r="L117" s="35">
        <v>0</v>
      </c>
      <c r="M117" s="36">
        <f t="shared" si="23"/>
        <v>0</v>
      </c>
    </row>
    <row r="118" spans="1:13" ht="20.25">
      <c r="A118" s="14"/>
      <c r="B118" s="12" t="s">
        <v>219</v>
      </c>
      <c r="C118" s="13">
        <v>11322</v>
      </c>
      <c r="D118" s="39" t="s">
        <v>220</v>
      </c>
      <c r="E118" s="35">
        <f t="shared" si="22"/>
        <v>0</v>
      </c>
      <c r="F118" s="35">
        <v>70646.19</v>
      </c>
      <c r="G118" s="35">
        <v>0</v>
      </c>
      <c r="H118" s="35">
        <v>0</v>
      </c>
      <c r="I118" s="35">
        <v>0</v>
      </c>
      <c r="J118" s="35">
        <v>0</v>
      </c>
      <c r="K118" s="35">
        <v>0</v>
      </c>
      <c r="L118" s="35">
        <v>0</v>
      </c>
      <c r="M118" s="36">
        <f t="shared" si="23"/>
        <v>70646.19</v>
      </c>
    </row>
    <row r="119" spans="1:13" ht="20.25">
      <c r="A119" s="14"/>
      <c r="B119" s="12" t="s">
        <v>221</v>
      </c>
      <c r="C119" s="13">
        <v>11323</v>
      </c>
      <c r="D119" s="39" t="s">
        <v>222</v>
      </c>
      <c r="E119" s="35">
        <f t="shared" si="22"/>
        <v>0</v>
      </c>
      <c r="F119" s="35">
        <v>0</v>
      </c>
      <c r="G119" s="35">
        <v>0</v>
      </c>
      <c r="H119" s="35">
        <v>0</v>
      </c>
      <c r="I119" s="35">
        <v>0</v>
      </c>
      <c r="J119" s="35">
        <v>0</v>
      </c>
      <c r="K119" s="35">
        <v>0</v>
      </c>
      <c r="L119" s="35">
        <v>0</v>
      </c>
      <c r="M119" s="36">
        <f t="shared" si="23"/>
        <v>0</v>
      </c>
    </row>
    <row r="120" spans="1:13" ht="20.25">
      <c r="A120" s="14"/>
      <c r="B120" s="12" t="s">
        <v>196</v>
      </c>
      <c r="C120" s="13">
        <v>12301</v>
      </c>
      <c r="D120" s="19" t="s">
        <v>198</v>
      </c>
      <c r="E120" s="35">
        <f t="shared" ref="E120:E126" si="24">+E245</f>
        <v>0</v>
      </c>
      <c r="F120" s="35">
        <v>36667.620000000003</v>
      </c>
      <c r="G120" s="35">
        <v>0</v>
      </c>
      <c r="H120" s="35">
        <v>0</v>
      </c>
      <c r="I120" s="35">
        <v>0</v>
      </c>
      <c r="J120" s="35">
        <v>22981.34</v>
      </c>
      <c r="K120" s="35">
        <v>0</v>
      </c>
      <c r="L120" s="35">
        <v>0</v>
      </c>
      <c r="M120" s="36">
        <f t="shared" si="23"/>
        <v>59648.960000000006</v>
      </c>
    </row>
    <row r="121" spans="1:13" ht="20.25">
      <c r="A121" s="14"/>
      <c r="B121" s="12" t="s">
        <v>199</v>
      </c>
      <c r="C121" s="13">
        <v>12302</v>
      </c>
      <c r="D121" s="39" t="s">
        <v>201</v>
      </c>
      <c r="E121" s="35">
        <f t="shared" si="24"/>
        <v>0</v>
      </c>
      <c r="F121" s="35">
        <v>0</v>
      </c>
      <c r="G121" s="35">
        <v>0</v>
      </c>
      <c r="H121" s="35">
        <v>0</v>
      </c>
      <c r="I121" s="35">
        <v>0</v>
      </c>
      <c r="J121" s="35">
        <v>0</v>
      </c>
      <c r="K121" s="35">
        <v>0</v>
      </c>
      <c r="L121" s="35">
        <v>0</v>
      </c>
      <c r="M121" s="36">
        <f t="shared" si="23"/>
        <v>0</v>
      </c>
    </row>
    <row r="122" spans="1:13" ht="20.25">
      <c r="A122" s="14"/>
      <c r="B122" s="12" t="s">
        <v>202</v>
      </c>
      <c r="C122" s="13">
        <v>12303</v>
      </c>
      <c r="D122" s="19" t="s">
        <v>204</v>
      </c>
      <c r="E122" s="35">
        <f t="shared" si="24"/>
        <v>0</v>
      </c>
      <c r="F122" s="35">
        <v>0</v>
      </c>
      <c r="G122" s="35">
        <v>0</v>
      </c>
      <c r="H122" s="35">
        <v>0</v>
      </c>
      <c r="I122" s="35">
        <v>0</v>
      </c>
      <c r="J122" s="35">
        <v>20876.599999999999</v>
      </c>
      <c r="K122" s="35">
        <v>0</v>
      </c>
      <c r="L122" s="35">
        <v>0</v>
      </c>
      <c r="M122" s="36">
        <f t="shared" si="23"/>
        <v>20876.599999999999</v>
      </c>
    </row>
    <row r="123" spans="1:13" ht="20.25">
      <c r="A123" s="14"/>
      <c r="B123" s="12" t="s">
        <v>211</v>
      </c>
      <c r="C123" s="13">
        <v>12308</v>
      </c>
      <c r="D123" s="19" t="s">
        <v>212</v>
      </c>
      <c r="E123" s="35">
        <f t="shared" si="24"/>
        <v>0</v>
      </c>
      <c r="F123" s="35">
        <v>0</v>
      </c>
      <c r="G123" s="35">
        <v>0</v>
      </c>
      <c r="H123" s="35">
        <v>11746.46</v>
      </c>
      <c r="I123" s="35">
        <v>0</v>
      </c>
      <c r="J123" s="35">
        <v>0</v>
      </c>
      <c r="K123" s="35">
        <v>0</v>
      </c>
      <c r="L123" s="35">
        <v>0</v>
      </c>
      <c r="M123" s="36">
        <f t="shared" si="23"/>
        <v>11746.46</v>
      </c>
    </row>
    <row r="124" spans="1:13" ht="20.25">
      <c r="A124" s="14"/>
      <c r="B124" s="12" t="s">
        <v>213</v>
      </c>
      <c r="C124" s="13">
        <v>12309</v>
      </c>
      <c r="D124" s="19" t="s">
        <v>215</v>
      </c>
      <c r="E124" s="35">
        <f t="shared" si="24"/>
        <v>0</v>
      </c>
      <c r="F124" s="35">
        <v>0</v>
      </c>
      <c r="G124" s="35">
        <v>0</v>
      </c>
      <c r="H124" s="35">
        <v>0</v>
      </c>
      <c r="I124" s="35">
        <v>0</v>
      </c>
      <c r="J124" s="35">
        <v>0</v>
      </c>
      <c r="K124" s="35">
        <v>0</v>
      </c>
      <c r="L124" s="35">
        <v>0</v>
      </c>
      <c r="M124" s="36">
        <f t="shared" si="23"/>
        <v>0</v>
      </c>
    </row>
    <row r="125" spans="1:13" ht="20.25">
      <c r="A125" s="14"/>
      <c r="B125" s="12" t="s">
        <v>219</v>
      </c>
      <c r="C125" s="13">
        <v>12322</v>
      </c>
      <c r="D125" s="39" t="s">
        <v>220</v>
      </c>
      <c r="E125" s="35">
        <f t="shared" si="24"/>
        <v>0</v>
      </c>
      <c r="F125" s="35">
        <v>121202.29</v>
      </c>
      <c r="G125" s="35">
        <v>0</v>
      </c>
      <c r="H125" s="35">
        <v>0</v>
      </c>
      <c r="I125" s="35">
        <v>0</v>
      </c>
      <c r="J125" s="35">
        <v>0</v>
      </c>
      <c r="K125" s="35">
        <v>0</v>
      </c>
      <c r="L125" s="35">
        <v>0</v>
      </c>
      <c r="M125" s="36">
        <f t="shared" si="23"/>
        <v>121202.29</v>
      </c>
    </row>
    <row r="126" spans="1:13" ht="20.25">
      <c r="A126" s="14"/>
      <c r="B126" s="12" t="s">
        <v>221</v>
      </c>
      <c r="C126" s="13">
        <v>12323</v>
      </c>
      <c r="D126" s="39" t="s">
        <v>222</v>
      </c>
      <c r="E126" s="35">
        <f t="shared" si="24"/>
        <v>0</v>
      </c>
      <c r="F126" s="35">
        <v>0</v>
      </c>
      <c r="G126" s="35">
        <v>0</v>
      </c>
      <c r="H126" s="35">
        <v>0</v>
      </c>
      <c r="I126" s="35">
        <v>0</v>
      </c>
      <c r="J126" s="35">
        <v>0</v>
      </c>
      <c r="K126" s="35">
        <v>0</v>
      </c>
      <c r="L126" s="35">
        <v>0</v>
      </c>
      <c r="M126" s="36">
        <f t="shared" si="23"/>
        <v>0</v>
      </c>
    </row>
    <row r="127" spans="1:13" ht="20.25">
      <c r="A127" s="14"/>
      <c r="B127" s="12" t="s">
        <v>223</v>
      </c>
      <c r="C127" s="13">
        <v>14304</v>
      </c>
      <c r="D127" s="39" t="s">
        <v>224</v>
      </c>
      <c r="E127" s="35">
        <f>+E257</f>
        <v>0</v>
      </c>
      <c r="F127" s="35">
        <v>0</v>
      </c>
      <c r="G127" s="35">
        <v>414800</v>
      </c>
      <c r="H127" s="35">
        <v>0</v>
      </c>
      <c r="I127" s="35">
        <v>66300</v>
      </c>
      <c r="J127" s="35">
        <v>0</v>
      </c>
      <c r="K127" s="35">
        <v>0</v>
      </c>
      <c r="L127" s="35">
        <v>0</v>
      </c>
      <c r="M127" s="36">
        <f t="shared" si="23"/>
        <v>481100</v>
      </c>
    </row>
    <row r="128" spans="1:13" ht="20.25">
      <c r="A128" s="14"/>
      <c r="B128" s="12" t="s">
        <v>225</v>
      </c>
      <c r="C128" s="13">
        <v>14305</v>
      </c>
      <c r="D128" s="19" t="s">
        <v>226</v>
      </c>
      <c r="E128" s="35">
        <f>+E258</f>
        <v>0</v>
      </c>
      <c r="F128" s="35">
        <v>0</v>
      </c>
      <c r="G128" s="35">
        <v>0</v>
      </c>
      <c r="H128" s="35">
        <v>0</v>
      </c>
      <c r="I128" s="35">
        <v>0</v>
      </c>
      <c r="J128" s="35">
        <v>0</v>
      </c>
      <c r="K128" s="35">
        <v>0</v>
      </c>
      <c r="L128" s="35">
        <v>0</v>
      </c>
      <c r="M128" s="36">
        <f t="shared" si="23"/>
        <v>0</v>
      </c>
    </row>
    <row r="129" spans="1:13" ht="20.25">
      <c r="A129" s="14"/>
      <c r="B129" s="12" t="s">
        <v>216</v>
      </c>
      <c r="C129" s="13">
        <v>14313</v>
      </c>
      <c r="D129" s="39" t="s">
        <v>227</v>
      </c>
      <c r="E129" s="35">
        <f>+E259</f>
        <v>0</v>
      </c>
      <c r="F129" s="35">
        <v>0</v>
      </c>
      <c r="G129" s="35">
        <v>0</v>
      </c>
      <c r="H129" s="35">
        <v>0</v>
      </c>
      <c r="I129" s="35">
        <v>0</v>
      </c>
      <c r="J129" s="35">
        <v>0</v>
      </c>
      <c r="K129" s="35">
        <v>4530.17</v>
      </c>
      <c r="L129" s="35">
        <v>4530.17</v>
      </c>
      <c r="M129" s="36">
        <f t="shared" si="23"/>
        <v>9060.34</v>
      </c>
    </row>
    <row r="130" spans="1:13" ht="20.25">
      <c r="A130" s="14"/>
      <c r="B130" s="12" t="s">
        <v>228</v>
      </c>
      <c r="C130" s="13">
        <v>14315</v>
      </c>
      <c r="D130" s="19" t="s">
        <v>229</v>
      </c>
      <c r="E130" s="35">
        <f>+E260</f>
        <v>0</v>
      </c>
      <c r="F130" s="35">
        <v>0</v>
      </c>
      <c r="G130" s="35">
        <v>0</v>
      </c>
      <c r="H130" s="35">
        <v>0</v>
      </c>
      <c r="I130" s="35">
        <v>0</v>
      </c>
      <c r="J130" s="35">
        <v>0</v>
      </c>
      <c r="K130" s="35">
        <v>0</v>
      </c>
      <c r="L130" s="35">
        <v>0</v>
      </c>
      <c r="M130" s="36">
        <f t="shared" si="23"/>
        <v>0</v>
      </c>
    </row>
    <row r="131" spans="1:13" ht="20.25">
      <c r="A131" s="14" t="s">
        <v>0</v>
      </c>
      <c r="B131" s="11" t="s">
        <v>52</v>
      </c>
      <c r="C131" s="62" t="s">
        <v>53</v>
      </c>
      <c r="D131" s="63"/>
      <c r="E131" s="26">
        <f>SUM(E132:E135)</f>
        <v>0</v>
      </c>
      <c r="F131" s="26">
        <v>135969.88</v>
      </c>
      <c r="G131" s="26">
        <v>0</v>
      </c>
      <c r="H131" s="26">
        <v>0</v>
      </c>
      <c r="I131" s="26">
        <v>0</v>
      </c>
      <c r="J131" s="26">
        <v>0</v>
      </c>
      <c r="K131" s="26">
        <v>0</v>
      </c>
      <c r="L131" s="26">
        <v>0</v>
      </c>
      <c r="M131" s="26">
        <f t="shared" ref="M131" si="25">SUM(M132:M135)</f>
        <v>135969.88</v>
      </c>
    </row>
    <row r="132" spans="1:13" ht="20.25">
      <c r="A132" s="14"/>
      <c r="B132" s="12" t="s">
        <v>230</v>
      </c>
      <c r="C132" s="13" t="s">
        <v>231</v>
      </c>
      <c r="D132" s="19" t="s">
        <v>232</v>
      </c>
      <c r="E132" s="35">
        <f>+E263</f>
        <v>0</v>
      </c>
      <c r="F132" s="35">
        <v>135969.88</v>
      </c>
      <c r="G132" s="35">
        <v>0</v>
      </c>
      <c r="H132" s="35">
        <v>0</v>
      </c>
      <c r="I132" s="35">
        <v>0</v>
      </c>
      <c r="J132" s="35">
        <v>0</v>
      </c>
      <c r="K132" s="35">
        <v>0</v>
      </c>
      <c r="L132" s="35">
        <v>0</v>
      </c>
      <c r="M132" s="36">
        <f>SUM(E132:L132)</f>
        <v>135969.88</v>
      </c>
    </row>
    <row r="133" spans="1:13" ht="20.25">
      <c r="A133" s="14"/>
      <c r="B133" s="12" t="s">
        <v>233</v>
      </c>
      <c r="C133" s="13">
        <v>22403</v>
      </c>
      <c r="D133" s="19" t="s">
        <v>234</v>
      </c>
      <c r="E133" s="35">
        <f>+E264</f>
        <v>0</v>
      </c>
      <c r="F133" s="35">
        <v>0</v>
      </c>
      <c r="G133" s="35">
        <v>0</v>
      </c>
      <c r="H133" s="35">
        <v>0</v>
      </c>
      <c r="I133" s="35">
        <v>0</v>
      </c>
      <c r="J133" s="35">
        <v>0</v>
      </c>
      <c r="K133" s="35">
        <v>0</v>
      </c>
      <c r="L133" s="35">
        <v>0</v>
      </c>
      <c r="M133" s="36">
        <f>SUM(E133:L133)</f>
        <v>0</v>
      </c>
    </row>
    <row r="134" spans="1:13" ht="20.25">
      <c r="A134" s="14"/>
      <c r="B134" s="12" t="s">
        <v>235</v>
      </c>
      <c r="C134" s="13">
        <v>22404</v>
      </c>
      <c r="D134" s="39" t="s">
        <v>236</v>
      </c>
      <c r="E134" s="35">
        <f>+E265</f>
        <v>0</v>
      </c>
      <c r="F134" s="35">
        <v>0</v>
      </c>
      <c r="G134" s="35">
        <v>0</v>
      </c>
      <c r="H134" s="35">
        <v>0</v>
      </c>
      <c r="I134" s="35">
        <v>0</v>
      </c>
      <c r="J134" s="35">
        <v>0</v>
      </c>
      <c r="K134" s="35">
        <v>0</v>
      </c>
      <c r="L134" s="35">
        <v>0</v>
      </c>
      <c r="M134" s="36">
        <f>SUM(E134:L134)</f>
        <v>0</v>
      </c>
    </row>
    <row r="135" spans="1:13" ht="20.25">
      <c r="A135" s="14"/>
      <c r="B135" s="12" t="s">
        <v>237</v>
      </c>
      <c r="C135" s="13">
        <v>22409</v>
      </c>
      <c r="D135" s="39" t="s">
        <v>238</v>
      </c>
      <c r="E135" s="35">
        <f>+E266</f>
        <v>0</v>
      </c>
      <c r="F135" s="35">
        <v>0</v>
      </c>
      <c r="G135" s="35">
        <v>0</v>
      </c>
      <c r="H135" s="35">
        <v>0</v>
      </c>
      <c r="I135" s="35">
        <v>0</v>
      </c>
      <c r="J135" s="35">
        <v>0</v>
      </c>
      <c r="K135" s="35">
        <v>0</v>
      </c>
      <c r="L135" s="35">
        <v>0</v>
      </c>
      <c r="M135" s="36">
        <f>SUM(E135:L135)</f>
        <v>0</v>
      </c>
    </row>
    <row r="136" spans="1:13" ht="20.25">
      <c r="A136" s="14" t="s">
        <v>0</v>
      </c>
      <c r="B136" s="16" t="s">
        <v>54</v>
      </c>
      <c r="C136" s="20" t="s">
        <v>55</v>
      </c>
      <c r="D136" s="21"/>
      <c r="E136" s="31">
        <f t="shared" ref="E136" si="26">+E5-E28</f>
        <v>0</v>
      </c>
      <c r="F136" s="31">
        <v>-2994685.78</v>
      </c>
      <c r="G136" s="31">
        <v>2613607.273</v>
      </c>
      <c r="H136" s="31">
        <v>-165168.29</v>
      </c>
      <c r="I136" s="31">
        <v>-581593.36</v>
      </c>
      <c r="J136" s="31">
        <v>-1823771.5699999996</v>
      </c>
      <c r="K136" s="31">
        <v>-6884.179999999993</v>
      </c>
      <c r="L136" s="31">
        <v>-6884.179999999993</v>
      </c>
      <c r="M136" s="31">
        <f>+M5-M28</f>
        <v>-12044993.23300007</v>
      </c>
    </row>
    <row r="137" spans="1:13" ht="20.25">
      <c r="A137" s="14" t="s">
        <v>0</v>
      </c>
      <c r="B137" s="16" t="s">
        <v>56</v>
      </c>
      <c r="C137" s="20" t="s">
        <v>57</v>
      </c>
      <c r="D137" s="21"/>
      <c r="E137" s="31">
        <f>SUM(E138:E139)</f>
        <v>0</v>
      </c>
      <c r="F137" s="31">
        <v>0</v>
      </c>
      <c r="G137" s="31">
        <v>0</v>
      </c>
      <c r="H137" s="31">
        <v>0</v>
      </c>
      <c r="I137" s="31">
        <v>0</v>
      </c>
      <c r="J137" s="31">
        <v>0</v>
      </c>
      <c r="K137" s="31">
        <v>8000000</v>
      </c>
      <c r="L137" s="31">
        <v>8000000</v>
      </c>
      <c r="M137" s="31">
        <f t="shared" ref="M137" si="27">SUM(M138:M139)</f>
        <v>16000000</v>
      </c>
    </row>
    <row r="138" spans="1:13" ht="20.25">
      <c r="A138" s="22" t="s">
        <v>0</v>
      </c>
      <c r="B138" s="32" t="s">
        <v>58</v>
      </c>
      <c r="C138" s="33"/>
      <c r="D138" s="40" t="s">
        <v>59</v>
      </c>
      <c r="E138" s="41"/>
      <c r="F138" s="41"/>
      <c r="G138" s="41"/>
      <c r="H138" s="41"/>
      <c r="I138" s="41">
        <v>0</v>
      </c>
      <c r="J138" s="41">
        <v>0</v>
      </c>
      <c r="K138" s="41">
        <v>8000000</v>
      </c>
      <c r="L138" s="41">
        <v>8000000</v>
      </c>
      <c r="M138" s="36">
        <f>SUM(E138:L138)</f>
        <v>16000000</v>
      </c>
    </row>
    <row r="139" spans="1:13" ht="20.25">
      <c r="A139" s="22" t="s">
        <v>0</v>
      </c>
      <c r="B139" s="32" t="s">
        <v>60</v>
      </c>
      <c r="C139" s="33"/>
      <c r="D139" s="40" t="s">
        <v>61</v>
      </c>
      <c r="E139" s="41"/>
      <c r="F139" s="41"/>
      <c r="G139" s="41"/>
      <c r="H139" s="41"/>
      <c r="I139" s="41">
        <v>0</v>
      </c>
      <c r="J139" s="41">
        <v>0</v>
      </c>
      <c r="K139" s="41">
        <v>0</v>
      </c>
      <c r="L139" s="41">
        <v>0</v>
      </c>
      <c r="M139" s="36">
        <f>SUM(E139:L139)</f>
        <v>0</v>
      </c>
    </row>
    <row r="140" spans="1:13" ht="20.25">
      <c r="A140" s="14" t="s">
        <v>0</v>
      </c>
      <c r="B140" s="16" t="s">
        <v>62</v>
      </c>
      <c r="C140" s="20" t="s">
        <v>63</v>
      </c>
      <c r="D140" s="21"/>
      <c r="E140" s="31">
        <f>SUM(E141:E142)</f>
        <v>0</v>
      </c>
      <c r="F140" s="31">
        <v>0</v>
      </c>
      <c r="G140" s="31">
        <v>0</v>
      </c>
      <c r="H140" s="31">
        <v>0</v>
      </c>
      <c r="I140" s="31">
        <v>0</v>
      </c>
      <c r="J140" s="31">
        <v>0</v>
      </c>
      <c r="K140" s="31">
        <v>0</v>
      </c>
      <c r="L140" s="31">
        <v>0</v>
      </c>
      <c r="M140" s="31">
        <f t="shared" ref="M140" si="28">SUM(M141:M142)</f>
        <v>0</v>
      </c>
    </row>
    <row r="141" spans="1:13" ht="20.25">
      <c r="A141" s="1" t="s">
        <v>0</v>
      </c>
      <c r="B141" s="32" t="s">
        <v>64</v>
      </c>
      <c r="C141" s="33"/>
      <c r="D141" s="34" t="s">
        <v>65</v>
      </c>
      <c r="E141" s="35">
        <v>0</v>
      </c>
      <c r="F141" s="35">
        <v>0</v>
      </c>
      <c r="G141" s="35">
        <v>0</v>
      </c>
      <c r="H141" s="35">
        <v>0</v>
      </c>
      <c r="I141" s="35">
        <v>0</v>
      </c>
      <c r="J141" s="35">
        <v>0</v>
      </c>
      <c r="K141" s="35">
        <v>0</v>
      </c>
      <c r="L141" s="35">
        <v>0</v>
      </c>
      <c r="M141" s="36">
        <f>SUM(E141:L141)</f>
        <v>0</v>
      </c>
    </row>
    <row r="142" spans="1:13" ht="20.25">
      <c r="A142" s="1" t="s">
        <v>0</v>
      </c>
      <c r="B142" s="32" t="s">
        <v>66</v>
      </c>
      <c r="C142" s="33"/>
      <c r="D142" s="34" t="s">
        <v>67</v>
      </c>
      <c r="E142" s="35">
        <v>0</v>
      </c>
      <c r="F142" s="35">
        <v>0</v>
      </c>
      <c r="G142" s="35">
        <v>0</v>
      </c>
      <c r="H142" s="35">
        <v>0</v>
      </c>
      <c r="I142" s="35">
        <v>0</v>
      </c>
      <c r="J142" s="35">
        <v>0</v>
      </c>
      <c r="K142" s="35">
        <v>0</v>
      </c>
      <c r="L142" s="35">
        <v>0</v>
      </c>
      <c r="M142" s="36">
        <f>SUM(E142:L142)</f>
        <v>0</v>
      </c>
    </row>
    <row r="143" spans="1:13" ht="20.25">
      <c r="A143" s="14" t="s">
        <v>0</v>
      </c>
      <c r="B143" s="11" t="s">
        <v>68</v>
      </c>
      <c r="C143" s="58" t="s">
        <v>69</v>
      </c>
      <c r="D143" s="59"/>
      <c r="E143" s="26">
        <v>4444293.4230000712</v>
      </c>
      <c r="F143" s="26">
        <v>1449607.6430000714</v>
      </c>
      <c r="G143" s="26">
        <v>4063214.9160000714</v>
      </c>
      <c r="H143" s="26">
        <v>3898046.6260000714</v>
      </c>
      <c r="I143" s="26">
        <v>3316453.2660000715</v>
      </c>
      <c r="J143" s="26">
        <v>1492681.6960000719</v>
      </c>
      <c r="K143" s="26">
        <v>9485797.5160000715</v>
      </c>
      <c r="L143" s="26">
        <v>9485797.5160000715</v>
      </c>
      <c r="M143" s="26">
        <f>+M4+M136+M137+M140</f>
        <v>8399300.1900000013</v>
      </c>
    </row>
    <row r="146" spans="13:13">
      <c r="M146" s="42"/>
    </row>
  </sheetData>
  <mergeCells count="13">
    <mergeCell ref="C1:D1"/>
    <mergeCell ref="C2:D2"/>
    <mergeCell ref="C4:D4"/>
    <mergeCell ref="C5:D5"/>
    <mergeCell ref="C9:D9"/>
    <mergeCell ref="C131:D131"/>
    <mergeCell ref="C143:D143"/>
    <mergeCell ref="C28:D28"/>
    <mergeCell ref="C62:D62"/>
    <mergeCell ref="C73:D73"/>
    <mergeCell ref="C81:D81"/>
    <mergeCell ref="C109:D109"/>
    <mergeCell ref="C29:D29"/>
  </mergeCells>
  <pageMargins left="0" right="0" top="0" bottom="0" header="0" footer="0"/>
  <pageSetup paperSize="8" scale="45" orientation="landscape" r:id="rId1"/>
  <headerFooter>
    <oddFooter>&amp;R&amp;"Arial,Negrito"&amp;D  /   &amp;T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11</vt:i4>
      </vt:variant>
    </vt:vector>
  </HeadingPairs>
  <TitlesOfParts>
    <vt:vector size="13" baseType="lpstr">
      <vt:lpstr>gestao</vt:lpstr>
      <vt:lpstr>gestao1</vt:lpstr>
      <vt:lpstr>gestao!Area_de_impressao</vt:lpstr>
      <vt:lpstr>gestao1!Area_de_impressao</vt:lpstr>
      <vt:lpstr>BENEFICIOS</vt:lpstr>
      <vt:lpstr>DESPGER</vt:lpstr>
      <vt:lpstr>ENCARGOS</vt:lpstr>
      <vt:lpstr>FORNECEDOR</vt:lpstr>
      <vt:lpstr>INVESTIMENTO</vt:lpstr>
      <vt:lpstr>OUTPESS</vt:lpstr>
      <vt:lpstr>TERCEIRIZACAO</vt:lpstr>
      <vt:lpstr>gestao!Titulos_de_impressao</vt:lpstr>
      <vt:lpstr>gestao1!Titulos_de_impressao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Sptrans</dc:creator>
  <cp:lastModifiedBy>Sptrans</cp:lastModifiedBy>
  <dcterms:created xsi:type="dcterms:W3CDTF">2017-10-04T17:38:28Z</dcterms:created>
  <dcterms:modified xsi:type="dcterms:W3CDTF">2017-11-03T12:34:21Z</dcterms:modified>
</cp:coreProperties>
</file>