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30" sheetId="1" r:id="rId1"/>
  </sheets>
  <definedNames>
    <definedName name="_xlnm.Print_Area" localSheetId="0">'30'!$A$1:$K$134</definedName>
    <definedName name="_xlnm.Print_Titles" localSheetId="0">'30'!$4:$6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<sst xmlns="http://schemas.openxmlformats.org/spreadsheetml/2006/main" count="140" uniqueCount="140">
  <si>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</si>
  <si>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</si>
  <si>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</si>
  <si>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</si>
  <si>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</si>
  <si>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</si>
  <si>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</si>
  <si>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</si>
  <si>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</si>
  <si>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</si>
  <si>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</si>
  <si>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</si>
  <si>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</si>
  <si>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</si>
  <si>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</si>
  <si>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</si>
  <si>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</si>
  <si>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</si>
  <si>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</si>
  <si>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</si>
  <si>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</si>
  <si>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</si>
  <si>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</si>
  <si>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</si>
  <si>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</si>
  <si>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</si>
  <si>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</si>
  <si>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</si>
  <si>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</si>
  <si>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</si>
  <si>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</si>
  <si>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</si>
  <si>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</si>
  <si>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</si>
  <si>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</si>
  <si>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</si>
  <si>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</si>
  <si>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</si>
  <si>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</si>
  <si>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</si>
  <si>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</si>
  <si>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</si>
  <si>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</si>
  <si>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</si>
  <si>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</si>
  <si>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</si>
  <si>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</si>
  <si>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</si>
  <si>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</si>
  <si>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</si>
  <si>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</si>
  <si>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</si>
  <si>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</si>
  <si>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</si>
  <si>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</si>
  <si>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</si>
  <si>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</si>
  <si>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</si>
  <si>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</si>
  <si>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</si>
  <si>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</si>
  <si>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</si>
  <si>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</si>
  <si>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</si>
  <si>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</si>
  <si>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</si>
  <si>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</si>
  <si>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</si>
  <si>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</si>
  <si>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</si>
  <si>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</si>
  <si>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</si>
  <si>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</si>
  <si>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</si>
  <si>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</si>
  <si>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</si>
  <si>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</si>
  <si>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</si>
  <si>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</si>
  <si>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</si>
  <si>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</si>
  <si>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</si>
  <si>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</si>
  <si>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</si>
  <si>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</si>
  <si>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</si>
  <si>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</si>
  <si>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</si>
  <si>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</si>
  <si>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</si>
  <si>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</si>
  <si>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</si>
  <si>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</si>
  <si>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</si>
  <si>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</si>
  <si>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</si>
  <si>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</si>
  <si>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</si>
  <si>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</si>
  <si>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</si>
  <si>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</si>
  <si>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</si>
  <si>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</si>
  <si>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</si>
  <si>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</si>
  <si>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</si>
  <si>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</si>
  <si>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</si>
  <si>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</si>
  <si>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</si>
  <si>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</si>
  <si>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</si>
  <si>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</si>
  <si>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</si>
  <si>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</si>
  <si>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</si>
  <si>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</si>
  <si>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</si>
  <si>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</si>
  <si>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</si>
  <si>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</si>
  <si>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</si>
  <si>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</si>
  <si>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</si>
  <si>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</si>
  <si>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</si>
  <si>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</si>
  <si>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</si>
  <si>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</si>
  <si>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</si>
  <si>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</si>
  <si>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</si>
  <si>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</si>
  <si>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</si>
  <si>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</si>
  <si>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</si>
  <si>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</si>
  <si>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</si>
  <si>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30/11/17 - VENCIMENTO 07/12/17</t>
  </si>
  <si>
    <t>(1) Ajuste de remuneração previsto contratualmente, período de 25/10 a 23/11/17, parcela 5/19.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</si>
</sst>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600901</v>
      </c>
      <c r="C7" s="9">
        <f t="shared" si="0"/>
        <v>793973</v>
      </c>
      <c r="D7" s="9">
        <f t="shared" si="0"/>
        <v>826333</v>
      </c>
      <c r="E7" s="9">
        <f t="shared" si="0"/>
        <v>548738</v>
      </c>
      <c r="F7" s="9">
        <f t="shared" si="0"/>
        <v>736248</v>
      </c>
      <c r="G7" s="9">
        <f t="shared" si="0"/>
        <v>1256767</v>
      </c>
      <c r="H7" s="9">
        <f t="shared" si="0"/>
        <v>575001</v>
      </c>
      <c r="I7" s="9">
        <f t="shared" si="0"/>
        <v>123500</v>
      </c>
      <c r="J7" s="9">
        <f t="shared" si="0"/>
        <v>333729</v>
      </c>
      <c r="K7" s="9">
        <f t="shared" si="0"/>
        <v>5795190</v>
      </c>
      <c r="L7" s="50"/>
    </row>
    <row r="8" spans="1:11" ht="17.25" customHeight="1">
      <c r="A8" s="10" t="s">
        <v>97</v>
      </c>
      <c r="B8" s="11">
        <f>B9+B12+B16</f>
        <v>288179</v>
      </c>
      <c r="C8" s="11">
        <f aca="true" t="shared" si="1" ref="C8:J8">C9+C12+C16</f>
        <v>390795</v>
      </c>
      <c r="D8" s="11">
        <f t="shared" si="1"/>
        <v>380449</v>
      </c>
      <c r="E8" s="11">
        <f t="shared" si="1"/>
        <v>269877</v>
      </c>
      <c r="F8" s="11">
        <f t="shared" si="1"/>
        <v>347191</v>
      </c>
      <c r="G8" s="11">
        <f t="shared" si="1"/>
        <v>592006</v>
      </c>
      <c r="H8" s="11">
        <f t="shared" si="1"/>
        <v>296393</v>
      </c>
      <c r="I8" s="11">
        <f t="shared" si="1"/>
        <v>55123</v>
      </c>
      <c r="J8" s="11">
        <f t="shared" si="1"/>
        <v>152159</v>
      </c>
      <c r="K8" s="11">
        <f>SUM(B8:J8)</f>
        <v>2772172</v>
      </c>
    </row>
    <row r="9" spans="1:11" ht="17.25" customHeight="1">
      <c r="A9" s="15" t="s">
        <v>16</v>
      </c>
      <c r="B9" s="13">
        <f>+B10+B11</f>
        <v>38352</v>
      </c>
      <c r="C9" s="13">
        <f aca="true" t="shared" si="2" ref="C9:J9">+C10+C11</f>
        <v>55786</v>
      </c>
      <c r="D9" s="13">
        <f t="shared" si="2"/>
        <v>49046</v>
      </c>
      <c r="E9" s="13">
        <f t="shared" si="2"/>
        <v>36288</v>
      </c>
      <c r="F9" s="13">
        <f t="shared" si="2"/>
        <v>40931</v>
      </c>
      <c r="G9" s="13">
        <f t="shared" si="2"/>
        <v>54641</v>
      </c>
      <c r="H9" s="13">
        <f t="shared" si="2"/>
        <v>48715</v>
      </c>
      <c r="I9" s="13">
        <f t="shared" si="2"/>
        <v>8590</v>
      </c>
      <c r="J9" s="13">
        <f t="shared" si="2"/>
        <v>17471</v>
      </c>
      <c r="K9" s="11">
        <f>SUM(B9:J9)</f>
        <v>349820</v>
      </c>
    </row>
    <row r="10" spans="1:11" ht="17.25" customHeight="1">
      <c r="A10" s="29" t="s">
        <v>17</v>
      </c>
      <c r="B10" s="13">
        <v>38352</v>
      </c>
      <c r="C10" s="13">
        <v>55786</v>
      </c>
      <c r="D10" s="13">
        <v>49046</v>
      </c>
      <c r="E10" s="13">
        <v>36288</v>
      </c>
      <c r="F10" s="13">
        <v>40931</v>
      </c>
      <c r="G10" s="13">
        <v>54641</v>
      </c>
      <c r="H10" s="13">
        <v>48715</v>
      </c>
      <c r="I10" s="13">
        <v>8590</v>
      </c>
      <c r="J10" s="13">
        <v>17471</v>
      </c>
      <c r="K10" s="11">
        <f>SUM(B10:J10)</f>
        <v>349820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235882</v>
      </c>
      <c r="C12" s="17">
        <f t="shared" si="3"/>
        <v>315388</v>
      </c>
      <c r="D12" s="17">
        <f t="shared" si="3"/>
        <v>312970</v>
      </c>
      <c r="E12" s="17">
        <f t="shared" si="3"/>
        <v>221008</v>
      </c>
      <c r="F12" s="17">
        <f t="shared" si="3"/>
        <v>286541</v>
      </c>
      <c r="G12" s="17">
        <f t="shared" si="3"/>
        <v>503015</v>
      </c>
      <c r="H12" s="17">
        <f t="shared" si="3"/>
        <v>233843</v>
      </c>
      <c r="I12" s="17">
        <f t="shared" si="3"/>
        <v>43535</v>
      </c>
      <c r="J12" s="17">
        <f t="shared" si="3"/>
        <v>126950</v>
      </c>
      <c r="K12" s="11">
        <f aca="true" t="shared" si="4" ref="K12:K27">SUM(B12:J12)</f>
        <v>2279132</v>
      </c>
    </row>
    <row r="13" spans="1:13" ht="17.25" customHeight="1">
      <c r="A13" s="14" t="s">
        <v>19</v>
      </c>
      <c r="B13" s="13">
        <v>114947</v>
      </c>
      <c r="C13" s="13">
        <v>163712</v>
      </c>
      <c r="D13" s="13">
        <v>168381</v>
      </c>
      <c r="E13" s="13">
        <v>114958</v>
      </c>
      <c r="F13" s="13">
        <v>147680</v>
      </c>
      <c r="G13" s="13">
        <v>244006</v>
      </c>
      <c r="H13" s="13">
        <v>107620</v>
      </c>
      <c r="I13" s="13">
        <v>24722</v>
      </c>
      <c r="J13" s="13">
        <v>67700</v>
      </c>
      <c r="K13" s="11">
        <f t="shared" si="4"/>
        <v>1153726</v>
      </c>
      <c r="L13" s="50"/>
      <c r="M13" s="51"/>
    </row>
    <row r="14" spans="1:12" ht="17.25" customHeight="1">
      <c r="A14" s="14" t="s">
        <v>20</v>
      </c>
      <c r="B14" s="13">
        <v>112404</v>
      </c>
      <c r="C14" s="13">
        <v>137844</v>
      </c>
      <c r="D14" s="13">
        <v>135334</v>
      </c>
      <c r="E14" s="13">
        <v>97460</v>
      </c>
      <c r="F14" s="13">
        <v>129978</v>
      </c>
      <c r="G14" s="13">
        <v>244170</v>
      </c>
      <c r="H14" s="13">
        <v>111214</v>
      </c>
      <c r="I14" s="13">
        <v>16614</v>
      </c>
      <c r="J14" s="13">
        <v>56126</v>
      </c>
      <c r="K14" s="11">
        <f t="shared" si="4"/>
        <v>1041144</v>
      </c>
      <c r="L14" s="50"/>
    </row>
    <row r="15" spans="1:11" ht="17.25" customHeight="1">
      <c r="A15" s="14" t="s">
        <v>21</v>
      </c>
      <c r="B15" s="13">
        <v>8531</v>
      </c>
      <c r="C15" s="13">
        <v>13832</v>
      </c>
      <c r="D15" s="13">
        <v>9255</v>
      </c>
      <c r="E15" s="13">
        <v>8590</v>
      </c>
      <c r="F15" s="13">
        <v>8883</v>
      </c>
      <c r="G15" s="13">
        <v>14839</v>
      </c>
      <c r="H15" s="13">
        <v>15009</v>
      </c>
      <c r="I15" s="13">
        <v>2199</v>
      </c>
      <c r="J15" s="13">
        <v>3124</v>
      </c>
      <c r="K15" s="11">
        <f t="shared" si="4"/>
        <v>84262</v>
      </c>
    </row>
    <row r="16" spans="1:11" ht="17.25" customHeight="1">
      <c r="A16" s="15" t="s">
        <v>93</v>
      </c>
      <c r="B16" s="13">
        <f>B17+B18+B19</f>
        <v>13945</v>
      </c>
      <c r="C16" s="13">
        <f aca="true" t="shared" si="5" ref="C16:J16">C17+C18+C19</f>
        <v>19621</v>
      </c>
      <c r="D16" s="13">
        <f t="shared" si="5"/>
        <v>18433</v>
      </c>
      <c r="E16" s="13">
        <f t="shared" si="5"/>
        <v>12581</v>
      </c>
      <c r="F16" s="13">
        <f t="shared" si="5"/>
        <v>19719</v>
      </c>
      <c r="G16" s="13">
        <f t="shared" si="5"/>
        <v>34350</v>
      </c>
      <c r="H16" s="13">
        <f t="shared" si="5"/>
        <v>13835</v>
      </c>
      <c r="I16" s="13">
        <f t="shared" si="5"/>
        <v>2998</v>
      </c>
      <c r="J16" s="13">
        <f t="shared" si="5"/>
        <v>7738</v>
      </c>
      <c r="K16" s="11">
        <f t="shared" si="4"/>
        <v>143220</v>
      </c>
    </row>
    <row r="17" spans="1:11" ht="17.25" customHeight="1">
      <c r="A17" s="14" t="s">
        <v>94</v>
      </c>
      <c r="B17" s="13">
        <v>13853</v>
      </c>
      <c r="C17" s="13">
        <v>19514</v>
      </c>
      <c r="D17" s="13">
        <v>18352</v>
      </c>
      <c r="E17" s="13">
        <v>12517</v>
      </c>
      <c r="F17" s="13">
        <v>19614</v>
      </c>
      <c r="G17" s="13">
        <v>34146</v>
      </c>
      <c r="H17" s="13">
        <v>13735</v>
      </c>
      <c r="I17" s="13">
        <v>2982</v>
      </c>
      <c r="J17" s="13">
        <v>7702</v>
      </c>
      <c r="K17" s="11">
        <f t="shared" si="4"/>
        <v>142415</v>
      </c>
    </row>
    <row r="18" spans="1:11" ht="17.25" customHeight="1">
      <c r="A18" s="14" t="s">
        <v>95</v>
      </c>
      <c r="B18" s="13">
        <v>83</v>
      </c>
      <c r="C18" s="13">
        <v>94</v>
      </c>
      <c r="D18" s="13">
        <v>74</v>
      </c>
      <c r="E18" s="13">
        <v>58</v>
      </c>
      <c r="F18" s="13">
        <v>79</v>
      </c>
      <c r="G18" s="13">
        <v>187</v>
      </c>
      <c r="H18" s="13">
        <v>83</v>
      </c>
      <c r="I18" s="13">
        <v>16</v>
      </c>
      <c r="J18" s="13">
        <v>22</v>
      </c>
      <c r="K18" s="11">
        <f t="shared" si="4"/>
        <v>696</v>
      </c>
    </row>
    <row r="19" spans="1:11" ht="17.25" customHeight="1">
      <c r="A19" s="14" t="s">
        <v>96</v>
      </c>
      <c r="B19" s="13">
        <v>9</v>
      </c>
      <c r="C19" s="13">
        <v>13</v>
      </c>
      <c r="D19" s="13">
        <v>7</v>
      </c>
      <c r="E19" s="13">
        <v>6</v>
      </c>
      <c r="F19" s="13">
        <v>26</v>
      </c>
      <c r="G19" s="13">
        <v>17</v>
      </c>
      <c r="H19" s="13">
        <v>17</v>
      </c>
      <c r="I19" s="13">
        <v>0</v>
      </c>
      <c r="J19" s="13">
        <v>14</v>
      </c>
      <c r="K19" s="11">
        <f t="shared" si="4"/>
        <v>109</v>
      </c>
    </row>
    <row r="20" spans="1:11" ht="17.25" customHeight="1">
      <c r="A20" s="16" t="s">
        <v>22</v>
      </c>
      <c r="B20" s="11">
        <f>+B21+B22+B23</f>
        <v>169806</v>
      </c>
      <c r="C20" s="11">
        <f aca="true" t="shared" si="6" ref="C20:J20">+C21+C22+C23</f>
        <v>198336</v>
      </c>
      <c r="D20" s="11">
        <f t="shared" si="6"/>
        <v>225813</v>
      </c>
      <c r="E20" s="11">
        <f t="shared" si="6"/>
        <v>140404</v>
      </c>
      <c r="F20" s="11">
        <f t="shared" si="6"/>
        <v>222595</v>
      </c>
      <c r="G20" s="11">
        <f t="shared" si="6"/>
        <v>422331</v>
      </c>
      <c r="H20" s="11">
        <f t="shared" si="6"/>
        <v>145287</v>
      </c>
      <c r="I20" s="11">
        <f t="shared" si="6"/>
        <v>33933</v>
      </c>
      <c r="J20" s="11">
        <f t="shared" si="6"/>
        <v>87873</v>
      </c>
      <c r="K20" s="11">
        <f t="shared" si="4"/>
        <v>1646378</v>
      </c>
    </row>
    <row r="21" spans="1:12" ht="17.25" customHeight="1">
      <c r="A21" s="12" t="s">
        <v>23</v>
      </c>
      <c r="B21" s="13">
        <v>92280</v>
      </c>
      <c r="C21" s="13">
        <v>117024</v>
      </c>
      <c r="D21" s="13">
        <v>135548</v>
      </c>
      <c r="E21" s="13">
        <v>82189</v>
      </c>
      <c r="F21" s="13">
        <v>128822</v>
      </c>
      <c r="G21" s="13">
        <v>226410</v>
      </c>
      <c r="H21" s="13">
        <v>81203</v>
      </c>
      <c r="I21" s="13">
        <v>21252</v>
      </c>
      <c r="J21" s="13">
        <v>51511</v>
      </c>
      <c r="K21" s="11">
        <f t="shared" si="4"/>
        <v>936239</v>
      </c>
      <c r="L21" s="50"/>
    </row>
    <row r="22" spans="1:12" ht="17.25" customHeight="1">
      <c r="A22" s="12" t="s">
        <v>24</v>
      </c>
      <c r="B22" s="13">
        <v>73630</v>
      </c>
      <c r="C22" s="13">
        <v>76205</v>
      </c>
      <c r="D22" s="13">
        <v>86078</v>
      </c>
      <c r="E22" s="13">
        <v>55260</v>
      </c>
      <c r="F22" s="13">
        <v>89832</v>
      </c>
      <c r="G22" s="13">
        <v>188732</v>
      </c>
      <c r="H22" s="13">
        <v>59052</v>
      </c>
      <c r="I22" s="13">
        <v>11837</v>
      </c>
      <c r="J22" s="13">
        <v>34903</v>
      </c>
      <c r="K22" s="11">
        <f t="shared" si="4"/>
        <v>675529</v>
      </c>
      <c r="L22" s="50"/>
    </row>
    <row r="23" spans="1:11" ht="17.25" customHeight="1">
      <c r="A23" s="12" t="s">
        <v>25</v>
      </c>
      <c r="B23" s="13">
        <v>3896</v>
      </c>
      <c r="C23" s="13">
        <v>5107</v>
      </c>
      <c r="D23" s="13">
        <v>4187</v>
      </c>
      <c r="E23" s="13">
        <v>2955</v>
      </c>
      <c r="F23" s="13">
        <v>3941</v>
      </c>
      <c r="G23" s="13">
        <v>7189</v>
      </c>
      <c r="H23" s="13">
        <v>5032</v>
      </c>
      <c r="I23" s="13">
        <v>844</v>
      </c>
      <c r="J23" s="13">
        <v>1459</v>
      </c>
      <c r="K23" s="11">
        <f t="shared" si="4"/>
        <v>34610</v>
      </c>
    </row>
    <row r="24" spans="1:11" ht="17.25" customHeight="1">
      <c r="A24" s="16" t="s">
        <v>26</v>
      </c>
      <c r="B24" s="13">
        <f>+B25+B26</f>
        <v>142916</v>
      </c>
      <c r="C24" s="13">
        <f aca="true" t="shared" si="7" ref="C24:J24">+C25+C26</f>
        <v>204842</v>
      </c>
      <c r="D24" s="13">
        <f t="shared" si="7"/>
        <v>220071</v>
      </c>
      <c r="E24" s="13">
        <f t="shared" si="7"/>
        <v>138457</v>
      </c>
      <c r="F24" s="13">
        <f t="shared" si="7"/>
        <v>166462</v>
      </c>
      <c r="G24" s="13">
        <f t="shared" si="7"/>
        <v>242430</v>
      </c>
      <c r="H24" s="13">
        <f t="shared" si="7"/>
        <v>123664</v>
      </c>
      <c r="I24" s="13">
        <f t="shared" si="7"/>
        <v>34444</v>
      </c>
      <c r="J24" s="13">
        <f t="shared" si="7"/>
        <v>93697</v>
      </c>
      <c r="K24" s="11">
        <f t="shared" si="4"/>
        <v>1366983</v>
      </c>
    </row>
    <row r="25" spans="1:12" ht="17.25" customHeight="1">
      <c r="A25" s="12" t="s">
        <v>115</v>
      </c>
      <c r="B25" s="13">
        <v>68646</v>
      </c>
      <c r="C25" s="13">
        <v>108135</v>
      </c>
      <c r="D25" s="13">
        <v>122429</v>
      </c>
      <c r="E25" s="13">
        <v>76562</v>
      </c>
      <c r="F25" s="13">
        <v>86328</v>
      </c>
      <c r="G25" s="13">
        <v>119451</v>
      </c>
      <c r="H25" s="13">
        <v>60732</v>
      </c>
      <c r="I25" s="13">
        <v>21031</v>
      </c>
      <c r="J25" s="13">
        <v>50375</v>
      </c>
      <c r="K25" s="11">
        <f t="shared" si="4"/>
        <v>713689</v>
      </c>
      <c r="L25" s="50"/>
    </row>
    <row r="26" spans="1:12" ht="17.25" customHeight="1">
      <c r="A26" s="12" t="s">
        <v>116</v>
      </c>
      <c r="B26" s="13">
        <v>74270</v>
      </c>
      <c r="C26" s="13">
        <v>96707</v>
      </c>
      <c r="D26" s="13">
        <v>97642</v>
      </c>
      <c r="E26" s="13">
        <v>61895</v>
      </c>
      <c r="F26" s="13">
        <v>80134</v>
      </c>
      <c r="G26" s="13">
        <v>122979</v>
      </c>
      <c r="H26" s="13">
        <v>62932</v>
      </c>
      <c r="I26" s="13">
        <v>13413</v>
      </c>
      <c r="J26" s="13">
        <v>43322</v>
      </c>
      <c r="K26" s="11">
        <f t="shared" si="4"/>
        <v>653294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9657</v>
      </c>
      <c r="I27" s="11">
        <v>0</v>
      </c>
      <c r="J27" s="11">
        <v>0</v>
      </c>
      <c r="K27" s="11">
        <f t="shared" si="4"/>
        <v>9657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5037.53</v>
      </c>
      <c r="I35" s="19">
        <v>0</v>
      </c>
      <c r="J35" s="19">
        <v>0</v>
      </c>
      <c r="K35" s="23">
        <f>SUM(B35:J35)</f>
        <v>5037.53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1737628.7499999998</v>
      </c>
      <c r="C47" s="22">
        <f aca="true" t="shared" si="12" ref="C47:H47">+C48+C57</f>
        <v>2567680.7800000003</v>
      </c>
      <c r="D47" s="22">
        <f t="shared" si="12"/>
        <v>3005245.26</v>
      </c>
      <c r="E47" s="22">
        <f t="shared" si="12"/>
        <v>1705107.8599999999</v>
      </c>
      <c r="F47" s="22">
        <f t="shared" si="12"/>
        <v>2257922.56</v>
      </c>
      <c r="G47" s="22">
        <f t="shared" si="12"/>
        <v>3248563.1199999996</v>
      </c>
      <c r="H47" s="22">
        <f t="shared" si="12"/>
        <v>1713582.21</v>
      </c>
      <c r="I47" s="22">
        <f>+I48+I57</f>
        <v>643241.02</v>
      </c>
      <c r="J47" s="22">
        <f>+J48+J57</f>
        <v>1046401.59</v>
      </c>
      <c r="K47" s="22">
        <f>SUM(B47:J47)</f>
        <v>17925373.15</v>
      </c>
    </row>
    <row r="48" spans="1:11" ht="17.25" customHeight="1">
      <c r="A48" s="16" t="s">
        <v>108</v>
      </c>
      <c r="B48" s="23">
        <f>SUM(B49:B56)</f>
        <v>1719844.3099999998</v>
      </c>
      <c r="C48" s="23">
        <f aca="true" t="shared" si="13" ref="C48:J48">SUM(C49:C56)</f>
        <v>2542514.9600000004</v>
      </c>
      <c r="D48" s="23">
        <f t="shared" si="13"/>
        <v>2979118.7199999997</v>
      </c>
      <c r="E48" s="23">
        <f t="shared" si="13"/>
        <v>1682155.41</v>
      </c>
      <c r="F48" s="23">
        <f t="shared" si="13"/>
        <v>2234272.34</v>
      </c>
      <c r="G48" s="23">
        <f t="shared" si="13"/>
        <v>3218092.7399999998</v>
      </c>
      <c r="H48" s="23">
        <f t="shared" si="13"/>
        <v>1693103</v>
      </c>
      <c r="I48" s="23">
        <f t="shared" si="13"/>
        <v>643241.02</v>
      </c>
      <c r="J48" s="23">
        <f t="shared" si="13"/>
        <v>1032037.99</v>
      </c>
      <c r="K48" s="23">
        <f aca="true" t="shared" si="14" ref="K48:K57">SUM(B48:J48)</f>
        <v>17744380.49</v>
      </c>
    </row>
    <row r="49" spans="1:11" ht="17.25" customHeight="1">
      <c r="A49" s="34" t="s">
        <v>43</v>
      </c>
      <c r="B49" s="23">
        <f aca="true" t="shared" si="15" ref="B49:H49">ROUND(B30*B7,2)</f>
        <v>1718636.95</v>
      </c>
      <c r="C49" s="23">
        <f t="shared" si="15"/>
        <v>2534996.99</v>
      </c>
      <c r="D49" s="23">
        <f t="shared" si="15"/>
        <v>2976864.63</v>
      </c>
      <c r="E49" s="23">
        <f t="shared" si="15"/>
        <v>1681223.48</v>
      </c>
      <c r="F49" s="23">
        <f t="shared" si="15"/>
        <v>2232451.19</v>
      </c>
      <c r="G49" s="23">
        <f t="shared" si="15"/>
        <v>3215564.05</v>
      </c>
      <c r="H49" s="23">
        <f t="shared" si="15"/>
        <v>1686995.43</v>
      </c>
      <c r="I49" s="23">
        <f>ROUND(I30*I7,2)</f>
        <v>642175.3</v>
      </c>
      <c r="J49" s="23">
        <f>ROUND(J30*J7,2)</f>
        <v>1029820.95</v>
      </c>
      <c r="K49" s="23">
        <f t="shared" si="14"/>
        <v>17718728.97</v>
      </c>
    </row>
    <row r="50" spans="1:11" ht="17.25" customHeight="1">
      <c r="A50" s="34" t="s">
        <v>44</v>
      </c>
      <c r="B50" s="19">
        <v>0</v>
      </c>
      <c r="C50" s="23">
        <f>ROUND(C31*C7,2)</f>
        <v>5634.72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5634.72</v>
      </c>
    </row>
    <row r="51" spans="1:11" ht="17.25" customHeight="1">
      <c r="A51" s="64" t="s">
        <v>104</v>
      </c>
      <c r="B51" s="65">
        <f aca="true" t="shared" si="16" ref="B51:H51">ROUND(B32*B7,2)</f>
        <v>-2884.32</v>
      </c>
      <c r="C51" s="65">
        <f t="shared" si="16"/>
        <v>-3890.47</v>
      </c>
      <c r="D51" s="65">
        <f t="shared" si="16"/>
        <v>-4131.67</v>
      </c>
      <c r="E51" s="65">
        <f t="shared" si="16"/>
        <v>-2513.47</v>
      </c>
      <c r="F51" s="65">
        <f t="shared" si="16"/>
        <v>-3460.37</v>
      </c>
      <c r="G51" s="65">
        <f t="shared" si="16"/>
        <v>-4901.39</v>
      </c>
      <c r="H51" s="65">
        <f t="shared" si="16"/>
        <v>-2645</v>
      </c>
      <c r="I51" s="19">
        <v>0</v>
      </c>
      <c r="J51" s="19">
        <v>0</v>
      </c>
      <c r="K51" s="65">
        <f>SUM(B51:J51)</f>
        <v>-24426.69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5037.53</v>
      </c>
      <c r="I53" s="31">
        <f>+I35</f>
        <v>0</v>
      </c>
      <c r="J53" s="31">
        <f>+J35</f>
        <v>0</v>
      </c>
      <c r="K53" s="23">
        <f t="shared" si="14"/>
        <v>5037.53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-253020.63</v>
      </c>
      <c r="C61" s="35">
        <f t="shared" si="17"/>
        <v>-293879.05</v>
      </c>
      <c r="D61" s="35">
        <f t="shared" si="17"/>
        <v>-291808.79</v>
      </c>
      <c r="E61" s="35">
        <f t="shared" si="17"/>
        <v>-309331.39</v>
      </c>
      <c r="F61" s="35">
        <f t="shared" si="17"/>
        <v>-307599.16</v>
      </c>
      <c r="G61" s="35">
        <f t="shared" si="17"/>
        <v>-388963.93</v>
      </c>
      <c r="H61" s="35">
        <f t="shared" si="17"/>
        <v>-234442.32</v>
      </c>
      <c r="I61" s="35">
        <f t="shared" si="17"/>
        <v>-112771.2</v>
      </c>
      <c r="J61" s="35">
        <f t="shared" si="17"/>
        <v>-97856.4</v>
      </c>
      <c r="K61" s="35">
        <f>SUM(B61:J61)</f>
        <v>-2289672.8699999996</v>
      </c>
    </row>
    <row r="62" spans="1:11" ht="18.75" customHeight="1">
      <c r="A62" s="16" t="s">
        <v>74</v>
      </c>
      <c r="B62" s="35">
        <f aca="true" t="shared" si="18" ref="B62:J62">B63+B64+B65+B66+B67+B68</f>
        <v>-201054.87</v>
      </c>
      <c r="C62" s="35">
        <f t="shared" si="18"/>
        <v>-215639.65999999997</v>
      </c>
      <c r="D62" s="35">
        <f t="shared" si="18"/>
        <v>-208340.63999999998</v>
      </c>
      <c r="E62" s="35">
        <f t="shared" si="18"/>
        <v>-259510.24000000002</v>
      </c>
      <c r="F62" s="35">
        <f t="shared" si="18"/>
        <v>-238101.83</v>
      </c>
      <c r="G62" s="35">
        <f t="shared" si="18"/>
        <v>-288360.42</v>
      </c>
      <c r="H62" s="35">
        <f t="shared" si="18"/>
        <v>-185117</v>
      </c>
      <c r="I62" s="35">
        <f t="shared" si="18"/>
        <v>-32642</v>
      </c>
      <c r="J62" s="35">
        <f t="shared" si="18"/>
        <v>-66389.8</v>
      </c>
      <c r="K62" s="35">
        <f aca="true" t="shared" si="19" ref="K62:K91">SUM(B62:J62)</f>
        <v>-1695156.46</v>
      </c>
    </row>
    <row r="63" spans="1:11" ht="18.75" customHeight="1">
      <c r="A63" s="12" t="s">
        <v>75</v>
      </c>
      <c r="B63" s="35">
        <f>-ROUND(B9*$D$3,2)</f>
        <v>-145737.6</v>
      </c>
      <c r="C63" s="35">
        <f aca="true" t="shared" si="20" ref="C63:J63">-ROUND(C9*$D$3,2)</f>
        <v>-211986.8</v>
      </c>
      <c r="D63" s="35">
        <f t="shared" si="20"/>
        <v>-186374.8</v>
      </c>
      <c r="E63" s="35">
        <f t="shared" si="20"/>
        <v>-137894.4</v>
      </c>
      <c r="F63" s="35">
        <f t="shared" si="20"/>
        <v>-155537.8</v>
      </c>
      <c r="G63" s="35">
        <f t="shared" si="20"/>
        <v>-207635.8</v>
      </c>
      <c r="H63" s="35">
        <f t="shared" si="20"/>
        <v>-185117</v>
      </c>
      <c r="I63" s="35">
        <f t="shared" si="20"/>
        <v>-32642</v>
      </c>
      <c r="J63" s="35">
        <f t="shared" si="20"/>
        <v>-66389.8</v>
      </c>
      <c r="K63" s="35">
        <f t="shared" si="19"/>
        <v>-1329316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-972.8</v>
      </c>
      <c r="C65" s="35">
        <v>-209</v>
      </c>
      <c r="D65" s="35">
        <v>-243.2</v>
      </c>
      <c r="E65" s="35">
        <v>-566.2</v>
      </c>
      <c r="F65" s="35">
        <v>-353.4</v>
      </c>
      <c r="G65" s="35">
        <v>-380</v>
      </c>
      <c r="H65" s="19">
        <v>0</v>
      </c>
      <c r="I65" s="19">
        <v>0</v>
      </c>
      <c r="J65" s="19">
        <v>0</v>
      </c>
      <c r="K65" s="35">
        <f t="shared" si="19"/>
        <v>-2724.6</v>
      </c>
    </row>
    <row r="66" spans="1:11" ht="18.75" customHeight="1">
      <c r="A66" s="12" t="s">
        <v>105</v>
      </c>
      <c r="B66" s="35">
        <v>-1010.8</v>
      </c>
      <c r="C66" s="35">
        <v>-372.4</v>
      </c>
      <c r="D66" s="35">
        <v>-345.8</v>
      </c>
      <c r="E66" s="35">
        <v>-984.2</v>
      </c>
      <c r="F66" s="35">
        <v>-319.2</v>
      </c>
      <c r="G66" s="35">
        <v>-212.8</v>
      </c>
      <c r="H66" s="19">
        <v>0</v>
      </c>
      <c r="I66" s="19">
        <v>0</v>
      </c>
      <c r="J66" s="19">
        <v>0</v>
      </c>
      <c r="K66" s="35">
        <f t="shared" si="19"/>
        <v>-3245.2</v>
      </c>
    </row>
    <row r="67" spans="1:11" ht="18.75" customHeight="1">
      <c r="A67" s="12" t="s">
        <v>52</v>
      </c>
      <c r="B67" s="35">
        <v>-53333.67</v>
      </c>
      <c r="C67" s="35">
        <v>-3071.46</v>
      </c>
      <c r="D67" s="35">
        <v>-21376.84</v>
      </c>
      <c r="E67" s="35">
        <v>-120065.44</v>
      </c>
      <c r="F67" s="35">
        <v>-81891.43</v>
      </c>
      <c r="G67" s="35">
        <v>-80131.82</v>
      </c>
      <c r="H67" s="19">
        <v>0</v>
      </c>
      <c r="I67" s="19">
        <v>0</v>
      </c>
      <c r="J67" s="19">
        <v>0</v>
      </c>
      <c r="K67" s="35">
        <f t="shared" si="19"/>
        <v>-359870.66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-51965.76</v>
      </c>
      <c r="C69" s="65">
        <f>SUM(C70:C102)</f>
        <v>-78239.39</v>
      </c>
      <c r="D69" s="65">
        <f>SUM(D70:D102)</f>
        <v>-83468.15</v>
      </c>
      <c r="E69" s="65">
        <f aca="true" t="shared" si="21" ref="E69:J69">SUM(E70:E102)</f>
        <v>-49821.15</v>
      </c>
      <c r="F69" s="65">
        <f t="shared" si="21"/>
        <v>-69497.33</v>
      </c>
      <c r="G69" s="65">
        <f t="shared" si="21"/>
        <v>-100603.51000000001</v>
      </c>
      <c r="H69" s="65">
        <f t="shared" si="21"/>
        <v>-49325.32</v>
      </c>
      <c r="I69" s="65">
        <f t="shared" si="21"/>
        <v>-80129.2</v>
      </c>
      <c r="J69" s="65">
        <f t="shared" si="21"/>
        <v>-31466.6</v>
      </c>
      <c r="K69" s="65">
        <f t="shared" si="19"/>
        <v>-594516.41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-1103.43</v>
      </c>
      <c r="E72" s="19">
        <v>0</v>
      </c>
      <c r="F72" s="35">
        <v>-393.43</v>
      </c>
      <c r="G72" s="19">
        <v>0</v>
      </c>
      <c r="H72" s="19">
        <v>0</v>
      </c>
      <c r="I72" s="45">
        <v>-2472.52</v>
      </c>
      <c r="J72" s="19">
        <v>0</v>
      </c>
      <c r="K72" s="65">
        <f t="shared" si="19"/>
        <v>-3969.38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-16038.43</v>
      </c>
      <c r="C74" s="35">
        <v>-23282.64</v>
      </c>
      <c r="D74" s="35">
        <v>-22010.01</v>
      </c>
      <c r="E74" s="35">
        <v>-15434.74</v>
      </c>
      <c r="F74" s="35">
        <v>-21210.54</v>
      </c>
      <c r="G74" s="35">
        <v>-32321.6</v>
      </c>
      <c r="H74" s="35">
        <v>-15826.32</v>
      </c>
      <c r="I74" s="35">
        <v>-5563.69</v>
      </c>
      <c r="J74" s="35">
        <v>-11470.01</v>
      </c>
      <c r="K74" s="65">
        <f t="shared" si="19"/>
        <v>-163157.98000000004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35">
        <v>-2679.9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35">
        <f>SUM(B97:J97)</f>
        <v>-2679.9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1484608.1199999999</v>
      </c>
      <c r="C106" s="24">
        <f t="shared" si="22"/>
        <v>2273801.73</v>
      </c>
      <c r="D106" s="24">
        <f t="shared" si="22"/>
        <v>2713436.4699999997</v>
      </c>
      <c r="E106" s="24">
        <f t="shared" si="22"/>
        <v>1395776.47</v>
      </c>
      <c r="F106" s="24">
        <f t="shared" si="22"/>
        <v>1950323.3999999997</v>
      </c>
      <c r="G106" s="24">
        <f t="shared" si="22"/>
        <v>2859599.1899999995</v>
      </c>
      <c r="H106" s="24">
        <f t="shared" si="22"/>
        <v>1479139.89</v>
      </c>
      <c r="I106" s="24">
        <f>+I107+I108</f>
        <v>530469.8200000001</v>
      </c>
      <c r="J106" s="24">
        <f>+J107+J108</f>
        <v>948545.19</v>
      </c>
      <c r="K106" s="46">
        <f>SUM(B106:J106)</f>
        <v>15635700.28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1466823.68</v>
      </c>
      <c r="C107" s="24">
        <f t="shared" si="23"/>
        <v>2248635.91</v>
      </c>
      <c r="D107" s="24">
        <f t="shared" si="23"/>
        <v>2687309.9299999997</v>
      </c>
      <c r="E107" s="24">
        <f t="shared" si="23"/>
        <v>1372824.02</v>
      </c>
      <c r="F107" s="24">
        <f t="shared" si="23"/>
        <v>1926673.1799999997</v>
      </c>
      <c r="G107" s="24">
        <f t="shared" si="23"/>
        <v>2829128.8099999996</v>
      </c>
      <c r="H107" s="24">
        <f t="shared" si="23"/>
        <v>1458660.68</v>
      </c>
      <c r="I107" s="24">
        <f t="shared" si="23"/>
        <v>530469.8200000001</v>
      </c>
      <c r="J107" s="24">
        <f t="shared" si="23"/>
        <v>934181.59</v>
      </c>
      <c r="K107" s="46">
        <f>SUM(B107:J107)</f>
        <v>15454707.619999997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15635700.270000001</v>
      </c>
      <c r="L114" s="52"/>
    </row>
    <row r="115" spans="1:11" ht="18.75" customHeight="1">
      <c r="A115" s="26" t="s">
        <v>70</v>
      </c>
      <c r="B115" s="27">
        <v>202740.64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202740.64</v>
      </c>
    </row>
    <row r="116" spans="1:11" ht="18.75" customHeight="1">
      <c r="A116" s="26" t="s">
        <v>71</v>
      </c>
      <c r="B116" s="27">
        <v>1281867.48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1281867.48</v>
      </c>
    </row>
    <row r="117" spans="1:11" ht="18.75" customHeight="1">
      <c r="A117" s="26" t="s">
        <v>72</v>
      </c>
      <c r="B117" s="38">
        <v>0</v>
      </c>
      <c r="C117" s="27">
        <f>+C106</f>
        <v>2273801.73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2273801.73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2525324.34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2525324.34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188112.14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188112.14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1256198.83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1256198.83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139577.65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139577.65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354213.88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354213.88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652258.47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652258.47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104014.2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104014.2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839836.83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839836.83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844999.44</v>
      </c>
      <c r="H126" s="38">
        <v>0</v>
      </c>
      <c r="I126" s="38">
        <v>0</v>
      </c>
      <c r="J126" s="38">
        <v>0</v>
      </c>
      <c r="K126" s="39">
        <f t="shared" si="25"/>
        <v>844999.44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66355.55</v>
      </c>
      <c r="H127" s="38">
        <v>0</v>
      </c>
      <c r="I127" s="38">
        <v>0</v>
      </c>
      <c r="J127" s="38">
        <v>0</v>
      </c>
      <c r="K127" s="39">
        <f t="shared" si="25"/>
        <v>66355.55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411368.64</v>
      </c>
      <c r="H128" s="38">
        <v>0</v>
      </c>
      <c r="I128" s="38">
        <v>0</v>
      </c>
      <c r="J128" s="38">
        <v>0</v>
      </c>
      <c r="K128" s="39">
        <f t="shared" si="25"/>
        <v>411368.64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412860.14</v>
      </c>
      <c r="H129" s="38">
        <v>0</v>
      </c>
      <c r="I129" s="38">
        <v>0</v>
      </c>
      <c r="J129" s="38">
        <v>0</v>
      </c>
      <c r="K129" s="39">
        <f t="shared" si="25"/>
        <v>412860.14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1124015.41</v>
      </c>
      <c r="H130" s="38">
        <v>0</v>
      </c>
      <c r="I130" s="38">
        <v>0</v>
      </c>
      <c r="J130" s="38">
        <v>0</v>
      </c>
      <c r="K130" s="39">
        <f t="shared" si="25"/>
        <v>1124015.41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518258.05</v>
      </c>
      <c r="I131" s="38">
        <v>0</v>
      </c>
      <c r="J131" s="38">
        <v>0</v>
      </c>
      <c r="K131" s="39">
        <f t="shared" si="25"/>
        <v>518258.05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960881.84</v>
      </c>
      <c r="I132" s="38">
        <v>0</v>
      </c>
      <c r="J132" s="38">
        <v>0</v>
      </c>
      <c r="K132" s="39">
        <f t="shared" si="25"/>
        <v>960881.84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530469.82</v>
      </c>
      <c r="J133" s="38"/>
      <c r="K133" s="39">
        <f t="shared" si="25"/>
        <v>530469.82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948545.19</v>
      </c>
      <c r="K134" s="42">
        <f t="shared" si="25"/>
        <v>948545.19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2017-12-12T18:05:44Z</dcterms:modified>
  <cp:category/>
  <cp:version/>
  <cp:contentType/>
  <cp:contentStatus/>
</cp:coreProperties>
</file>