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<sst xmlns="http://schemas.openxmlformats.org/spreadsheetml/2006/main" count="138" uniqueCount="138">
  <si>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</si>
  <si>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</si>
  <si>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</si>
  <si>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</si>
  <si>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</si>
  <si>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</si>
  <si>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</si>
  <si>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</si>
  <si>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</si>
  <si>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</si>
  <si>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</si>
  <si>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</si>
  <si>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</si>
  <si>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</si>
  <si>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</si>
  <si>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</si>
  <si>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</si>
  <si>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</si>
  <si>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</si>
  <si>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</si>
  <si>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</si>
  <si>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</si>
  <si>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</si>
  <si>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</si>
  <si>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</si>
  <si>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</si>
  <si>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</si>
  <si>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</si>
  <si>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</si>
  <si>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</si>
  <si>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</si>
  <si>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</si>
  <si>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</si>
  <si>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</si>
  <si>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</si>
  <si>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</si>
  <si>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</si>
  <si>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</si>
  <si>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</si>
  <si>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</si>
  <si>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</si>
  <si>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</si>
  <si>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</si>
  <si>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</si>
  <si>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</si>
  <si>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</si>
  <si>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</si>
  <si>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</si>
  <si>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</si>
  <si>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</si>
  <si>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</si>
  <si>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</si>
  <si>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</si>
  <si>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</si>
  <si>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</si>
  <si>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</si>
  <si>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</si>
  <si>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</si>
  <si>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</si>
  <si>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</si>
  <si>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</si>
  <si>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</si>
  <si>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</si>
  <si>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</si>
  <si>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</si>
  <si>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</si>
  <si>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</si>
  <si>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</si>
  <si>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</si>
  <si>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</si>
  <si>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</si>
  <si>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</si>
  <si>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</si>
  <si>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</si>
  <si>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</si>
  <si>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</si>
  <si>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</si>
  <si>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</si>
  <si>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</si>
  <si>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</si>
  <si>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</si>
  <si>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</si>
  <si>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</si>
  <si>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</si>
  <si>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</si>
  <si>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</si>
  <si>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</si>
  <si>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</si>
  <si>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</si>
  <si>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</si>
  <si>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</si>
  <si>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</si>
  <si>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</si>
  <si>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</si>
  <si>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</si>
  <si>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</si>
  <si>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</si>
  <si>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</si>
  <si>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</si>
  <si>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</si>
  <si>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</si>
  <si>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</si>
  <si>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</si>
  <si>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</si>
  <si>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</si>
  <si>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</si>
  <si>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</si>
  <si>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</si>
  <si>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</si>
  <si>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</si>
  <si>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</si>
  <si>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</si>
  <si>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</si>
  <si>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</si>
  <si>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</si>
  <si>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</si>
  <si>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</si>
  <si>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</si>
  <si>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</si>
  <si>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</si>
  <si>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</si>
  <si>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</si>
  <si>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</si>
  <si>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</si>
  <si>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</si>
  <si>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</si>
  <si>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</si>
  <si>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</si>
  <si>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</si>
  <si>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</si>
  <si>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</si>
  <si>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</si>
  <si>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</si>
  <si>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</si>
  <si>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</si>
  <si>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</si>
  <si>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25/11/17 - VENCIMENTO 01/12/17</t>
  </si>
  <si>
    <t xml:space="preserve">6.2.31. Ajuste de Remuneração Previsto Contratualmente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</si>
</sst>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349297</v>
      </c>
      <c r="C7" s="9">
        <f t="shared" si="0"/>
        <v>451472</v>
      </c>
      <c r="D7" s="9">
        <f t="shared" si="0"/>
        <v>510576</v>
      </c>
      <c r="E7" s="9">
        <f t="shared" si="0"/>
        <v>290657</v>
      </c>
      <c r="F7" s="9">
        <f t="shared" si="0"/>
        <v>430171</v>
      </c>
      <c r="G7" s="9">
        <f t="shared" si="0"/>
        <v>703835</v>
      </c>
      <c r="H7" s="9">
        <f t="shared" si="0"/>
        <v>281757</v>
      </c>
      <c r="I7" s="9">
        <f t="shared" si="0"/>
        <v>62727</v>
      </c>
      <c r="J7" s="9">
        <f t="shared" si="0"/>
        <v>208906</v>
      </c>
      <c r="K7" s="9">
        <f t="shared" si="0"/>
        <v>3289398</v>
      </c>
      <c r="L7" s="50"/>
    </row>
    <row r="8" spans="1:11" ht="17.25" customHeight="1">
      <c r="A8" s="10" t="s">
        <v>97</v>
      </c>
      <c r="B8" s="11">
        <f>B9+B12+B16</f>
        <v>163637</v>
      </c>
      <c r="C8" s="11">
        <f aca="true" t="shared" si="1" ref="C8:J8">C9+C12+C16</f>
        <v>222475</v>
      </c>
      <c r="D8" s="11">
        <f t="shared" si="1"/>
        <v>239089</v>
      </c>
      <c r="E8" s="11">
        <f t="shared" si="1"/>
        <v>143020</v>
      </c>
      <c r="F8" s="11">
        <f t="shared" si="1"/>
        <v>198283</v>
      </c>
      <c r="G8" s="11">
        <f t="shared" si="1"/>
        <v>327408</v>
      </c>
      <c r="H8" s="11">
        <f t="shared" si="1"/>
        <v>148916</v>
      </c>
      <c r="I8" s="11">
        <f t="shared" si="1"/>
        <v>28075</v>
      </c>
      <c r="J8" s="11">
        <f t="shared" si="1"/>
        <v>96002</v>
      </c>
      <c r="K8" s="11">
        <f>SUM(B8:J8)</f>
        <v>1566905</v>
      </c>
    </row>
    <row r="9" spans="1:11" ht="17.25" customHeight="1">
      <c r="A9" s="15" t="s">
        <v>16</v>
      </c>
      <c r="B9" s="13">
        <f>+B10+B11</f>
        <v>27180</v>
      </c>
      <c r="C9" s="13">
        <f aca="true" t="shared" si="2" ref="C9:J9">+C10+C11</f>
        <v>40535</v>
      </c>
      <c r="D9" s="13">
        <f t="shared" si="2"/>
        <v>39175</v>
      </c>
      <c r="E9" s="13">
        <f t="shared" si="2"/>
        <v>24569</v>
      </c>
      <c r="F9" s="13">
        <f t="shared" si="2"/>
        <v>27062</v>
      </c>
      <c r="G9" s="13">
        <f t="shared" si="2"/>
        <v>34475</v>
      </c>
      <c r="H9" s="13">
        <f t="shared" si="2"/>
        <v>28208</v>
      </c>
      <c r="I9" s="13">
        <f t="shared" si="2"/>
        <v>5691</v>
      </c>
      <c r="J9" s="13">
        <f t="shared" si="2"/>
        <v>14539</v>
      </c>
      <c r="K9" s="11">
        <f>SUM(B9:J9)</f>
        <v>241434</v>
      </c>
    </row>
    <row r="10" spans="1:11" ht="17.25" customHeight="1">
      <c r="A10" s="29" t="s">
        <v>17</v>
      </c>
      <c r="B10" s="13">
        <v>27180</v>
      </c>
      <c r="C10" s="13">
        <v>40535</v>
      </c>
      <c r="D10" s="13">
        <v>39175</v>
      </c>
      <c r="E10" s="13">
        <v>24569</v>
      </c>
      <c r="F10" s="13">
        <v>27062</v>
      </c>
      <c r="G10" s="13">
        <v>34475</v>
      </c>
      <c r="H10" s="13">
        <v>28208</v>
      </c>
      <c r="I10" s="13">
        <v>5691</v>
      </c>
      <c r="J10" s="13">
        <v>14539</v>
      </c>
      <c r="K10" s="11">
        <f>SUM(B10:J10)</f>
        <v>241434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127456</v>
      </c>
      <c r="C12" s="17">
        <f t="shared" si="3"/>
        <v>169901</v>
      </c>
      <c r="D12" s="17">
        <f t="shared" si="3"/>
        <v>187543</v>
      </c>
      <c r="E12" s="17">
        <f t="shared" si="3"/>
        <v>111093</v>
      </c>
      <c r="F12" s="17">
        <f t="shared" si="3"/>
        <v>158260</v>
      </c>
      <c r="G12" s="17">
        <f t="shared" si="3"/>
        <v>271829</v>
      </c>
      <c r="H12" s="17">
        <f t="shared" si="3"/>
        <v>113469</v>
      </c>
      <c r="I12" s="17">
        <f t="shared" si="3"/>
        <v>20625</v>
      </c>
      <c r="J12" s="17">
        <f t="shared" si="3"/>
        <v>76217</v>
      </c>
      <c r="K12" s="11">
        <f aca="true" t="shared" si="4" ref="K12:K27">SUM(B12:J12)</f>
        <v>1236393</v>
      </c>
    </row>
    <row r="13" spans="1:13" ht="17.25" customHeight="1">
      <c r="A13" s="14" t="s">
        <v>19</v>
      </c>
      <c r="B13" s="13">
        <v>65184</v>
      </c>
      <c r="C13" s="13">
        <v>92939</v>
      </c>
      <c r="D13" s="13">
        <v>104035</v>
      </c>
      <c r="E13" s="13">
        <v>59911</v>
      </c>
      <c r="F13" s="13">
        <v>82417</v>
      </c>
      <c r="G13" s="13">
        <v>129951</v>
      </c>
      <c r="H13" s="13">
        <v>53720</v>
      </c>
      <c r="I13" s="13">
        <v>12321</v>
      </c>
      <c r="J13" s="13">
        <v>42083</v>
      </c>
      <c r="K13" s="11">
        <f t="shared" si="4"/>
        <v>642561</v>
      </c>
      <c r="L13" s="50"/>
      <c r="M13" s="51"/>
    </row>
    <row r="14" spans="1:12" ht="17.25" customHeight="1">
      <c r="A14" s="14" t="s">
        <v>20</v>
      </c>
      <c r="B14" s="13">
        <v>58578</v>
      </c>
      <c r="C14" s="13">
        <v>71370</v>
      </c>
      <c r="D14" s="13">
        <v>79251</v>
      </c>
      <c r="E14" s="13">
        <v>47779</v>
      </c>
      <c r="F14" s="13">
        <v>72051</v>
      </c>
      <c r="G14" s="13">
        <v>136145</v>
      </c>
      <c r="H14" s="13">
        <v>54451</v>
      </c>
      <c r="I14" s="13">
        <v>7595</v>
      </c>
      <c r="J14" s="13">
        <v>32691</v>
      </c>
      <c r="K14" s="11">
        <f t="shared" si="4"/>
        <v>559911</v>
      </c>
      <c r="L14" s="50"/>
    </row>
    <row r="15" spans="1:11" ht="17.25" customHeight="1">
      <c r="A15" s="14" t="s">
        <v>21</v>
      </c>
      <c r="B15" s="13">
        <v>3694</v>
      </c>
      <c r="C15" s="13">
        <v>5592</v>
      </c>
      <c r="D15" s="13">
        <v>4257</v>
      </c>
      <c r="E15" s="13">
        <v>3403</v>
      </c>
      <c r="F15" s="13">
        <v>3792</v>
      </c>
      <c r="G15" s="13">
        <v>5733</v>
      </c>
      <c r="H15" s="13">
        <v>5298</v>
      </c>
      <c r="I15" s="13">
        <v>709</v>
      </c>
      <c r="J15" s="13">
        <v>1443</v>
      </c>
      <c r="K15" s="11">
        <f t="shared" si="4"/>
        <v>33921</v>
      </c>
    </row>
    <row r="16" spans="1:11" ht="17.25" customHeight="1">
      <c r="A16" s="15" t="s">
        <v>93</v>
      </c>
      <c r="B16" s="13">
        <f>B17+B18+B19</f>
        <v>9001</v>
      </c>
      <c r="C16" s="13">
        <f aca="true" t="shared" si="5" ref="C16:J16">C17+C18+C19</f>
        <v>12039</v>
      </c>
      <c r="D16" s="13">
        <f t="shared" si="5"/>
        <v>12371</v>
      </c>
      <c r="E16" s="13">
        <f t="shared" si="5"/>
        <v>7358</v>
      </c>
      <c r="F16" s="13">
        <f t="shared" si="5"/>
        <v>12961</v>
      </c>
      <c r="G16" s="13">
        <f t="shared" si="5"/>
        <v>21104</v>
      </c>
      <c r="H16" s="13">
        <f t="shared" si="5"/>
        <v>7239</v>
      </c>
      <c r="I16" s="13">
        <f t="shared" si="5"/>
        <v>1759</v>
      </c>
      <c r="J16" s="13">
        <f t="shared" si="5"/>
        <v>5246</v>
      </c>
      <c r="K16" s="11">
        <f t="shared" si="4"/>
        <v>89078</v>
      </c>
    </row>
    <row r="17" spans="1:11" ht="17.25" customHeight="1">
      <c r="A17" s="14" t="s">
        <v>94</v>
      </c>
      <c r="B17" s="13">
        <v>8954</v>
      </c>
      <c r="C17" s="13">
        <v>11977</v>
      </c>
      <c r="D17" s="13">
        <v>12325</v>
      </c>
      <c r="E17" s="13">
        <v>7325</v>
      </c>
      <c r="F17" s="13">
        <v>12913</v>
      </c>
      <c r="G17" s="13">
        <v>20979</v>
      </c>
      <c r="H17" s="13">
        <v>7192</v>
      </c>
      <c r="I17" s="13">
        <v>1756</v>
      </c>
      <c r="J17" s="13">
        <v>5218</v>
      </c>
      <c r="K17" s="11">
        <f t="shared" si="4"/>
        <v>88639</v>
      </c>
    </row>
    <row r="18" spans="1:11" ht="17.25" customHeight="1">
      <c r="A18" s="14" t="s">
        <v>95</v>
      </c>
      <c r="B18" s="13">
        <v>38</v>
      </c>
      <c r="C18" s="13">
        <v>57</v>
      </c>
      <c r="D18" s="13">
        <v>36</v>
      </c>
      <c r="E18" s="13">
        <v>24</v>
      </c>
      <c r="F18" s="13">
        <v>44</v>
      </c>
      <c r="G18" s="13">
        <v>117</v>
      </c>
      <c r="H18" s="13">
        <v>41</v>
      </c>
      <c r="I18" s="13">
        <v>3</v>
      </c>
      <c r="J18" s="13">
        <v>23</v>
      </c>
      <c r="K18" s="11">
        <f t="shared" si="4"/>
        <v>383</v>
      </c>
    </row>
    <row r="19" spans="1:11" ht="17.25" customHeight="1">
      <c r="A19" s="14" t="s">
        <v>96</v>
      </c>
      <c r="B19" s="13">
        <v>9</v>
      </c>
      <c r="C19" s="13">
        <v>5</v>
      </c>
      <c r="D19" s="13">
        <v>10</v>
      </c>
      <c r="E19" s="13">
        <v>9</v>
      </c>
      <c r="F19" s="13">
        <v>4</v>
      </c>
      <c r="G19" s="13">
        <v>8</v>
      </c>
      <c r="H19" s="13">
        <v>6</v>
      </c>
      <c r="I19" s="13">
        <v>0</v>
      </c>
      <c r="J19" s="13">
        <v>5</v>
      </c>
      <c r="K19" s="11">
        <f t="shared" si="4"/>
        <v>56</v>
      </c>
    </row>
    <row r="20" spans="1:11" ht="17.25" customHeight="1">
      <c r="A20" s="16" t="s">
        <v>22</v>
      </c>
      <c r="B20" s="11">
        <f>+B21+B22+B23</f>
        <v>94604</v>
      </c>
      <c r="C20" s="11">
        <f aca="true" t="shared" si="6" ref="C20:J20">+C21+C22+C23</f>
        <v>108138</v>
      </c>
      <c r="D20" s="11">
        <f t="shared" si="6"/>
        <v>136012</v>
      </c>
      <c r="E20" s="11">
        <f t="shared" si="6"/>
        <v>72165</v>
      </c>
      <c r="F20" s="11">
        <f t="shared" si="6"/>
        <v>131477</v>
      </c>
      <c r="G20" s="11">
        <f t="shared" si="6"/>
        <v>238639</v>
      </c>
      <c r="H20" s="11">
        <f t="shared" si="6"/>
        <v>69818</v>
      </c>
      <c r="I20" s="11">
        <f t="shared" si="6"/>
        <v>16609</v>
      </c>
      <c r="J20" s="11">
        <f t="shared" si="6"/>
        <v>52119</v>
      </c>
      <c r="K20" s="11">
        <f t="shared" si="4"/>
        <v>919581</v>
      </c>
    </row>
    <row r="21" spans="1:12" ht="17.25" customHeight="1">
      <c r="A21" s="12" t="s">
        <v>23</v>
      </c>
      <c r="B21" s="13">
        <v>52886</v>
      </c>
      <c r="C21" s="13">
        <v>65586</v>
      </c>
      <c r="D21" s="13">
        <v>82840</v>
      </c>
      <c r="E21" s="13">
        <v>42721</v>
      </c>
      <c r="F21" s="13">
        <v>73653</v>
      </c>
      <c r="G21" s="13">
        <v>120630</v>
      </c>
      <c r="H21" s="13">
        <v>37672</v>
      </c>
      <c r="I21" s="13">
        <v>10662</v>
      </c>
      <c r="J21" s="13">
        <v>30977</v>
      </c>
      <c r="K21" s="11">
        <f t="shared" si="4"/>
        <v>517627</v>
      </c>
      <c r="L21" s="50"/>
    </row>
    <row r="22" spans="1:12" ht="17.25" customHeight="1">
      <c r="A22" s="12" t="s">
        <v>24</v>
      </c>
      <c r="B22" s="13">
        <v>39989</v>
      </c>
      <c r="C22" s="13">
        <v>40518</v>
      </c>
      <c r="D22" s="13">
        <v>51228</v>
      </c>
      <c r="E22" s="13">
        <v>28141</v>
      </c>
      <c r="F22" s="13">
        <v>55924</v>
      </c>
      <c r="G22" s="13">
        <v>114798</v>
      </c>
      <c r="H22" s="13">
        <v>30464</v>
      </c>
      <c r="I22" s="13">
        <v>5600</v>
      </c>
      <c r="J22" s="13">
        <v>20441</v>
      </c>
      <c r="K22" s="11">
        <f t="shared" si="4"/>
        <v>387103</v>
      </c>
      <c r="L22" s="50"/>
    </row>
    <row r="23" spans="1:11" ht="17.25" customHeight="1">
      <c r="A23" s="12" t="s">
        <v>25</v>
      </c>
      <c r="B23" s="13">
        <v>1729</v>
      </c>
      <c r="C23" s="13">
        <v>2034</v>
      </c>
      <c r="D23" s="13">
        <v>1944</v>
      </c>
      <c r="E23" s="13">
        <v>1303</v>
      </c>
      <c r="F23" s="13">
        <v>1900</v>
      </c>
      <c r="G23" s="13">
        <v>3211</v>
      </c>
      <c r="H23" s="13">
        <v>1682</v>
      </c>
      <c r="I23" s="13">
        <v>347</v>
      </c>
      <c r="J23" s="13">
        <v>701</v>
      </c>
      <c r="K23" s="11">
        <f t="shared" si="4"/>
        <v>14851</v>
      </c>
    </row>
    <row r="24" spans="1:11" ht="17.25" customHeight="1">
      <c r="A24" s="16" t="s">
        <v>26</v>
      </c>
      <c r="B24" s="13">
        <f>+B25+B26</f>
        <v>91056</v>
      </c>
      <c r="C24" s="13">
        <f aca="true" t="shared" si="7" ref="C24:J24">+C25+C26</f>
        <v>120859</v>
      </c>
      <c r="D24" s="13">
        <f t="shared" si="7"/>
        <v>135475</v>
      </c>
      <c r="E24" s="13">
        <f t="shared" si="7"/>
        <v>75472</v>
      </c>
      <c r="F24" s="13">
        <f t="shared" si="7"/>
        <v>100411</v>
      </c>
      <c r="G24" s="13">
        <f t="shared" si="7"/>
        <v>137788</v>
      </c>
      <c r="H24" s="13">
        <f t="shared" si="7"/>
        <v>60773</v>
      </c>
      <c r="I24" s="13">
        <f t="shared" si="7"/>
        <v>18043</v>
      </c>
      <c r="J24" s="13">
        <f t="shared" si="7"/>
        <v>60785</v>
      </c>
      <c r="K24" s="11">
        <f t="shared" si="4"/>
        <v>800662</v>
      </c>
    </row>
    <row r="25" spans="1:12" ht="17.25" customHeight="1">
      <c r="A25" s="12" t="s">
        <v>115</v>
      </c>
      <c r="B25" s="13">
        <v>42955</v>
      </c>
      <c r="C25" s="13">
        <v>62305</v>
      </c>
      <c r="D25" s="13">
        <v>74211</v>
      </c>
      <c r="E25" s="13">
        <v>42231</v>
      </c>
      <c r="F25" s="13">
        <v>50044</v>
      </c>
      <c r="G25" s="13">
        <v>64761</v>
      </c>
      <c r="H25" s="13">
        <v>30441</v>
      </c>
      <c r="I25" s="13">
        <v>11393</v>
      </c>
      <c r="J25" s="13">
        <v>32283</v>
      </c>
      <c r="K25" s="11">
        <f t="shared" si="4"/>
        <v>410624</v>
      </c>
      <c r="L25" s="50"/>
    </row>
    <row r="26" spans="1:12" ht="17.25" customHeight="1">
      <c r="A26" s="12" t="s">
        <v>116</v>
      </c>
      <c r="B26" s="13">
        <v>48101</v>
      </c>
      <c r="C26" s="13">
        <v>58554</v>
      </c>
      <c r="D26" s="13">
        <v>61264</v>
      </c>
      <c r="E26" s="13">
        <v>33241</v>
      </c>
      <c r="F26" s="13">
        <v>50367</v>
      </c>
      <c r="G26" s="13">
        <v>73027</v>
      </c>
      <c r="H26" s="13">
        <v>30332</v>
      </c>
      <c r="I26" s="13">
        <v>6650</v>
      </c>
      <c r="J26" s="13">
        <v>28502</v>
      </c>
      <c r="K26" s="11">
        <f t="shared" si="4"/>
        <v>390038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2250</v>
      </c>
      <c r="I27" s="11">
        <v>0</v>
      </c>
      <c r="J27" s="11">
        <v>0</v>
      </c>
      <c r="K27" s="11">
        <f t="shared" si="4"/>
        <v>2250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26770.36</v>
      </c>
      <c r="I35" s="19">
        <v>0</v>
      </c>
      <c r="J35" s="19">
        <v>0</v>
      </c>
      <c r="K35" s="23">
        <f>SUM(B35:J35)</f>
        <v>26770.36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1019223.84</v>
      </c>
      <c r="C47" s="22">
        <f aca="true" t="shared" si="12" ref="C47:H47">+C48+C57</f>
        <v>1473391.1700000002</v>
      </c>
      <c r="D47" s="22">
        <f t="shared" si="12"/>
        <v>1869309.4600000002</v>
      </c>
      <c r="E47" s="22">
        <f t="shared" si="12"/>
        <v>915581.43</v>
      </c>
      <c r="F47" s="22">
        <f t="shared" si="12"/>
        <v>1331274.45</v>
      </c>
      <c r="G47" s="22">
        <f t="shared" si="12"/>
        <v>1835987.73</v>
      </c>
      <c r="H47" s="22">
        <f t="shared" si="12"/>
        <v>876315.39</v>
      </c>
      <c r="I47" s="22">
        <f>+I48+I57</f>
        <v>327233.56999999995</v>
      </c>
      <c r="J47" s="22">
        <f>+J48+J57</f>
        <v>661222.77</v>
      </c>
      <c r="K47" s="22">
        <f>SUM(B47:J47)</f>
        <v>10309539.81</v>
      </c>
    </row>
    <row r="48" spans="1:11" ht="17.25" customHeight="1">
      <c r="A48" s="16" t="s">
        <v>108</v>
      </c>
      <c r="B48" s="23">
        <f>SUM(B49:B56)</f>
        <v>1001439.4</v>
      </c>
      <c r="C48" s="23">
        <f aca="true" t="shared" si="13" ref="C48:J48">SUM(C49:C56)</f>
        <v>1448225.35</v>
      </c>
      <c r="D48" s="23">
        <f t="shared" si="13"/>
        <v>1843182.9200000002</v>
      </c>
      <c r="E48" s="23">
        <f t="shared" si="13"/>
        <v>892628.9800000001</v>
      </c>
      <c r="F48" s="23">
        <f t="shared" si="13"/>
        <v>1307624.23</v>
      </c>
      <c r="G48" s="23">
        <f t="shared" si="13"/>
        <v>1805517.35</v>
      </c>
      <c r="H48" s="23">
        <f t="shared" si="13"/>
        <v>855836.18</v>
      </c>
      <c r="I48" s="23">
        <f t="shared" si="13"/>
        <v>327233.56999999995</v>
      </c>
      <c r="J48" s="23">
        <f t="shared" si="13"/>
        <v>646859.17</v>
      </c>
      <c r="K48" s="23">
        <f aca="true" t="shared" si="14" ref="K48:K57">SUM(B48:J48)</f>
        <v>10128547.15</v>
      </c>
    </row>
    <row r="49" spans="1:11" ht="17.25" customHeight="1">
      <c r="A49" s="34" t="s">
        <v>43</v>
      </c>
      <c r="B49" s="23">
        <f aca="true" t="shared" si="15" ref="B49:H49">ROUND(B30*B7,2)</f>
        <v>999024.35</v>
      </c>
      <c r="C49" s="23">
        <f t="shared" si="15"/>
        <v>1441459.8</v>
      </c>
      <c r="D49" s="23">
        <f t="shared" si="15"/>
        <v>1839350.04</v>
      </c>
      <c r="E49" s="23">
        <f t="shared" si="15"/>
        <v>890514.92</v>
      </c>
      <c r="F49" s="23">
        <f t="shared" si="15"/>
        <v>1304364.51</v>
      </c>
      <c r="G49" s="23">
        <f t="shared" si="15"/>
        <v>1800832.23</v>
      </c>
      <c r="H49" s="23">
        <f t="shared" si="15"/>
        <v>826646.86</v>
      </c>
      <c r="I49" s="23">
        <f>ROUND(I30*I7,2)</f>
        <v>326167.85</v>
      </c>
      <c r="J49" s="23">
        <f>ROUND(J30*J7,2)</f>
        <v>644642.13</v>
      </c>
      <c r="K49" s="23">
        <f t="shared" si="14"/>
        <v>10073002.69</v>
      </c>
    </row>
    <row r="50" spans="1:11" ht="17.25" customHeight="1">
      <c r="A50" s="34" t="s">
        <v>44</v>
      </c>
      <c r="B50" s="19">
        <v>0</v>
      </c>
      <c r="C50" s="23">
        <f>ROUND(C31*C7,2)</f>
        <v>3204.04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3204.04</v>
      </c>
    </row>
    <row r="51" spans="1:11" ht="17.25" customHeight="1">
      <c r="A51" s="64" t="s">
        <v>104</v>
      </c>
      <c r="B51" s="65">
        <f aca="true" t="shared" si="16" ref="B51:H51">ROUND(B32*B7,2)</f>
        <v>-1676.63</v>
      </c>
      <c r="C51" s="65">
        <f t="shared" si="16"/>
        <v>-2212.21</v>
      </c>
      <c r="D51" s="65">
        <f t="shared" si="16"/>
        <v>-2552.88</v>
      </c>
      <c r="E51" s="65">
        <f t="shared" si="16"/>
        <v>-1331.34</v>
      </c>
      <c r="F51" s="65">
        <f t="shared" si="16"/>
        <v>-2021.8</v>
      </c>
      <c r="G51" s="65">
        <f t="shared" si="16"/>
        <v>-2744.96</v>
      </c>
      <c r="H51" s="65">
        <f t="shared" si="16"/>
        <v>-1296.08</v>
      </c>
      <c r="I51" s="19">
        <v>0</v>
      </c>
      <c r="J51" s="19">
        <v>0</v>
      </c>
      <c r="K51" s="65">
        <f>SUM(B51:J51)</f>
        <v>-13835.9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26770.36</v>
      </c>
      <c r="I53" s="31">
        <f>+I35</f>
        <v>0</v>
      </c>
      <c r="J53" s="31">
        <f>+J35</f>
        <v>0</v>
      </c>
      <c r="K53" s="23">
        <f t="shared" si="14"/>
        <v>26770.36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-104284</v>
      </c>
      <c r="C61" s="35">
        <f t="shared" si="17"/>
        <v>-155091.79</v>
      </c>
      <c r="D61" s="35">
        <f t="shared" si="17"/>
        <v>-149974.73</v>
      </c>
      <c r="E61" s="35">
        <f t="shared" si="17"/>
        <v>-94362.2</v>
      </c>
      <c r="F61" s="35">
        <f t="shared" si="17"/>
        <v>-105228.93000000001</v>
      </c>
      <c r="G61" s="35">
        <f t="shared" si="17"/>
        <v>-134011.4</v>
      </c>
      <c r="H61" s="35">
        <f t="shared" si="17"/>
        <v>-107190.4</v>
      </c>
      <c r="I61" s="35">
        <f t="shared" si="17"/>
        <v>-24098.37</v>
      </c>
      <c r="J61" s="35">
        <f t="shared" si="17"/>
        <v>-55248.2</v>
      </c>
      <c r="K61" s="35">
        <f>SUM(B61:J61)</f>
        <v>-929490.02</v>
      </c>
    </row>
    <row r="62" spans="1:11" ht="18.75" customHeight="1">
      <c r="A62" s="16" t="s">
        <v>74</v>
      </c>
      <c r="B62" s="35">
        <f aca="true" t="shared" si="18" ref="B62:J62">B63+B64+B65+B66+B67+B68</f>
        <v>-103284</v>
      </c>
      <c r="C62" s="35">
        <f t="shared" si="18"/>
        <v>-154033</v>
      </c>
      <c r="D62" s="35">
        <f t="shared" si="18"/>
        <v>-148865</v>
      </c>
      <c r="E62" s="35">
        <f t="shared" si="18"/>
        <v>-93362.2</v>
      </c>
      <c r="F62" s="35">
        <f t="shared" si="18"/>
        <v>-102835.6</v>
      </c>
      <c r="G62" s="35">
        <f t="shared" si="18"/>
        <v>-131005</v>
      </c>
      <c r="H62" s="35">
        <f t="shared" si="18"/>
        <v>-107190.4</v>
      </c>
      <c r="I62" s="35">
        <f t="shared" si="18"/>
        <v>-21625.8</v>
      </c>
      <c r="J62" s="35">
        <f t="shared" si="18"/>
        <v>-55248.2</v>
      </c>
      <c r="K62" s="35">
        <f aca="true" t="shared" si="19" ref="K62:K91">SUM(B62:J62)</f>
        <v>-917449.2000000001</v>
      </c>
    </row>
    <row r="63" spans="1:11" ht="18.75" customHeight="1">
      <c r="A63" s="12" t="s">
        <v>75</v>
      </c>
      <c r="B63" s="35">
        <f>-ROUND(B9*$D$3,2)</f>
        <v>-103284</v>
      </c>
      <c r="C63" s="35">
        <f aca="true" t="shared" si="20" ref="C63:J63">-ROUND(C9*$D$3,2)</f>
        <v>-154033</v>
      </c>
      <c r="D63" s="35">
        <f t="shared" si="20"/>
        <v>-148865</v>
      </c>
      <c r="E63" s="35">
        <f t="shared" si="20"/>
        <v>-93362.2</v>
      </c>
      <c r="F63" s="35">
        <f t="shared" si="20"/>
        <v>-102835.6</v>
      </c>
      <c r="G63" s="35">
        <f t="shared" si="20"/>
        <v>-131005</v>
      </c>
      <c r="H63" s="35">
        <f t="shared" si="20"/>
        <v>-107190.4</v>
      </c>
      <c r="I63" s="35">
        <f t="shared" si="20"/>
        <v>-21625.8</v>
      </c>
      <c r="J63" s="35">
        <f t="shared" si="20"/>
        <v>-55248.2</v>
      </c>
      <c r="K63" s="35">
        <f t="shared" si="19"/>
        <v>-917449.2000000001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-1000</v>
      </c>
      <c r="C69" s="65">
        <f>SUM(C70:C102)</f>
        <v>-1058.79</v>
      </c>
      <c r="D69" s="65">
        <f>SUM(D70:D102)</f>
        <v>-1109.73</v>
      </c>
      <c r="E69" s="65">
        <f aca="true" t="shared" si="21" ref="E69:J69">SUM(E70:E102)</f>
        <v>-1000</v>
      </c>
      <c r="F69" s="65">
        <f t="shared" si="21"/>
        <v>-2393.33</v>
      </c>
      <c r="G69" s="65">
        <f t="shared" si="21"/>
        <v>-3006.4</v>
      </c>
      <c r="H69" s="19">
        <v>0</v>
      </c>
      <c r="I69" s="65">
        <f t="shared" si="21"/>
        <v>-2472.57</v>
      </c>
      <c r="J69" s="19">
        <v>0</v>
      </c>
      <c r="K69" s="65">
        <f t="shared" si="19"/>
        <v>-12040.82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65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3"/>
    </row>
    <row r="100" spans="1:12" ht="18.75" customHeight="1">
      <c r="A100" s="73" t="s">
        <v>137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914939.84</v>
      </c>
      <c r="C106" s="24">
        <f t="shared" si="22"/>
        <v>1318299.3800000001</v>
      </c>
      <c r="D106" s="24">
        <f t="shared" si="22"/>
        <v>1719334.7300000002</v>
      </c>
      <c r="E106" s="24">
        <f t="shared" si="22"/>
        <v>821219.2300000001</v>
      </c>
      <c r="F106" s="24">
        <f t="shared" si="22"/>
        <v>1226045.5199999998</v>
      </c>
      <c r="G106" s="24">
        <f t="shared" si="22"/>
        <v>1701976.33</v>
      </c>
      <c r="H106" s="24">
        <f t="shared" si="22"/>
        <v>769124.99</v>
      </c>
      <c r="I106" s="24">
        <f>+I107+I108</f>
        <v>303135.19999999995</v>
      </c>
      <c r="J106" s="24">
        <f>+J107+J108</f>
        <v>605974.5700000001</v>
      </c>
      <c r="K106" s="46">
        <f>SUM(B106:J106)</f>
        <v>9380049.79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897155.4</v>
      </c>
      <c r="C107" s="24">
        <f t="shared" si="23"/>
        <v>1293133.56</v>
      </c>
      <c r="D107" s="24">
        <f t="shared" si="23"/>
        <v>1693208.1900000002</v>
      </c>
      <c r="E107" s="24">
        <f t="shared" si="23"/>
        <v>798266.7800000001</v>
      </c>
      <c r="F107" s="24">
        <f t="shared" si="23"/>
        <v>1202395.2999999998</v>
      </c>
      <c r="G107" s="24">
        <f t="shared" si="23"/>
        <v>1671505.9500000002</v>
      </c>
      <c r="H107" s="24">
        <f t="shared" si="23"/>
        <v>748645.78</v>
      </c>
      <c r="I107" s="24">
        <f t="shared" si="23"/>
        <v>303135.19999999995</v>
      </c>
      <c r="J107" s="24">
        <f t="shared" si="23"/>
        <v>591610.9700000001</v>
      </c>
      <c r="K107" s="46">
        <f>SUM(B107:J107)</f>
        <v>9199057.13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9380049.809999999</v>
      </c>
      <c r="L114" s="52"/>
    </row>
    <row r="115" spans="1:11" ht="18.75" customHeight="1">
      <c r="A115" s="26" t="s">
        <v>70</v>
      </c>
      <c r="B115" s="27">
        <v>119206.38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119206.38</v>
      </c>
    </row>
    <row r="116" spans="1:11" ht="18.75" customHeight="1">
      <c r="A116" s="26" t="s">
        <v>71</v>
      </c>
      <c r="B116" s="27">
        <v>795733.46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795733.46</v>
      </c>
    </row>
    <row r="117" spans="1:11" ht="18.75" customHeight="1">
      <c r="A117" s="26" t="s">
        <v>72</v>
      </c>
      <c r="B117" s="38">
        <v>0</v>
      </c>
      <c r="C117" s="27">
        <f>+C106</f>
        <v>1318299.3800000001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1318299.3800000001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1600809.71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1600809.71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118525.02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118525.02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739097.3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739097.3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82121.93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82121.93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231052.55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231052.55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434735.09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434735.09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65712.69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65712.69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494545.18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494545.18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520575.01</v>
      </c>
      <c r="H126" s="38">
        <v>0</v>
      </c>
      <c r="I126" s="38">
        <v>0</v>
      </c>
      <c r="J126" s="38">
        <v>0</v>
      </c>
      <c r="K126" s="39">
        <f t="shared" si="25"/>
        <v>520575.01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43206.13</v>
      </c>
      <c r="H127" s="38">
        <v>0</v>
      </c>
      <c r="I127" s="38">
        <v>0</v>
      </c>
      <c r="J127" s="38">
        <v>0</v>
      </c>
      <c r="K127" s="39">
        <f t="shared" si="25"/>
        <v>43206.13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246366.48</v>
      </c>
      <c r="H128" s="38">
        <v>0</v>
      </c>
      <c r="I128" s="38">
        <v>0</v>
      </c>
      <c r="J128" s="38">
        <v>0</v>
      </c>
      <c r="K128" s="39">
        <f t="shared" si="25"/>
        <v>246366.48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211021.74</v>
      </c>
      <c r="H129" s="38">
        <v>0</v>
      </c>
      <c r="I129" s="38">
        <v>0</v>
      </c>
      <c r="J129" s="38">
        <v>0</v>
      </c>
      <c r="K129" s="39">
        <f t="shared" si="25"/>
        <v>211021.74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680806.99</v>
      </c>
      <c r="H130" s="38">
        <v>0</v>
      </c>
      <c r="I130" s="38">
        <v>0</v>
      </c>
      <c r="J130" s="38">
        <v>0</v>
      </c>
      <c r="K130" s="39">
        <f t="shared" si="25"/>
        <v>680806.99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275367.68</v>
      </c>
      <c r="I131" s="38">
        <v>0</v>
      </c>
      <c r="J131" s="38">
        <v>0</v>
      </c>
      <c r="K131" s="39">
        <f t="shared" si="25"/>
        <v>275367.68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493757.32</v>
      </c>
      <c r="I132" s="38">
        <v>0</v>
      </c>
      <c r="J132" s="38">
        <v>0</v>
      </c>
      <c r="K132" s="39">
        <f t="shared" si="25"/>
        <v>493757.32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303135.2</v>
      </c>
      <c r="J133" s="38"/>
      <c r="K133" s="39">
        <f t="shared" si="25"/>
        <v>303135.2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605974.57</v>
      </c>
      <c r="K134" s="42">
        <f t="shared" si="25"/>
        <v>605974.57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2017-12-01T12:37:09Z</dcterms:modified>
  <cp:category/>
  <cp:version/>
  <cp:contentType/>
  <cp:contentStatus/>
</cp:coreProperties>
</file>