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<sst xmlns="http://schemas.openxmlformats.org/spreadsheetml/2006/main" count="141" uniqueCount="141">
  <si>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</si>
  <si>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</si>
  <si>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</si>
  <si>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</si>
  <si>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</si>
  <si>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</si>
  <si>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</si>
  <si>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</si>
  <si>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</si>
  <si>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</si>
  <si>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</si>
  <si>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</si>
  <si>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</si>
  <si>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</si>
  <si>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</si>
  <si>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</si>
  <si>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</si>
  <si>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</si>
  <si>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</si>
  <si>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</si>
  <si>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</si>
  <si>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</si>
  <si>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</si>
  <si>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</si>
  <si>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</si>
  <si>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</si>
  <si>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</si>
  <si>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</si>
  <si>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</si>
  <si>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</si>
  <si>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</si>
  <si>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</si>
  <si>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</si>
  <si>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</si>
  <si>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</si>
  <si>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</si>
  <si>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</si>
  <si>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</si>
  <si>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</si>
  <si>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</si>
  <si>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</si>
  <si>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</si>
  <si>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</si>
  <si>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</si>
  <si>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</si>
  <si>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</si>
  <si>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</si>
  <si>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</si>
  <si>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</si>
  <si>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</si>
  <si>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</si>
  <si>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</si>
  <si>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</si>
  <si>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</si>
  <si>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</si>
  <si>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</si>
  <si>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</si>
  <si>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</si>
  <si>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</si>
  <si>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</si>
  <si>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</si>
  <si>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</si>
  <si>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</si>
  <si>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</si>
  <si>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</si>
  <si>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</si>
  <si>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</si>
  <si>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</si>
  <si>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</si>
  <si>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</si>
  <si>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</si>
  <si>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</si>
  <si>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</si>
  <si>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</si>
  <si>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</si>
  <si>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</si>
  <si>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</si>
  <si>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</si>
  <si>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</si>
  <si>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</si>
  <si>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</si>
  <si>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</si>
  <si>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</si>
  <si>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</si>
  <si>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</si>
  <si>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</si>
  <si>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</si>
  <si>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</si>
  <si>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</si>
  <si>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</si>
  <si>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</si>
  <si>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</si>
  <si>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</si>
  <si>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</si>
  <si>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</si>
  <si>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</si>
  <si>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</si>
  <si>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</si>
  <si>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</si>
  <si>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</si>
  <si>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</si>
  <si>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</si>
  <si>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</si>
  <si>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</si>
  <si>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</si>
  <si>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</si>
  <si>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</si>
  <si>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</si>
  <si>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</si>
  <si>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</si>
  <si>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</si>
  <si>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</si>
  <si>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</si>
  <si>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</si>
  <si>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</si>
  <si>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</si>
  <si>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</si>
  <si>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</si>
  <si>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</si>
  <si>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</si>
  <si>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</si>
  <si>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</si>
  <si>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</si>
  <si>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</si>
  <si>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</si>
  <si>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</si>
  <si>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</si>
  <si>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</si>
  <si>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</si>
  <si>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</si>
  <si>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</si>
  <si>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</si>
  <si>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</si>
  <si>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</si>
  <si>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</si>
  <si>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</si>
  <si>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17/11/17 - VENCIMENTO 27/11/17</t>
  </si>
  <si>
    <t>6.2.32. Revisão do ajuste de Remuneração Previsto Contratualmente ²</t>
  </si>
  <si>
    <t>Notas:</t>
  </si>
  <si>
    <t>(1) Ajuste de remuneração previsto contratualmente, período de 25/09 a 24/10/17, parcela 16/20.</t>
  </si>
  <si>
    <t>(2) Revisão do ajuste de remuneração previsto contratualmente, período de 25/05 a 25/06/17.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</si>
</sst>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B3" sqref="B3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572496</v>
      </c>
      <c r="C7" s="9">
        <f t="shared" si="0"/>
        <v>745764</v>
      </c>
      <c r="D7" s="9">
        <f t="shared" si="0"/>
        <v>771173</v>
      </c>
      <c r="E7" s="9">
        <f t="shared" si="0"/>
        <v>522466</v>
      </c>
      <c r="F7" s="9">
        <f t="shared" si="0"/>
        <v>715017</v>
      </c>
      <c r="G7" s="9">
        <f t="shared" si="0"/>
        <v>1226499</v>
      </c>
      <c r="H7" s="9">
        <f t="shared" si="0"/>
        <v>545830</v>
      </c>
      <c r="I7" s="9">
        <f t="shared" si="0"/>
        <v>116465</v>
      </c>
      <c r="J7" s="9">
        <f t="shared" si="0"/>
        <v>311135</v>
      </c>
      <c r="K7" s="9">
        <f t="shared" si="0"/>
        <v>5526845</v>
      </c>
      <c r="L7" s="50"/>
    </row>
    <row r="8" spans="1:11" ht="17.25" customHeight="1">
      <c r="A8" s="10" t="s">
        <v>97</v>
      </c>
      <c r="B8" s="11">
        <f>B9+B12+B16</f>
        <v>266965</v>
      </c>
      <c r="C8" s="11">
        <f aca="true" t="shared" si="1" ref="C8:J8">C9+C12+C16</f>
        <v>359713</v>
      </c>
      <c r="D8" s="11">
        <f t="shared" si="1"/>
        <v>346886</v>
      </c>
      <c r="E8" s="11">
        <f t="shared" si="1"/>
        <v>251212</v>
      </c>
      <c r="F8" s="11">
        <f t="shared" si="1"/>
        <v>327620</v>
      </c>
      <c r="G8" s="11">
        <f t="shared" si="1"/>
        <v>564770</v>
      </c>
      <c r="H8" s="11">
        <f t="shared" si="1"/>
        <v>279422</v>
      </c>
      <c r="I8" s="11">
        <f t="shared" si="1"/>
        <v>50822</v>
      </c>
      <c r="J8" s="11">
        <f t="shared" si="1"/>
        <v>139123</v>
      </c>
      <c r="K8" s="11">
        <f>SUM(B8:J8)</f>
        <v>2586533</v>
      </c>
    </row>
    <row r="9" spans="1:11" ht="17.25" customHeight="1">
      <c r="A9" s="15" t="s">
        <v>16</v>
      </c>
      <c r="B9" s="13">
        <f>+B10+B11</f>
        <v>33471</v>
      </c>
      <c r="C9" s="13">
        <f aca="true" t="shared" si="2" ref="C9:J9">+C10+C11</f>
        <v>48629</v>
      </c>
      <c r="D9" s="13">
        <f t="shared" si="2"/>
        <v>41710</v>
      </c>
      <c r="E9" s="13">
        <f t="shared" si="2"/>
        <v>32457</v>
      </c>
      <c r="F9" s="13">
        <f t="shared" si="2"/>
        <v>35865</v>
      </c>
      <c r="G9" s="13">
        <f t="shared" si="2"/>
        <v>48447</v>
      </c>
      <c r="H9" s="13">
        <f t="shared" si="2"/>
        <v>42967</v>
      </c>
      <c r="I9" s="13">
        <f t="shared" si="2"/>
        <v>7668</v>
      </c>
      <c r="J9" s="13">
        <f t="shared" si="2"/>
        <v>15722</v>
      </c>
      <c r="K9" s="11">
        <f>SUM(B9:J9)</f>
        <v>306936</v>
      </c>
    </row>
    <row r="10" spans="1:11" ht="17.25" customHeight="1">
      <c r="A10" s="29" t="s">
        <v>17</v>
      </c>
      <c r="B10" s="13">
        <v>33471</v>
      </c>
      <c r="C10" s="13">
        <v>48629</v>
      </c>
      <c r="D10" s="13">
        <v>41710</v>
      </c>
      <c r="E10" s="13">
        <v>32457</v>
      </c>
      <c r="F10" s="13">
        <v>35865</v>
      </c>
      <c r="G10" s="13">
        <v>48447</v>
      </c>
      <c r="H10" s="13">
        <v>42967</v>
      </c>
      <c r="I10" s="13">
        <v>7668</v>
      </c>
      <c r="J10" s="13">
        <v>15722</v>
      </c>
      <c r="K10" s="11">
        <f>SUM(B10:J10)</f>
        <v>306936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219912</v>
      </c>
      <c r="C12" s="17">
        <f t="shared" si="3"/>
        <v>292723</v>
      </c>
      <c r="D12" s="17">
        <f t="shared" si="3"/>
        <v>287826</v>
      </c>
      <c r="E12" s="17">
        <f t="shared" si="3"/>
        <v>206452</v>
      </c>
      <c r="F12" s="17">
        <f t="shared" si="3"/>
        <v>272423</v>
      </c>
      <c r="G12" s="17">
        <f t="shared" si="3"/>
        <v>482379</v>
      </c>
      <c r="H12" s="17">
        <f t="shared" si="3"/>
        <v>223231</v>
      </c>
      <c r="I12" s="17">
        <f t="shared" si="3"/>
        <v>40186</v>
      </c>
      <c r="J12" s="17">
        <f t="shared" si="3"/>
        <v>116019</v>
      </c>
      <c r="K12" s="11">
        <f aca="true" t="shared" si="4" ref="K12:K27">SUM(B12:J12)</f>
        <v>2141151</v>
      </c>
    </row>
    <row r="13" spans="1:13" ht="17.25" customHeight="1">
      <c r="A13" s="14" t="s">
        <v>19</v>
      </c>
      <c r="B13" s="13">
        <v>101338</v>
      </c>
      <c r="C13" s="13">
        <v>145271</v>
      </c>
      <c r="D13" s="13">
        <v>147572</v>
      </c>
      <c r="E13" s="13">
        <v>102258</v>
      </c>
      <c r="F13" s="13">
        <v>133710</v>
      </c>
      <c r="G13" s="13">
        <v>221576</v>
      </c>
      <c r="H13" s="13">
        <v>98003</v>
      </c>
      <c r="I13" s="13">
        <v>21928</v>
      </c>
      <c r="J13" s="13">
        <v>58950</v>
      </c>
      <c r="K13" s="11">
        <f t="shared" si="4"/>
        <v>1030606</v>
      </c>
      <c r="L13" s="50"/>
      <c r="M13" s="51"/>
    </row>
    <row r="14" spans="1:12" ht="17.25" customHeight="1">
      <c r="A14" s="14" t="s">
        <v>20</v>
      </c>
      <c r="B14" s="13">
        <v>109196</v>
      </c>
      <c r="C14" s="13">
        <v>132595</v>
      </c>
      <c r="D14" s="13">
        <v>130766</v>
      </c>
      <c r="E14" s="13">
        <v>94905</v>
      </c>
      <c r="F14" s="13">
        <v>129109</v>
      </c>
      <c r="G14" s="13">
        <v>244850</v>
      </c>
      <c r="H14" s="13">
        <v>108113</v>
      </c>
      <c r="I14" s="13">
        <v>15942</v>
      </c>
      <c r="J14" s="13">
        <v>53789</v>
      </c>
      <c r="K14" s="11">
        <f t="shared" si="4"/>
        <v>1019265</v>
      </c>
      <c r="L14" s="50"/>
    </row>
    <row r="15" spans="1:11" ht="17.25" customHeight="1">
      <c r="A15" s="14" t="s">
        <v>21</v>
      </c>
      <c r="B15" s="13">
        <v>9378</v>
      </c>
      <c r="C15" s="13">
        <v>14857</v>
      </c>
      <c r="D15" s="13">
        <v>9488</v>
      </c>
      <c r="E15" s="13">
        <v>9289</v>
      </c>
      <c r="F15" s="13">
        <v>9604</v>
      </c>
      <c r="G15" s="13">
        <v>15953</v>
      </c>
      <c r="H15" s="13">
        <v>17115</v>
      </c>
      <c r="I15" s="13">
        <v>2316</v>
      </c>
      <c r="J15" s="13">
        <v>3280</v>
      </c>
      <c r="K15" s="11">
        <f t="shared" si="4"/>
        <v>91280</v>
      </c>
    </row>
    <row r="16" spans="1:11" ht="17.25" customHeight="1">
      <c r="A16" s="15" t="s">
        <v>93</v>
      </c>
      <c r="B16" s="13">
        <f>B17+B18+B19</f>
        <v>13582</v>
      </c>
      <c r="C16" s="13">
        <f aca="true" t="shared" si="5" ref="C16:J16">C17+C18+C19</f>
        <v>18361</v>
      </c>
      <c r="D16" s="13">
        <f t="shared" si="5"/>
        <v>17350</v>
      </c>
      <c r="E16" s="13">
        <f t="shared" si="5"/>
        <v>12303</v>
      </c>
      <c r="F16" s="13">
        <f t="shared" si="5"/>
        <v>19332</v>
      </c>
      <c r="G16" s="13">
        <f t="shared" si="5"/>
        <v>33944</v>
      </c>
      <c r="H16" s="13">
        <f t="shared" si="5"/>
        <v>13224</v>
      </c>
      <c r="I16" s="13">
        <f t="shared" si="5"/>
        <v>2968</v>
      </c>
      <c r="J16" s="13">
        <f t="shared" si="5"/>
        <v>7382</v>
      </c>
      <c r="K16" s="11">
        <f t="shared" si="4"/>
        <v>138446</v>
      </c>
    </row>
    <row r="17" spans="1:11" ht="17.25" customHeight="1">
      <c r="A17" s="14" t="s">
        <v>94</v>
      </c>
      <c r="B17" s="13">
        <v>13488</v>
      </c>
      <c r="C17" s="13">
        <v>18276</v>
      </c>
      <c r="D17" s="13">
        <v>17265</v>
      </c>
      <c r="E17" s="13">
        <v>12245</v>
      </c>
      <c r="F17" s="13">
        <v>19239</v>
      </c>
      <c r="G17" s="13">
        <v>33738</v>
      </c>
      <c r="H17" s="13">
        <v>13158</v>
      </c>
      <c r="I17" s="13">
        <v>2954</v>
      </c>
      <c r="J17" s="13">
        <v>7354</v>
      </c>
      <c r="K17" s="11">
        <f t="shared" si="4"/>
        <v>137717</v>
      </c>
    </row>
    <row r="18" spans="1:11" ht="17.25" customHeight="1">
      <c r="A18" s="14" t="s">
        <v>95</v>
      </c>
      <c r="B18" s="13">
        <v>82</v>
      </c>
      <c r="C18" s="13">
        <v>76</v>
      </c>
      <c r="D18" s="13">
        <v>71</v>
      </c>
      <c r="E18" s="13">
        <v>52</v>
      </c>
      <c r="F18" s="13">
        <v>87</v>
      </c>
      <c r="G18" s="13">
        <v>199</v>
      </c>
      <c r="H18" s="13">
        <v>56</v>
      </c>
      <c r="I18" s="13">
        <v>14</v>
      </c>
      <c r="J18" s="13">
        <v>22</v>
      </c>
      <c r="K18" s="11">
        <f t="shared" si="4"/>
        <v>659</v>
      </c>
    </row>
    <row r="19" spans="1:11" ht="17.25" customHeight="1">
      <c r="A19" s="14" t="s">
        <v>96</v>
      </c>
      <c r="B19" s="13">
        <v>12</v>
      </c>
      <c r="C19" s="13">
        <v>9</v>
      </c>
      <c r="D19" s="13">
        <v>14</v>
      </c>
      <c r="E19" s="13">
        <v>6</v>
      </c>
      <c r="F19" s="13">
        <v>6</v>
      </c>
      <c r="G19" s="13">
        <v>7</v>
      </c>
      <c r="H19" s="13">
        <v>10</v>
      </c>
      <c r="I19" s="13">
        <v>0</v>
      </c>
      <c r="J19" s="13">
        <v>6</v>
      </c>
      <c r="K19" s="11">
        <f t="shared" si="4"/>
        <v>70</v>
      </c>
    </row>
    <row r="20" spans="1:11" ht="17.25" customHeight="1">
      <c r="A20" s="16" t="s">
        <v>22</v>
      </c>
      <c r="B20" s="11">
        <f>+B21+B22+B23</f>
        <v>156016</v>
      </c>
      <c r="C20" s="11">
        <f aca="true" t="shared" si="6" ref="C20:J20">+C21+C22+C23</f>
        <v>178888</v>
      </c>
      <c r="D20" s="11">
        <f t="shared" si="6"/>
        <v>204278</v>
      </c>
      <c r="E20" s="11">
        <f t="shared" si="6"/>
        <v>129380</v>
      </c>
      <c r="F20" s="11">
        <f t="shared" si="6"/>
        <v>209380</v>
      </c>
      <c r="G20" s="11">
        <f t="shared" si="6"/>
        <v>403374</v>
      </c>
      <c r="H20" s="11">
        <f t="shared" si="6"/>
        <v>133789</v>
      </c>
      <c r="I20" s="11">
        <f t="shared" si="6"/>
        <v>30998</v>
      </c>
      <c r="J20" s="11">
        <f t="shared" si="6"/>
        <v>77183</v>
      </c>
      <c r="K20" s="11">
        <f t="shared" si="4"/>
        <v>1523286</v>
      </c>
    </row>
    <row r="21" spans="1:12" ht="17.25" customHeight="1">
      <c r="A21" s="12" t="s">
        <v>23</v>
      </c>
      <c r="B21" s="13">
        <v>79726</v>
      </c>
      <c r="C21" s="13">
        <v>101537</v>
      </c>
      <c r="D21" s="13">
        <v>117171</v>
      </c>
      <c r="E21" s="13">
        <v>71907</v>
      </c>
      <c r="F21" s="13">
        <v>115229</v>
      </c>
      <c r="G21" s="13">
        <v>203636</v>
      </c>
      <c r="H21" s="13">
        <v>70522</v>
      </c>
      <c r="I21" s="13">
        <v>18599</v>
      </c>
      <c r="J21" s="13">
        <v>43024</v>
      </c>
      <c r="K21" s="11">
        <f t="shared" si="4"/>
        <v>821351</v>
      </c>
      <c r="L21" s="50"/>
    </row>
    <row r="22" spans="1:12" ht="17.25" customHeight="1">
      <c r="A22" s="12" t="s">
        <v>24</v>
      </c>
      <c r="B22" s="13">
        <v>72170</v>
      </c>
      <c r="C22" s="13">
        <v>72150</v>
      </c>
      <c r="D22" s="13">
        <v>83068</v>
      </c>
      <c r="E22" s="13">
        <v>54364</v>
      </c>
      <c r="F22" s="13">
        <v>90016</v>
      </c>
      <c r="G22" s="13">
        <v>192014</v>
      </c>
      <c r="H22" s="13">
        <v>57818</v>
      </c>
      <c r="I22" s="13">
        <v>11490</v>
      </c>
      <c r="J22" s="13">
        <v>32640</v>
      </c>
      <c r="K22" s="11">
        <f t="shared" si="4"/>
        <v>665730</v>
      </c>
      <c r="L22" s="50"/>
    </row>
    <row r="23" spans="1:11" ht="17.25" customHeight="1">
      <c r="A23" s="12" t="s">
        <v>25</v>
      </c>
      <c r="B23" s="13">
        <v>4120</v>
      </c>
      <c r="C23" s="13">
        <v>5201</v>
      </c>
      <c r="D23" s="13">
        <v>4039</v>
      </c>
      <c r="E23" s="13">
        <v>3109</v>
      </c>
      <c r="F23" s="13">
        <v>4135</v>
      </c>
      <c r="G23" s="13">
        <v>7724</v>
      </c>
      <c r="H23" s="13">
        <v>5449</v>
      </c>
      <c r="I23" s="13">
        <v>909</v>
      </c>
      <c r="J23" s="13">
        <v>1519</v>
      </c>
      <c r="K23" s="11">
        <f t="shared" si="4"/>
        <v>36205</v>
      </c>
    </row>
    <row r="24" spans="1:11" ht="17.25" customHeight="1">
      <c r="A24" s="16" t="s">
        <v>26</v>
      </c>
      <c r="B24" s="13">
        <f>+B25+B26</f>
        <v>149515</v>
      </c>
      <c r="C24" s="13">
        <f aca="true" t="shared" si="7" ref="C24:J24">+C25+C26</f>
        <v>207163</v>
      </c>
      <c r="D24" s="13">
        <f t="shared" si="7"/>
        <v>220009</v>
      </c>
      <c r="E24" s="13">
        <f t="shared" si="7"/>
        <v>141874</v>
      </c>
      <c r="F24" s="13">
        <f t="shared" si="7"/>
        <v>178017</v>
      </c>
      <c r="G24" s="13">
        <f t="shared" si="7"/>
        <v>258355</v>
      </c>
      <c r="H24" s="13">
        <f t="shared" si="7"/>
        <v>125297</v>
      </c>
      <c r="I24" s="13">
        <f t="shared" si="7"/>
        <v>34645</v>
      </c>
      <c r="J24" s="13">
        <f t="shared" si="7"/>
        <v>94829</v>
      </c>
      <c r="K24" s="11">
        <f t="shared" si="4"/>
        <v>1409704</v>
      </c>
    </row>
    <row r="25" spans="1:12" ht="17.25" customHeight="1">
      <c r="A25" s="12" t="s">
        <v>115</v>
      </c>
      <c r="B25" s="13">
        <v>62528</v>
      </c>
      <c r="C25" s="13">
        <v>96753</v>
      </c>
      <c r="D25" s="13">
        <v>111226</v>
      </c>
      <c r="E25" s="13">
        <v>70786</v>
      </c>
      <c r="F25" s="13">
        <v>80220</v>
      </c>
      <c r="G25" s="13">
        <v>111443</v>
      </c>
      <c r="H25" s="13">
        <v>54726</v>
      </c>
      <c r="I25" s="13">
        <v>19476</v>
      </c>
      <c r="J25" s="13">
        <v>45447</v>
      </c>
      <c r="K25" s="11">
        <f t="shared" si="4"/>
        <v>652605</v>
      </c>
      <c r="L25" s="50"/>
    </row>
    <row r="26" spans="1:12" ht="17.25" customHeight="1">
      <c r="A26" s="12" t="s">
        <v>116</v>
      </c>
      <c r="B26" s="13">
        <v>86987</v>
      </c>
      <c r="C26" s="13">
        <v>110410</v>
      </c>
      <c r="D26" s="13">
        <v>108783</v>
      </c>
      <c r="E26" s="13">
        <v>71088</v>
      </c>
      <c r="F26" s="13">
        <v>97797</v>
      </c>
      <c r="G26" s="13">
        <v>146912</v>
      </c>
      <c r="H26" s="13">
        <v>70571</v>
      </c>
      <c r="I26" s="13">
        <v>15169</v>
      </c>
      <c r="J26" s="13">
        <v>49382</v>
      </c>
      <c r="K26" s="11">
        <f t="shared" si="4"/>
        <v>757099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7322</v>
      </c>
      <c r="I27" s="11">
        <v>0</v>
      </c>
      <c r="J27" s="11">
        <v>0</v>
      </c>
      <c r="K27" s="11">
        <f t="shared" si="4"/>
        <v>7322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11889.62</v>
      </c>
      <c r="I35" s="19">
        <v>0</v>
      </c>
      <c r="J35" s="19">
        <v>0</v>
      </c>
      <c r="K35" s="23">
        <f>SUM(B35:J35)</f>
        <v>11889.62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1656523.95</v>
      </c>
      <c r="C47" s="22">
        <f aca="true" t="shared" si="12" ref="C47:H47">+C48+C57</f>
        <v>2413653.1899999995</v>
      </c>
      <c r="D47" s="22">
        <f t="shared" si="12"/>
        <v>2806807.1599999997</v>
      </c>
      <c r="E47" s="22">
        <f t="shared" si="12"/>
        <v>1624736.05</v>
      </c>
      <c r="F47" s="22">
        <f t="shared" si="12"/>
        <v>2193645.71</v>
      </c>
      <c r="G47" s="22">
        <f t="shared" si="12"/>
        <v>3171237.4499999997</v>
      </c>
      <c r="H47" s="22">
        <f t="shared" si="12"/>
        <v>1634983.69</v>
      </c>
      <c r="I47" s="22">
        <f>+I48+I57</f>
        <v>606660.4299999999</v>
      </c>
      <c r="J47" s="22">
        <f>+J48+J57</f>
        <v>976681.02</v>
      </c>
      <c r="K47" s="22">
        <f>SUM(B47:J47)</f>
        <v>17084928.65</v>
      </c>
    </row>
    <row r="48" spans="1:11" ht="17.25" customHeight="1">
      <c r="A48" s="16" t="s">
        <v>108</v>
      </c>
      <c r="B48" s="23">
        <f>SUM(B49:B56)</f>
        <v>1638739.51</v>
      </c>
      <c r="C48" s="23">
        <f aca="true" t="shared" si="13" ref="C48:J48">SUM(C49:C56)</f>
        <v>2388487.3699999996</v>
      </c>
      <c r="D48" s="23">
        <f t="shared" si="13"/>
        <v>2780680.6199999996</v>
      </c>
      <c r="E48" s="23">
        <f t="shared" si="13"/>
        <v>1601783.6</v>
      </c>
      <c r="F48" s="23">
        <f t="shared" si="13"/>
        <v>2169995.4899999998</v>
      </c>
      <c r="G48" s="23">
        <f t="shared" si="13"/>
        <v>3140767.07</v>
      </c>
      <c r="H48" s="23">
        <f t="shared" si="13"/>
        <v>1614504.48</v>
      </c>
      <c r="I48" s="23">
        <f t="shared" si="13"/>
        <v>606660.4299999999</v>
      </c>
      <c r="J48" s="23">
        <f t="shared" si="13"/>
        <v>962317.42</v>
      </c>
      <c r="K48" s="23">
        <f aca="true" t="shared" si="14" ref="K48:K57">SUM(B48:J48)</f>
        <v>16903935.990000002</v>
      </c>
    </row>
    <row r="49" spans="1:11" ht="17.25" customHeight="1">
      <c r="A49" s="34" t="s">
        <v>43</v>
      </c>
      <c r="B49" s="23">
        <f aca="true" t="shared" si="15" ref="B49:H49">ROUND(B30*B7,2)</f>
        <v>1637395.81</v>
      </c>
      <c r="C49" s="23">
        <f t="shared" si="15"/>
        <v>2381075.3</v>
      </c>
      <c r="D49" s="23">
        <f t="shared" si="15"/>
        <v>2778150.73</v>
      </c>
      <c r="E49" s="23">
        <f t="shared" si="15"/>
        <v>1600731.33</v>
      </c>
      <c r="F49" s="23">
        <f t="shared" si="15"/>
        <v>2168074.55</v>
      </c>
      <c r="G49" s="23">
        <f t="shared" si="15"/>
        <v>3138120.34</v>
      </c>
      <c r="H49" s="23">
        <f t="shared" si="15"/>
        <v>1601410.64</v>
      </c>
      <c r="I49" s="23">
        <f>ROUND(I30*I7,2)</f>
        <v>605594.71</v>
      </c>
      <c r="J49" s="23">
        <f>ROUND(J30*J7,2)</f>
        <v>960100.38</v>
      </c>
      <c r="K49" s="23">
        <f t="shared" si="14"/>
        <v>16870653.79</v>
      </c>
    </row>
    <row r="50" spans="1:11" ht="17.25" customHeight="1">
      <c r="A50" s="34" t="s">
        <v>44</v>
      </c>
      <c r="B50" s="19">
        <v>0</v>
      </c>
      <c r="C50" s="23">
        <f>ROUND(C31*C7,2)</f>
        <v>5292.59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5292.59</v>
      </c>
    </row>
    <row r="51" spans="1:11" ht="17.25" customHeight="1">
      <c r="A51" s="64" t="s">
        <v>104</v>
      </c>
      <c r="B51" s="65">
        <f aca="true" t="shared" si="16" ref="B51:H51">ROUND(B32*B7,2)</f>
        <v>-2747.98</v>
      </c>
      <c r="C51" s="65">
        <f t="shared" si="16"/>
        <v>-3654.24</v>
      </c>
      <c r="D51" s="65">
        <f t="shared" si="16"/>
        <v>-3855.87</v>
      </c>
      <c r="E51" s="65">
        <f t="shared" si="16"/>
        <v>-2393.13</v>
      </c>
      <c r="F51" s="65">
        <f t="shared" si="16"/>
        <v>-3360.58</v>
      </c>
      <c r="G51" s="65">
        <f t="shared" si="16"/>
        <v>-4783.35</v>
      </c>
      <c r="H51" s="65">
        <f t="shared" si="16"/>
        <v>-2510.82</v>
      </c>
      <c r="I51" s="19">
        <v>0</v>
      </c>
      <c r="J51" s="19">
        <v>0</v>
      </c>
      <c r="K51" s="65">
        <f>SUM(B51:J51)</f>
        <v>-23305.97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11889.62</v>
      </c>
      <c r="I53" s="31">
        <f>+I35</f>
        <v>0</v>
      </c>
      <c r="J53" s="31">
        <f>+J35</f>
        <v>0</v>
      </c>
      <c r="K53" s="23">
        <f t="shared" si="14"/>
        <v>11889.62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-227016.59</v>
      </c>
      <c r="C61" s="35">
        <f t="shared" si="17"/>
        <v>-256004.96999999997</v>
      </c>
      <c r="D61" s="35">
        <f t="shared" si="17"/>
        <v>-352721.19</v>
      </c>
      <c r="E61" s="35">
        <f t="shared" si="17"/>
        <v>-294974.67</v>
      </c>
      <c r="F61" s="35">
        <f t="shared" si="17"/>
        <v>-332418.5</v>
      </c>
      <c r="G61" s="35">
        <f t="shared" si="17"/>
        <v>-345783.05999999994</v>
      </c>
      <c r="H61" s="35">
        <f t="shared" si="17"/>
        <v>-210890.01</v>
      </c>
      <c r="I61" s="35">
        <f t="shared" si="17"/>
        <v>-108479.91999999998</v>
      </c>
      <c r="J61" s="35">
        <f t="shared" si="17"/>
        <v>-97529.36</v>
      </c>
      <c r="K61" s="35">
        <f>SUM(B61:J61)</f>
        <v>-2225818.27</v>
      </c>
    </row>
    <row r="62" spans="1:11" ht="18.75" customHeight="1">
      <c r="A62" s="16" t="s">
        <v>74</v>
      </c>
      <c r="B62" s="35">
        <f aca="true" t="shared" si="18" ref="B62:J62">B63+B64+B65+B66+B67+B68</f>
        <v>-174204.68</v>
      </c>
      <c r="C62" s="35">
        <f t="shared" si="18"/>
        <v>-189062.55</v>
      </c>
      <c r="D62" s="35">
        <f t="shared" si="18"/>
        <v>-180416.57</v>
      </c>
      <c r="E62" s="35">
        <f t="shared" si="18"/>
        <v>-234564.75</v>
      </c>
      <c r="F62" s="35">
        <f t="shared" si="18"/>
        <v>-215144.99</v>
      </c>
      <c r="G62" s="35">
        <f t="shared" si="18"/>
        <v>-250331.46999999997</v>
      </c>
      <c r="H62" s="35">
        <f t="shared" si="18"/>
        <v>-163274.6</v>
      </c>
      <c r="I62" s="35">
        <f t="shared" si="18"/>
        <v>-29138.4</v>
      </c>
      <c r="J62" s="35">
        <f t="shared" si="18"/>
        <v>-59743.6</v>
      </c>
      <c r="K62" s="35">
        <f aca="true" t="shared" si="19" ref="K62:K91">SUM(B62:J62)</f>
        <v>-1495881.61</v>
      </c>
    </row>
    <row r="63" spans="1:11" ht="18.75" customHeight="1">
      <c r="A63" s="12" t="s">
        <v>75</v>
      </c>
      <c r="B63" s="35">
        <f>-ROUND(B9*$D$3,2)</f>
        <v>-127189.8</v>
      </c>
      <c r="C63" s="35">
        <f aca="true" t="shared" si="20" ref="C63:J63">-ROUND(C9*$D$3,2)</f>
        <v>-184790.2</v>
      </c>
      <c r="D63" s="35">
        <f t="shared" si="20"/>
        <v>-158498</v>
      </c>
      <c r="E63" s="35">
        <f t="shared" si="20"/>
        <v>-123336.6</v>
      </c>
      <c r="F63" s="35">
        <f t="shared" si="20"/>
        <v>-136287</v>
      </c>
      <c r="G63" s="35">
        <f t="shared" si="20"/>
        <v>-184098.6</v>
      </c>
      <c r="H63" s="35">
        <f t="shared" si="20"/>
        <v>-163274.6</v>
      </c>
      <c r="I63" s="35">
        <f t="shared" si="20"/>
        <v>-29138.4</v>
      </c>
      <c r="J63" s="35">
        <f t="shared" si="20"/>
        <v>-59743.6</v>
      </c>
      <c r="K63" s="35">
        <f t="shared" si="19"/>
        <v>-1166356.8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-1052.6</v>
      </c>
      <c r="C65" s="35">
        <v>-231.8</v>
      </c>
      <c r="D65" s="35">
        <v>-186.2</v>
      </c>
      <c r="E65" s="35">
        <v>-710.6</v>
      </c>
      <c r="F65" s="35">
        <v>-399</v>
      </c>
      <c r="G65" s="35">
        <v>-250.8</v>
      </c>
      <c r="H65" s="19">
        <v>0</v>
      </c>
      <c r="I65" s="19">
        <v>0</v>
      </c>
      <c r="J65" s="19">
        <v>0</v>
      </c>
      <c r="K65" s="35">
        <f t="shared" si="19"/>
        <v>-2831</v>
      </c>
    </row>
    <row r="66" spans="1:11" ht="18.75" customHeight="1">
      <c r="A66" s="12" t="s">
        <v>105</v>
      </c>
      <c r="B66" s="35">
        <v>-1702.4</v>
      </c>
      <c r="C66" s="35">
        <v>-266</v>
      </c>
      <c r="D66" s="35">
        <v>-425.6</v>
      </c>
      <c r="E66" s="35">
        <v>-1649.2</v>
      </c>
      <c r="F66" s="35">
        <v>-851.2</v>
      </c>
      <c r="G66" s="35">
        <v>-372.4</v>
      </c>
      <c r="H66" s="19">
        <v>0</v>
      </c>
      <c r="I66" s="19">
        <v>0</v>
      </c>
      <c r="J66" s="19">
        <v>0</v>
      </c>
      <c r="K66" s="35">
        <f t="shared" si="19"/>
        <v>-5266.799999999999</v>
      </c>
    </row>
    <row r="67" spans="1:11" ht="18.75" customHeight="1">
      <c r="A67" s="12" t="s">
        <v>52</v>
      </c>
      <c r="B67" s="35">
        <v>-44259.88</v>
      </c>
      <c r="C67" s="35">
        <v>-3774.55</v>
      </c>
      <c r="D67" s="35">
        <v>-21306.77</v>
      </c>
      <c r="E67" s="35">
        <v>-108868.35</v>
      </c>
      <c r="F67" s="35">
        <v>-77607.79</v>
      </c>
      <c r="G67" s="35">
        <v>-65609.67</v>
      </c>
      <c r="H67" s="19">
        <v>0</v>
      </c>
      <c r="I67" s="19">
        <v>0</v>
      </c>
      <c r="J67" s="19">
        <v>0</v>
      </c>
      <c r="K67" s="35">
        <f t="shared" si="19"/>
        <v>-321427.00999999995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-52811.91</v>
      </c>
      <c r="C69" s="65">
        <f>SUM(C70:C102)</f>
        <v>-66942.42</v>
      </c>
      <c r="D69" s="65">
        <f>SUM(D70:D102)</f>
        <v>-172304.62</v>
      </c>
      <c r="E69" s="65">
        <f aca="true" t="shared" si="21" ref="E69:J69">SUM(E70:E102)</f>
        <v>-60409.920000000006</v>
      </c>
      <c r="F69" s="65">
        <f t="shared" si="21"/>
        <v>-117273.51000000001</v>
      </c>
      <c r="G69" s="65">
        <f t="shared" si="21"/>
        <v>-95451.59</v>
      </c>
      <c r="H69" s="65">
        <f t="shared" si="21"/>
        <v>-47615.41</v>
      </c>
      <c r="I69" s="65">
        <f t="shared" si="21"/>
        <v>-79341.51999999999</v>
      </c>
      <c r="J69" s="65">
        <f t="shared" si="21"/>
        <v>-37785.76</v>
      </c>
      <c r="K69" s="65">
        <f t="shared" si="19"/>
        <v>-729936.66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5">
        <v>-17920.02</v>
      </c>
      <c r="C76" s="65">
        <v>-16380</v>
      </c>
      <c r="D76" s="65">
        <v>-118368.96</v>
      </c>
      <c r="E76" s="65">
        <v>-26822.84</v>
      </c>
      <c r="F76" s="65">
        <v>-69211.02</v>
      </c>
      <c r="G76" s="65">
        <v>-25783.81</v>
      </c>
      <c r="H76" s="65">
        <v>-14618.62</v>
      </c>
      <c r="I76" s="65">
        <v>-5327.34</v>
      </c>
      <c r="J76" s="65">
        <v>-16177.22</v>
      </c>
      <c r="K76" s="65">
        <f t="shared" si="19"/>
        <v>-310609.83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137</v>
      </c>
      <c r="B101" s="65">
        <v>-18747.95</v>
      </c>
      <c r="C101" s="65">
        <v>-27534.19</v>
      </c>
      <c r="D101" s="65">
        <v>-32344.49</v>
      </c>
      <c r="E101" s="65">
        <v>-18007.22</v>
      </c>
      <c r="F101" s="65">
        <v>-25630.54</v>
      </c>
      <c r="G101" s="65">
        <v>-36002.78</v>
      </c>
      <c r="H101" s="65">
        <v>-18028.91</v>
      </c>
      <c r="I101" s="65">
        <v>-6289.84</v>
      </c>
      <c r="J101" s="65">
        <v>-10650.33</v>
      </c>
      <c r="K101" s="35">
        <f>SUM(B101:J101)</f>
        <v>-193236.25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1429507.36</v>
      </c>
      <c r="C106" s="24">
        <f t="shared" si="22"/>
        <v>2157648.2199999997</v>
      </c>
      <c r="D106" s="24">
        <f t="shared" si="22"/>
        <v>2454085.9699999997</v>
      </c>
      <c r="E106" s="24">
        <f t="shared" si="22"/>
        <v>1329761.3800000001</v>
      </c>
      <c r="F106" s="24">
        <f t="shared" si="22"/>
        <v>1861227.2099999997</v>
      </c>
      <c r="G106" s="24">
        <f t="shared" si="22"/>
        <v>2825454.3899999997</v>
      </c>
      <c r="H106" s="24">
        <f t="shared" si="22"/>
        <v>1424093.68</v>
      </c>
      <c r="I106" s="24">
        <f>+I107+I108</f>
        <v>498180.5099999999</v>
      </c>
      <c r="J106" s="24">
        <f>+J107+J108</f>
        <v>879151.66</v>
      </c>
      <c r="K106" s="46">
        <f>SUM(B106:J106)</f>
        <v>14859110.379999997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1411722.9200000002</v>
      </c>
      <c r="C107" s="24">
        <f t="shared" si="23"/>
        <v>2132482.4</v>
      </c>
      <c r="D107" s="24">
        <f t="shared" si="23"/>
        <v>2427959.4299999997</v>
      </c>
      <c r="E107" s="24">
        <f t="shared" si="23"/>
        <v>1306808.9300000002</v>
      </c>
      <c r="F107" s="24">
        <f t="shared" si="23"/>
        <v>1837576.9899999998</v>
      </c>
      <c r="G107" s="24">
        <f t="shared" si="23"/>
        <v>2794984.01</v>
      </c>
      <c r="H107" s="24">
        <f t="shared" si="23"/>
        <v>1403614.47</v>
      </c>
      <c r="I107" s="24">
        <f t="shared" si="23"/>
        <v>498180.5099999999</v>
      </c>
      <c r="J107" s="24">
        <f t="shared" si="23"/>
        <v>864788.06</v>
      </c>
      <c r="K107" s="46">
        <f>SUM(B107:J107)</f>
        <v>14678117.72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14859110.390000002</v>
      </c>
      <c r="L114" s="52"/>
    </row>
    <row r="115" spans="1:11" ht="18.75" customHeight="1">
      <c r="A115" s="26" t="s">
        <v>70</v>
      </c>
      <c r="B115" s="27">
        <v>186189.87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186189.87</v>
      </c>
    </row>
    <row r="116" spans="1:11" ht="18.75" customHeight="1">
      <c r="A116" s="26" t="s">
        <v>71</v>
      </c>
      <c r="B116" s="27">
        <v>1243317.49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1243317.49</v>
      </c>
    </row>
    <row r="117" spans="1:11" ht="18.75" customHeight="1">
      <c r="A117" s="26" t="s">
        <v>72</v>
      </c>
      <c r="B117" s="38">
        <v>0</v>
      </c>
      <c r="C117" s="27">
        <f>+C106</f>
        <v>2157648.2199999997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2157648.2199999997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2284128.36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2284128.36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169957.61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169957.61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1196785.24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1196785.24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132976.14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132976.14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352515.23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352515.23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657808.56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657808.56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94740.49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94740.49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756162.93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756162.93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837653.43</v>
      </c>
      <c r="H126" s="38">
        <v>0</v>
      </c>
      <c r="I126" s="38">
        <v>0</v>
      </c>
      <c r="J126" s="38">
        <v>0</v>
      </c>
      <c r="K126" s="39">
        <f t="shared" si="25"/>
        <v>837653.43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65672.66</v>
      </c>
      <c r="H127" s="38">
        <v>0</v>
      </c>
      <c r="I127" s="38">
        <v>0</v>
      </c>
      <c r="J127" s="38">
        <v>0</v>
      </c>
      <c r="K127" s="39">
        <f t="shared" si="25"/>
        <v>65672.66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403486.56</v>
      </c>
      <c r="H128" s="38">
        <v>0</v>
      </c>
      <c r="I128" s="38">
        <v>0</v>
      </c>
      <c r="J128" s="38">
        <v>0</v>
      </c>
      <c r="K128" s="39">
        <f t="shared" si="25"/>
        <v>403486.56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368782.69</v>
      </c>
      <c r="H129" s="38">
        <v>0</v>
      </c>
      <c r="I129" s="38">
        <v>0</v>
      </c>
      <c r="J129" s="38">
        <v>0</v>
      </c>
      <c r="K129" s="39">
        <f t="shared" si="25"/>
        <v>368782.69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1149859.05</v>
      </c>
      <c r="H130" s="38">
        <v>0</v>
      </c>
      <c r="I130" s="38">
        <v>0</v>
      </c>
      <c r="J130" s="38">
        <v>0</v>
      </c>
      <c r="K130" s="39">
        <f t="shared" si="25"/>
        <v>1149859.05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487341.88</v>
      </c>
      <c r="I131" s="38">
        <v>0</v>
      </c>
      <c r="J131" s="38">
        <v>0</v>
      </c>
      <c r="K131" s="39">
        <f t="shared" si="25"/>
        <v>487341.88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936751.81</v>
      </c>
      <c r="I132" s="38">
        <v>0</v>
      </c>
      <c r="J132" s="38">
        <v>0</v>
      </c>
      <c r="K132" s="39">
        <f t="shared" si="25"/>
        <v>936751.81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498180.51</v>
      </c>
      <c r="J133" s="38"/>
      <c r="K133" s="39">
        <f t="shared" si="25"/>
        <v>498180.51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879151.66</v>
      </c>
      <c r="K134" s="42">
        <f t="shared" si="25"/>
        <v>879151.66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2017-11-27T12:26:25Z</dcterms:modified>
  <cp:category/>
  <cp:version/>
  <cp:contentType/>
  <cp:contentStatus/>
</cp:coreProperties>
</file>