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<sst xmlns="http://schemas.openxmlformats.org/spreadsheetml/2006/main" count="141" uniqueCount="141">
  <si>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</si>
  <si>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</si>
  <si>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</si>
  <si>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</si>
  <si>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</si>
  <si>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</si>
  <si>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</si>
  <si>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</si>
  <si>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</si>
  <si>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</si>
  <si>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</si>
  <si>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</si>
  <si>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</si>
  <si>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</si>
  <si>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</si>
  <si>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</si>
  <si>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</si>
  <si>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</si>
  <si>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</si>
  <si>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</si>
  <si>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</si>
  <si>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</si>
  <si>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</si>
  <si>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</si>
  <si>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</si>
  <si>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</si>
  <si>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</si>
  <si>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</si>
  <si>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</si>
  <si>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</si>
  <si>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</si>
  <si>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</si>
  <si>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</si>
  <si>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</si>
  <si>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</si>
  <si>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</si>
  <si>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</si>
  <si>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</si>
  <si>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</si>
  <si>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</si>
  <si>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</si>
  <si>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</si>
  <si>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</si>
  <si>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</si>
  <si>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</si>
  <si>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</si>
  <si>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</si>
  <si>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</si>
  <si>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</si>
  <si>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</si>
  <si>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</si>
  <si>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</si>
  <si>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</si>
  <si>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</si>
  <si>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</si>
  <si>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</si>
  <si>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</si>
  <si>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</si>
  <si>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</si>
  <si>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</si>
  <si>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</si>
  <si>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</si>
  <si>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</si>
  <si>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</si>
  <si>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</si>
  <si>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</si>
  <si>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</si>
  <si>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</si>
  <si>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</si>
  <si>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</si>
  <si>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</si>
  <si>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</si>
  <si>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</si>
  <si>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</si>
  <si>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</si>
  <si>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</si>
  <si>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</si>
  <si>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</si>
  <si>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</si>
  <si>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</si>
  <si>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</si>
  <si>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</si>
  <si>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</si>
  <si>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</si>
  <si>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</si>
  <si>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</si>
  <si>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</si>
  <si>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</si>
  <si>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</si>
  <si>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</si>
  <si>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</si>
  <si>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</si>
  <si>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</si>
  <si>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</si>
  <si>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</si>
  <si>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</si>
  <si>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</si>
  <si>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</si>
  <si>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</si>
  <si>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</si>
  <si>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</si>
  <si>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</si>
  <si>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</si>
  <si>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</si>
  <si>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</si>
  <si>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</si>
  <si>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</si>
  <si>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</si>
  <si>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</si>
  <si>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</si>
  <si>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</si>
  <si>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</si>
  <si>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</si>
  <si>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</si>
  <si>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</si>
  <si>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</si>
  <si>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</si>
  <si>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</si>
  <si>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</si>
  <si>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</si>
  <si>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</si>
  <si>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</si>
  <si>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</si>
  <si>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</si>
  <si>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</si>
  <si>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</si>
  <si>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</si>
  <si>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</si>
  <si>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</si>
  <si>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</si>
  <si>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</si>
  <si>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</si>
  <si>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</si>
  <si>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</si>
  <si>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</si>
  <si>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</si>
  <si>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13/11/17 - VENCIMENTO 22/11/17</t>
  </si>
  <si>
    <t>6.3. Revisão de Remuneração pelo Transporte Coletivo ²</t>
  </si>
  <si>
    <t>Notas:</t>
  </si>
  <si>
    <t>(1) Ajuste de remuneração previsto contratualmente, período de 25/09 a 24/10/17, parcela 13/20.</t>
  </si>
  <si>
    <t>(2) Pagamento de combustível não fóssil de nov/17.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</si>
</sst>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607851</v>
      </c>
      <c r="C7" s="9">
        <f t="shared" si="0"/>
        <v>799307</v>
      </c>
      <c r="D7" s="9">
        <f t="shared" si="0"/>
        <v>819188</v>
      </c>
      <c r="E7" s="9">
        <f t="shared" si="0"/>
        <v>554640</v>
      </c>
      <c r="F7" s="9">
        <f t="shared" si="0"/>
        <v>740331</v>
      </c>
      <c r="G7" s="9">
        <f t="shared" si="0"/>
        <v>1243974</v>
      </c>
      <c r="H7" s="9">
        <f t="shared" si="0"/>
        <v>575060</v>
      </c>
      <c r="I7" s="9">
        <f t="shared" si="0"/>
        <v>126121</v>
      </c>
      <c r="J7" s="9">
        <f t="shared" si="0"/>
        <v>332370</v>
      </c>
      <c r="K7" s="9">
        <f t="shared" si="0"/>
        <v>5798842</v>
      </c>
      <c r="L7" s="50"/>
    </row>
    <row r="8" spans="1:11" ht="17.25" customHeight="1">
      <c r="A8" s="10" t="s">
        <v>97</v>
      </c>
      <c r="B8" s="11">
        <f>B9+B12+B16</f>
        <v>278104</v>
      </c>
      <c r="C8" s="11">
        <f aca="true" t="shared" si="1" ref="C8:J8">C9+C12+C16</f>
        <v>377060</v>
      </c>
      <c r="D8" s="11">
        <f t="shared" si="1"/>
        <v>359570</v>
      </c>
      <c r="E8" s="11">
        <f t="shared" si="1"/>
        <v>261580</v>
      </c>
      <c r="F8" s="11">
        <f t="shared" si="1"/>
        <v>334175</v>
      </c>
      <c r="G8" s="11">
        <f t="shared" si="1"/>
        <v>568419</v>
      </c>
      <c r="H8" s="11">
        <f t="shared" si="1"/>
        <v>290501</v>
      </c>
      <c r="I8" s="11">
        <f t="shared" si="1"/>
        <v>53902</v>
      </c>
      <c r="J8" s="11">
        <f t="shared" si="1"/>
        <v>144146</v>
      </c>
      <c r="K8" s="11">
        <f>SUM(B8:J8)</f>
        <v>2667457</v>
      </c>
    </row>
    <row r="9" spans="1:11" ht="17.25" customHeight="1">
      <c r="A9" s="15" t="s">
        <v>16</v>
      </c>
      <c r="B9" s="13">
        <f>+B10+B11</f>
        <v>34884</v>
      </c>
      <c r="C9" s="13">
        <f aca="true" t="shared" si="2" ref="C9:J9">+C10+C11</f>
        <v>51065</v>
      </c>
      <c r="D9" s="13">
        <f t="shared" si="2"/>
        <v>43700</v>
      </c>
      <c r="E9" s="13">
        <f t="shared" si="2"/>
        <v>34030</v>
      </c>
      <c r="F9" s="13">
        <f t="shared" si="2"/>
        <v>36691</v>
      </c>
      <c r="G9" s="13">
        <f t="shared" si="2"/>
        <v>49268</v>
      </c>
      <c r="H9" s="13">
        <f t="shared" si="2"/>
        <v>44180</v>
      </c>
      <c r="I9" s="13">
        <f t="shared" si="2"/>
        <v>8079</v>
      </c>
      <c r="J9" s="13">
        <f t="shared" si="2"/>
        <v>16240</v>
      </c>
      <c r="K9" s="11">
        <f>SUM(B9:J9)</f>
        <v>318137</v>
      </c>
    </row>
    <row r="10" spans="1:11" ht="17.25" customHeight="1">
      <c r="A10" s="29" t="s">
        <v>17</v>
      </c>
      <c r="B10" s="13">
        <v>34884</v>
      </c>
      <c r="C10" s="13">
        <v>51065</v>
      </c>
      <c r="D10" s="13">
        <v>43700</v>
      </c>
      <c r="E10" s="13">
        <v>34030</v>
      </c>
      <c r="F10" s="13">
        <v>36691</v>
      </c>
      <c r="G10" s="13">
        <v>49268</v>
      </c>
      <c r="H10" s="13">
        <v>44180</v>
      </c>
      <c r="I10" s="13">
        <v>8079</v>
      </c>
      <c r="J10" s="13">
        <v>16240</v>
      </c>
      <c r="K10" s="11">
        <f>SUM(B10:J10)</f>
        <v>318137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228995</v>
      </c>
      <c r="C12" s="17">
        <f t="shared" si="3"/>
        <v>306432</v>
      </c>
      <c r="D12" s="17">
        <f t="shared" si="3"/>
        <v>297827</v>
      </c>
      <c r="E12" s="17">
        <f t="shared" si="3"/>
        <v>214547</v>
      </c>
      <c r="F12" s="17">
        <f t="shared" si="3"/>
        <v>277683</v>
      </c>
      <c r="G12" s="17">
        <f t="shared" si="3"/>
        <v>484996</v>
      </c>
      <c r="H12" s="17">
        <f t="shared" si="3"/>
        <v>232313</v>
      </c>
      <c r="I12" s="17">
        <f t="shared" si="3"/>
        <v>42792</v>
      </c>
      <c r="J12" s="17">
        <f t="shared" si="3"/>
        <v>120282</v>
      </c>
      <c r="K12" s="11">
        <f aca="true" t="shared" si="4" ref="K12:K27">SUM(B12:J12)</f>
        <v>2205867</v>
      </c>
    </row>
    <row r="13" spans="1:13" ht="17.25" customHeight="1">
      <c r="A13" s="14" t="s">
        <v>19</v>
      </c>
      <c r="B13" s="13">
        <v>104981</v>
      </c>
      <c r="C13" s="13">
        <v>149449</v>
      </c>
      <c r="D13" s="13">
        <v>151148</v>
      </c>
      <c r="E13" s="13">
        <v>104548</v>
      </c>
      <c r="F13" s="13">
        <v>134486</v>
      </c>
      <c r="G13" s="13">
        <v>220870</v>
      </c>
      <c r="H13" s="13">
        <v>101322</v>
      </c>
      <c r="I13" s="13">
        <v>22984</v>
      </c>
      <c r="J13" s="13">
        <v>60016</v>
      </c>
      <c r="K13" s="11">
        <f t="shared" si="4"/>
        <v>1049804</v>
      </c>
      <c r="L13" s="50"/>
      <c r="M13" s="51"/>
    </row>
    <row r="14" spans="1:12" ht="17.25" customHeight="1">
      <c r="A14" s="14" t="s">
        <v>20</v>
      </c>
      <c r="B14" s="13">
        <v>113641</v>
      </c>
      <c r="C14" s="13">
        <v>139898</v>
      </c>
      <c r="D14" s="13">
        <v>135571</v>
      </c>
      <c r="E14" s="13">
        <v>99684</v>
      </c>
      <c r="F14" s="13">
        <v>132579</v>
      </c>
      <c r="G14" s="13">
        <v>246781</v>
      </c>
      <c r="H14" s="13">
        <v>111877</v>
      </c>
      <c r="I14" s="13">
        <v>17167</v>
      </c>
      <c r="J14" s="13">
        <v>56390</v>
      </c>
      <c r="K14" s="11">
        <f t="shared" si="4"/>
        <v>1053588</v>
      </c>
      <c r="L14" s="50"/>
    </row>
    <row r="15" spans="1:11" ht="17.25" customHeight="1">
      <c r="A15" s="14" t="s">
        <v>21</v>
      </c>
      <c r="B15" s="13">
        <v>10373</v>
      </c>
      <c r="C15" s="13">
        <v>17085</v>
      </c>
      <c r="D15" s="13">
        <v>11108</v>
      </c>
      <c r="E15" s="13">
        <v>10315</v>
      </c>
      <c r="F15" s="13">
        <v>10618</v>
      </c>
      <c r="G15" s="13">
        <v>17345</v>
      </c>
      <c r="H15" s="13">
        <v>19114</v>
      </c>
      <c r="I15" s="13">
        <v>2641</v>
      </c>
      <c r="J15" s="13">
        <v>3876</v>
      </c>
      <c r="K15" s="11">
        <f t="shared" si="4"/>
        <v>102475</v>
      </c>
    </row>
    <row r="16" spans="1:11" ht="17.25" customHeight="1">
      <c r="A16" s="15" t="s">
        <v>93</v>
      </c>
      <c r="B16" s="13">
        <f>B17+B18+B19</f>
        <v>14225</v>
      </c>
      <c r="C16" s="13">
        <f aca="true" t="shared" si="5" ref="C16:J16">C17+C18+C19</f>
        <v>19563</v>
      </c>
      <c r="D16" s="13">
        <f t="shared" si="5"/>
        <v>18043</v>
      </c>
      <c r="E16" s="13">
        <f t="shared" si="5"/>
        <v>13003</v>
      </c>
      <c r="F16" s="13">
        <f t="shared" si="5"/>
        <v>19801</v>
      </c>
      <c r="G16" s="13">
        <f t="shared" si="5"/>
        <v>34155</v>
      </c>
      <c r="H16" s="13">
        <f t="shared" si="5"/>
        <v>14008</v>
      </c>
      <c r="I16" s="13">
        <f t="shared" si="5"/>
        <v>3031</v>
      </c>
      <c r="J16" s="13">
        <f t="shared" si="5"/>
        <v>7624</v>
      </c>
      <c r="K16" s="11">
        <f t="shared" si="4"/>
        <v>143453</v>
      </c>
    </row>
    <row r="17" spans="1:11" ht="17.25" customHeight="1">
      <c r="A17" s="14" t="s">
        <v>94</v>
      </c>
      <c r="B17" s="13">
        <v>14123</v>
      </c>
      <c r="C17" s="13">
        <v>19472</v>
      </c>
      <c r="D17" s="13">
        <v>17965</v>
      </c>
      <c r="E17" s="13">
        <v>12938</v>
      </c>
      <c r="F17" s="13">
        <v>19714</v>
      </c>
      <c r="G17" s="13">
        <v>33962</v>
      </c>
      <c r="H17" s="13">
        <v>13908</v>
      </c>
      <c r="I17" s="13">
        <v>3016</v>
      </c>
      <c r="J17" s="13">
        <v>7586</v>
      </c>
      <c r="K17" s="11">
        <f t="shared" si="4"/>
        <v>142684</v>
      </c>
    </row>
    <row r="18" spans="1:11" ht="17.25" customHeight="1">
      <c r="A18" s="14" t="s">
        <v>95</v>
      </c>
      <c r="B18" s="13">
        <v>81</v>
      </c>
      <c r="C18" s="13">
        <v>76</v>
      </c>
      <c r="D18" s="13">
        <v>67</v>
      </c>
      <c r="E18" s="13">
        <v>58</v>
      </c>
      <c r="F18" s="13">
        <v>80</v>
      </c>
      <c r="G18" s="13">
        <v>181</v>
      </c>
      <c r="H18" s="13">
        <v>95</v>
      </c>
      <c r="I18" s="13">
        <v>14</v>
      </c>
      <c r="J18" s="13">
        <v>32</v>
      </c>
      <c r="K18" s="11">
        <f t="shared" si="4"/>
        <v>684</v>
      </c>
    </row>
    <row r="19" spans="1:11" ht="17.25" customHeight="1">
      <c r="A19" s="14" t="s">
        <v>96</v>
      </c>
      <c r="B19" s="13">
        <v>21</v>
      </c>
      <c r="C19" s="13">
        <v>15</v>
      </c>
      <c r="D19" s="13">
        <v>11</v>
      </c>
      <c r="E19" s="13">
        <v>7</v>
      </c>
      <c r="F19" s="13">
        <v>7</v>
      </c>
      <c r="G19" s="13">
        <v>12</v>
      </c>
      <c r="H19" s="13">
        <v>5</v>
      </c>
      <c r="I19" s="13">
        <v>1</v>
      </c>
      <c r="J19" s="13">
        <v>6</v>
      </c>
      <c r="K19" s="11">
        <f t="shared" si="4"/>
        <v>85</v>
      </c>
    </row>
    <row r="20" spans="1:11" ht="17.25" customHeight="1">
      <c r="A20" s="16" t="s">
        <v>22</v>
      </c>
      <c r="B20" s="11">
        <f>+B21+B22+B23</f>
        <v>163996</v>
      </c>
      <c r="C20" s="11">
        <f aca="true" t="shared" si="6" ref="C20:J20">+C21+C22+C23</f>
        <v>190122</v>
      </c>
      <c r="D20" s="11">
        <f t="shared" si="6"/>
        <v>213835</v>
      </c>
      <c r="E20" s="11">
        <f t="shared" si="6"/>
        <v>136056</v>
      </c>
      <c r="F20" s="11">
        <f t="shared" si="6"/>
        <v>213100</v>
      </c>
      <c r="G20" s="11">
        <f t="shared" si="6"/>
        <v>402336</v>
      </c>
      <c r="H20" s="11">
        <f t="shared" si="6"/>
        <v>140061</v>
      </c>
      <c r="I20" s="11">
        <f t="shared" si="6"/>
        <v>32984</v>
      </c>
      <c r="J20" s="11">
        <f t="shared" si="6"/>
        <v>80949</v>
      </c>
      <c r="K20" s="11">
        <f t="shared" si="4"/>
        <v>1573439</v>
      </c>
    </row>
    <row r="21" spans="1:12" ht="17.25" customHeight="1">
      <c r="A21" s="12" t="s">
        <v>23</v>
      </c>
      <c r="B21" s="13">
        <v>82864</v>
      </c>
      <c r="C21" s="13">
        <v>106592</v>
      </c>
      <c r="D21" s="13">
        <v>122279</v>
      </c>
      <c r="E21" s="13">
        <v>75026</v>
      </c>
      <c r="F21" s="13">
        <v>116162</v>
      </c>
      <c r="G21" s="13">
        <v>202663</v>
      </c>
      <c r="H21" s="13">
        <v>74136</v>
      </c>
      <c r="I21" s="13">
        <v>19986</v>
      </c>
      <c r="J21" s="13">
        <v>44402</v>
      </c>
      <c r="K21" s="11">
        <f t="shared" si="4"/>
        <v>844110</v>
      </c>
      <c r="L21" s="50"/>
    </row>
    <row r="22" spans="1:12" ht="17.25" customHeight="1">
      <c r="A22" s="12" t="s">
        <v>24</v>
      </c>
      <c r="B22" s="13">
        <v>76249</v>
      </c>
      <c r="C22" s="13">
        <v>77598</v>
      </c>
      <c r="D22" s="13">
        <v>86944</v>
      </c>
      <c r="E22" s="13">
        <v>57558</v>
      </c>
      <c r="F22" s="13">
        <v>92462</v>
      </c>
      <c r="G22" s="13">
        <v>191527</v>
      </c>
      <c r="H22" s="13">
        <v>59746</v>
      </c>
      <c r="I22" s="13">
        <v>12005</v>
      </c>
      <c r="J22" s="13">
        <v>34777</v>
      </c>
      <c r="K22" s="11">
        <f t="shared" si="4"/>
        <v>688866</v>
      </c>
      <c r="L22" s="50"/>
    </row>
    <row r="23" spans="1:11" ht="17.25" customHeight="1">
      <c r="A23" s="12" t="s">
        <v>25</v>
      </c>
      <c r="B23" s="13">
        <v>4883</v>
      </c>
      <c r="C23" s="13">
        <v>5932</v>
      </c>
      <c r="D23" s="13">
        <v>4612</v>
      </c>
      <c r="E23" s="13">
        <v>3472</v>
      </c>
      <c r="F23" s="13">
        <v>4476</v>
      </c>
      <c r="G23" s="13">
        <v>8146</v>
      </c>
      <c r="H23" s="13">
        <v>6179</v>
      </c>
      <c r="I23" s="13">
        <v>993</v>
      </c>
      <c r="J23" s="13">
        <v>1770</v>
      </c>
      <c r="K23" s="11">
        <f t="shared" si="4"/>
        <v>40463</v>
      </c>
    </row>
    <row r="24" spans="1:11" ht="17.25" customHeight="1">
      <c r="A24" s="16" t="s">
        <v>26</v>
      </c>
      <c r="B24" s="13">
        <f>+B25+B26</f>
        <v>165751</v>
      </c>
      <c r="C24" s="13">
        <f aca="true" t="shared" si="7" ref="C24:J24">+C25+C26</f>
        <v>232125</v>
      </c>
      <c r="D24" s="13">
        <f t="shared" si="7"/>
        <v>245783</v>
      </c>
      <c r="E24" s="13">
        <f t="shared" si="7"/>
        <v>157004</v>
      </c>
      <c r="F24" s="13">
        <f t="shared" si="7"/>
        <v>193056</v>
      </c>
      <c r="G24" s="13">
        <f t="shared" si="7"/>
        <v>273219</v>
      </c>
      <c r="H24" s="13">
        <f t="shared" si="7"/>
        <v>136863</v>
      </c>
      <c r="I24" s="13">
        <f t="shared" si="7"/>
        <v>39235</v>
      </c>
      <c r="J24" s="13">
        <f t="shared" si="7"/>
        <v>107275</v>
      </c>
      <c r="K24" s="11">
        <f t="shared" si="4"/>
        <v>1550311</v>
      </c>
    </row>
    <row r="25" spans="1:12" ht="17.25" customHeight="1">
      <c r="A25" s="12" t="s">
        <v>115</v>
      </c>
      <c r="B25" s="13">
        <v>68358</v>
      </c>
      <c r="C25" s="13">
        <v>106801</v>
      </c>
      <c r="D25" s="13">
        <v>121987</v>
      </c>
      <c r="E25" s="13">
        <v>77680</v>
      </c>
      <c r="F25" s="13">
        <v>88499</v>
      </c>
      <c r="G25" s="13">
        <v>120368</v>
      </c>
      <c r="H25" s="13">
        <v>61049</v>
      </c>
      <c r="I25" s="13">
        <v>22068</v>
      </c>
      <c r="J25" s="13">
        <v>50100</v>
      </c>
      <c r="K25" s="11">
        <f t="shared" si="4"/>
        <v>716910</v>
      </c>
      <c r="L25" s="50"/>
    </row>
    <row r="26" spans="1:12" ht="17.25" customHeight="1">
      <c r="A26" s="12" t="s">
        <v>116</v>
      </c>
      <c r="B26" s="13">
        <v>97393</v>
      </c>
      <c r="C26" s="13">
        <v>125324</v>
      </c>
      <c r="D26" s="13">
        <v>123796</v>
      </c>
      <c r="E26" s="13">
        <v>79324</v>
      </c>
      <c r="F26" s="13">
        <v>104557</v>
      </c>
      <c r="G26" s="13">
        <v>152851</v>
      </c>
      <c r="H26" s="13">
        <v>75814</v>
      </c>
      <c r="I26" s="13">
        <v>17167</v>
      </c>
      <c r="J26" s="13">
        <v>57175</v>
      </c>
      <c r="K26" s="11">
        <f t="shared" si="4"/>
        <v>833401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7635</v>
      </c>
      <c r="I27" s="11">
        <v>0</v>
      </c>
      <c r="J27" s="11">
        <v>0</v>
      </c>
      <c r="K27" s="11">
        <f t="shared" si="4"/>
        <v>7635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10971.31</v>
      </c>
      <c r="I35" s="19">
        <v>0</v>
      </c>
      <c r="J35" s="19">
        <v>0</v>
      </c>
      <c r="K35" s="23">
        <f>SUM(B35:J35)</f>
        <v>10971.31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1757473.0899999999</v>
      </c>
      <c r="C47" s="22">
        <f aca="true" t="shared" si="12" ref="C47:H47">+C48+C57</f>
        <v>2584722.91</v>
      </c>
      <c r="D47" s="22">
        <f t="shared" si="12"/>
        <v>2979541.13</v>
      </c>
      <c r="E47" s="22">
        <f t="shared" si="12"/>
        <v>1723163.38</v>
      </c>
      <c r="F47" s="22">
        <f t="shared" si="12"/>
        <v>2270283.8400000003</v>
      </c>
      <c r="G47" s="22">
        <f t="shared" si="12"/>
        <v>3215880.84</v>
      </c>
      <c r="H47" s="22">
        <f t="shared" si="12"/>
        <v>1719688.81</v>
      </c>
      <c r="I47" s="22">
        <f>+I48+I57</f>
        <v>656869.7</v>
      </c>
      <c r="J47" s="22">
        <f>+J48+J57</f>
        <v>1042207.99</v>
      </c>
      <c r="K47" s="22">
        <f>SUM(B47:J47)</f>
        <v>17949831.689999998</v>
      </c>
    </row>
    <row r="48" spans="1:11" ht="17.25" customHeight="1">
      <c r="A48" s="16" t="s">
        <v>108</v>
      </c>
      <c r="B48" s="23">
        <f>SUM(B49:B56)</f>
        <v>1739688.65</v>
      </c>
      <c r="C48" s="23">
        <f aca="true" t="shared" si="13" ref="C48:J48">SUM(C49:C56)</f>
        <v>2559557.0900000003</v>
      </c>
      <c r="D48" s="23">
        <f t="shared" si="13"/>
        <v>2953414.59</v>
      </c>
      <c r="E48" s="23">
        <f t="shared" si="13"/>
        <v>1700210.93</v>
      </c>
      <c r="F48" s="23">
        <f t="shared" si="13"/>
        <v>2246633.62</v>
      </c>
      <c r="G48" s="23">
        <f t="shared" si="13"/>
        <v>3185410.46</v>
      </c>
      <c r="H48" s="23">
        <f t="shared" si="13"/>
        <v>1699209.6</v>
      </c>
      <c r="I48" s="23">
        <f t="shared" si="13"/>
        <v>656869.7</v>
      </c>
      <c r="J48" s="23">
        <f t="shared" si="13"/>
        <v>1027844.39</v>
      </c>
      <c r="K48" s="23">
        <f aca="true" t="shared" si="14" ref="K48:K57">SUM(B48:J48)</f>
        <v>17768839.029999997</v>
      </c>
    </row>
    <row r="49" spans="1:11" ht="17.25" customHeight="1">
      <c r="A49" s="34" t="s">
        <v>43</v>
      </c>
      <c r="B49" s="23">
        <f aca="true" t="shared" si="15" ref="B49:H49">ROUND(B30*B7,2)</f>
        <v>1738514.65</v>
      </c>
      <c r="C49" s="23">
        <f t="shared" si="15"/>
        <v>2552027.39</v>
      </c>
      <c r="D49" s="23">
        <f t="shared" si="15"/>
        <v>2951124.77</v>
      </c>
      <c r="E49" s="23">
        <f t="shared" si="15"/>
        <v>1699306.03</v>
      </c>
      <c r="F49" s="23">
        <f t="shared" si="15"/>
        <v>2244831.66</v>
      </c>
      <c r="G49" s="23">
        <f t="shared" si="15"/>
        <v>3182831.88</v>
      </c>
      <c r="H49" s="23">
        <f t="shared" si="15"/>
        <v>1687168.53</v>
      </c>
      <c r="I49" s="23">
        <f>ROUND(I30*I7,2)</f>
        <v>655803.98</v>
      </c>
      <c r="J49" s="23">
        <f>ROUND(J30*J7,2)</f>
        <v>1025627.35</v>
      </c>
      <c r="K49" s="23">
        <f t="shared" si="14"/>
        <v>17737236.24</v>
      </c>
    </row>
    <row r="50" spans="1:11" ht="17.25" customHeight="1">
      <c r="A50" s="34" t="s">
        <v>44</v>
      </c>
      <c r="B50" s="19">
        <v>0</v>
      </c>
      <c r="C50" s="23">
        <f>ROUND(C31*C7,2)</f>
        <v>5672.58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5672.58</v>
      </c>
    </row>
    <row r="51" spans="1:11" ht="17.25" customHeight="1">
      <c r="A51" s="64" t="s">
        <v>104</v>
      </c>
      <c r="B51" s="65">
        <f aca="true" t="shared" si="16" ref="B51:H51">ROUND(B32*B7,2)</f>
        <v>-2917.68</v>
      </c>
      <c r="C51" s="65">
        <f t="shared" si="16"/>
        <v>-3916.6</v>
      </c>
      <c r="D51" s="65">
        <f t="shared" si="16"/>
        <v>-4095.94</v>
      </c>
      <c r="E51" s="65">
        <f t="shared" si="16"/>
        <v>-2540.5</v>
      </c>
      <c r="F51" s="65">
        <f t="shared" si="16"/>
        <v>-3479.56</v>
      </c>
      <c r="G51" s="65">
        <f t="shared" si="16"/>
        <v>-4851.5</v>
      </c>
      <c r="H51" s="65">
        <f t="shared" si="16"/>
        <v>-2645.28</v>
      </c>
      <c r="I51" s="19">
        <v>0</v>
      </c>
      <c r="J51" s="19">
        <v>0</v>
      </c>
      <c r="K51" s="65">
        <f>SUM(B51:J51)</f>
        <v>-24447.059999999998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10971.31</v>
      </c>
      <c r="I53" s="31">
        <f>+I35</f>
        <v>0</v>
      </c>
      <c r="J53" s="31">
        <f>+J35</f>
        <v>0</v>
      </c>
      <c r="K53" s="23">
        <f t="shared" si="14"/>
        <v>10971.31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17784.44</v>
      </c>
      <c r="C57" s="36">
        <v>25165.82</v>
      </c>
      <c r="D57" s="36">
        <v>26126.54</v>
      </c>
      <c r="E57" s="36">
        <v>22952.45</v>
      </c>
      <c r="F57" s="36">
        <v>23650.22</v>
      </c>
      <c r="G57" s="36">
        <v>30470.38</v>
      </c>
      <c r="H57" s="36">
        <v>20479.21</v>
      </c>
      <c r="I57" s="19">
        <v>0</v>
      </c>
      <c r="J57" s="36">
        <v>14363.6</v>
      </c>
      <c r="K57" s="36">
        <f t="shared" si="14"/>
        <v>180992.65999999997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-334672.91</v>
      </c>
      <c r="C61" s="35">
        <f t="shared" si="17"/>
        <v>-222741.34000000003</v>
      </c>
      <c r="D61" s="35">
        <f t="shared" si="17"/>
        <v>-251621.02999999997</v>
      </c>
      <c r="E61" s="35">
        <f t="shared" si="17"/>
        <v>-425164.20999999996</v>
      </c>
      <c r="F61" s="35">
        <f t="shared" si="17"/>
        <v>-383536.01</v>
      </c>
      <c r="G61" s="35">
        <f t="shared" si="17"/>
        <v>-430455.37</v>
      </c>
      <c r="H61" s="35">
        <f t="shared" si="17"/>
        <v>-182851.88</v>
      </c>
      <c r="I61" s="35">
        <f t="shared" si="17"/>
        <v>-98424.54</v>
      </c>
      <c r="J61" s="35">
        <f t="shared" si="17"/>
        <v>-72670.20999999999</v>
      </c>
      <c r="K61" s="35">
        <f>SUM(B61:J61)</f>
        <v>-2402137.5</v>
      </c>
    </row>
    <row r="62" spans="1:11" ht="18.75" customHeight="1">
      <c r="A62" s="16" t="s">
        <v>74</v>
      </c>
      <c r="B62" s="35">
        <f aca="true" t="shared" si="18" ref="B62:J62">B63+B64+B65+B66+B67+B68</f>
        <v>-318528.97</v>
      </c>
      <c r="C62" s="35">
        <f t="shared" si="18"/>
        <v>-199713.11000000002</v>
      </c>
      <c r="D62" s="35">
        <f t="shared" si="18"/>
        <v>-230029.86</v>
      </c>
      <c r="E62" s="35">
        <f t="shared" si="18"/>
        <v>-409584.35</v>
      </c>
      <c r="F62" s="35">
        <f t="shared" si="18"/>
        <v>-403303.76</v>
      </c>
      <c r="G62" s="35">
        <f t="shared" si="18"/>
        <v>-396790.37</v>
      </c>
      <c r="H62" s="35">
        <f t="shared" si="18"/>
        <v>-167884</v>
      </c>
      <c r="I62" s="35">
        <f t="shared" si="18"/>
        <v>-30700.2</v>
      </c>
      <c r="J62" s="35">
        <f t="shared" si="18"/>
        <v>-61712</v>
      </c>
      <c r="K62" s="35">
        <f aca="true" t="shared" si="19" ref="K62:K91">SUM(B62:J62)</f>
        <v>-2218246.62</v>
      </c>
    </row>
    <row r="63" spans="1:11" ht="18.75" customHeight="1">
      <c r="A63" s="12" t="s">
        <v>75</v>
      </c>
      <c r="B63" s="35">
        <f>-ROUND(B9*$D$3,2)</f>
        <v>-132559.2</v>
      </c>
      <c r="C63" s="35">
        <f aca="true" t="shared" si="20" ref="C63:J63">-ROUND(C9*$D$3,2)</f>
        <v>-194047</v>
      </c>
      <c r="D63" s="35">
        <f t="shared" si="20"/>
        <v>-166060</v>
      </c>
      <c r="E63" s="35">
        <f t="shared" si="20"/>
        <v>-129314</v>
      </c>
      <c r="F63" s="35">
        <f t="shared" si="20"/>
        <v>-139425.8</v>
      </c>
      <c r="G63" s="35">
        <f t="shared" si="20"/>
        <v>-187218.4</v>
      </c>
      <c r="H63" s="35">
        <f t="shared" si="20"/>
        <v>-167884</v>
      </c>
      <c r="I63" s="35">
        <f t="shared" si="20"/>
        <v>-30700.2</v>
      </c>
      <c r="J63" s="35">
        <f t="shared" si="20"/>
        <v>-61712</v>
      </c>
      <c r="K63" s="35">
        <f t="shared" si="19"/>
        <v>-1208920.5999999999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-2652.4</v>
      </c>
      <c r="C65" s="35">
        <v>-285</v>
      </c>
      <c r="D65" s="35">
        <v>-513</v>
      </c>
      <c r="E65" s="35">
        <v>-801.8</v>
      </c>
      <c r="F65" s="35">
        <v>-1098.2</v>
      </c>
      <c r="G65" s="35">
        <v>-752.4</v>
      </c>
      <c r="H65" s="19">
        <v>0</v>
      </c>
      <c r="I65" s="19">
        <v>0</v>
      </c>
      <c r="J65" s="19">
        <v>0</v>
      </c>
      <c r="K65" s="35">
        <f t="shared" si="19"/>
        <v>-6102.799999999999</v>
      </c>
    </row>
    <row r="66" spans="1:11" ht="18.75" customHeight="1">
      <c r="A66" s="12" t="s">
        <v>105</v>
      </c>
      <c r="B66" s="35">
        <v>-4601.8</v>
      </c>
      <c r="C66" s="35">
        <v>-851.2</v>
      </c>
      <c r="D66" s="35">
        <v>-1330</v>
      </c>
      <c r="E66" s="35">
        <v>-2660</v>
      </c>
      <c r="F66" s="35">
        <v>-1117.2</v>
      </c>
      <c r="G66" s="35">
        <v>-1223.6</v>
      </c>
      <c r="H66" s="19">
        <v>0</v>
      </c>
      <c r="I66" s="19">
        <v>0</v>
      </c>
      <c r="J66" s="19">
        <v>0</v>
      </c>
      <c r="K66" s="35">
        <f t="shared" si="19"/>
        <v>-11783.800000000001</v>
      </c>
    </row>
    <row r="67" spans="1:11" ht="18.75" customHeight="1">
      <c r="A67" s="12" t="s">
        <v>52</v>
      </c>
      <c r="B67" s="35">
        <v>-178715.57</v>
      </c>
      <c r="C67" s="35">
        <v>-4529.91</v>
      </c>
      <c r="D67" s="35">
        <v>-62126.86</v>
      </c>
      <c r="E67" s="35">
        <v>-276808.55</v>
      </c>
      <c r="F67" s="35">
        <v>-261662.56</v>
      </c>
      <c r="G67" s="35">
        <v>-207595.97</v>
      </c>
      <c r="H67" s="19">
        <v>0</v>
      </c>
      <c r="I67" s="19">
        <v>0</v>
      </c>
      <c r="J67" s="19">
        <v>0</v>
      </c>
      <c r="K67" s="35">
        <f t="shared" si="19"/>
        <v>-991439.4199999999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-16143.939999999999</v>
      </c>
      <c r="C69" s="65">
        <f>SUM(C70:C102)</f>
        <v>-23028.230000000003</v>
      </c>
      <c r="D69" s="65">
        <f>SUM(D70:D102)</f>
        <v>-21591.17</v>
      </c>
      <c r="E69" s="65">
        <f aca="true" t="shared" si="21" ref="E69:J69">SUM(E70:E102)</f>
        <v>-15579.859999999999</v>
      </c>
      <c r="F69" s="65">
        <f t="shared" si="21"/>
        <v>-22431.95</v>
      </c>
      <c r="G69" s="65">
        <f t="shared" si="21"/>
        <v>-33665</v>
      </c>
      <c r="H69" s="65">
        <f t="shared" si="21"/>
        <v>-14967.88</v>
      </c>
      <c r="I69" s="65">
        <f t="shared" si="21"/>
        <v>-67724.34</v>
      </c>
      <c r="J69" s="65">
        <f t="shared" si="21"/>
        <v>-10958.21</v>
      </c>
      <c r="K69" s="65">
        <f t="shared" si="19"/>
        <v>-226090.58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5">
        <v>-2472.57</v>
      </c>
      <c r="J72" s="19">
        <v>0</v>
      </c>
      <c r="K72" s="65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894.48</v>
      </c>
      <c r="C100" s="35">
        <v>1313.19</v>
      </c>
      <c r="D100" s="35">
        <v>1528.56</v>
      </c>
      <c r="E100" s="35">
        <v>854.88</v>
      </c>
      <c r="F100" s="35">
        <v>1171.91</v>
      </c>
      <c r="G100" s="35">
        <v>1662.98</v>
      </c>
      <c r="H100" s="35">
        <v>858.43</v>
      </c>
      <c r="I100" s="35">
        <v>311.91</v>
      </c>
      <c r="J100" s="35">
        <v>511.79</v>
      </c>
      <c r="K100" s="35">
        <f>SUM(B100:J100)</f>
        <v>9108.130000000001</v>
      </c>
      <c r="L100" s="53"/>
    </row>
    <row r="101" spans="1:12" ht="18.75" customHeight="1">
      <c r="A101" s="73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19">
        <v>0</v>
      </c>
      <c r="C103" s="19">
        <v>0</v>
      </c>
      <c r="D103" s="19">
        <v>0</v>
      </c>
      <c r="E103" s="19">
        <v>0</v>
      </c>
      <c r="F103" s="35">
        <v>42199.7</v>
      </c>
      <c r="G103" s="19">
        <v>0</v>
      </c>
      <c r="H103" s="19">
        <v>0</v>
      </c>
      <c r="I103" s="19">
        <v>0</v>
      </c>
      <c r="J103" s="19">
        <v>0</v>
      </c>
      <c r="K103" s="35">
        <f>SUM(B103:J103)</f>
        <v>42199.7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1422800.18</v>
      </c>
      <c r="C106" s="24">
        <f t="shared" si="22"/>
        <v>2361981.5700000003</v>
      </c>
      <c r="D106" s="24">
        <f t="shared" si="22"/>
        <v>2727920.1</v>
      </c>
      <c r="E106" s="24">
        <f t="shared" si="22"/>
        <v>1297999.17</v>
      </c>
      <c r="F106" s="24">
        <f t="shared" si="22"/>
        <v>1886747.83</v>
      </c>
      <c r="G106" s="24">
        <f t="shared" si="22"/>
        <v>2785425.4699999997</v>
      </c>
      <c r="H106" s="24">
        <f t="shared" si="22"/>
        <v>1536836.9300000002</v>
      </c>
      <c r="I106" s="24">
        <f>+I107+I108</f>
        <v>558445.16</v>
      </c>
      <c r="J106" s="24">
        <f>+J107+J108</f>
        <v>969537.78</v>
      </c>
      <c r="K106" s="46">
        <f>SUM(B106:J106)</f>
        <v>15547694.19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1405015.74</v>
      </c>
      <c r="C107" s="24">
        <f t="shared" si="23"/>
        <v>2336815.7500000005</v>
      </c>
      <c r="D107" s="24">
        <f t="shared" si="23"/>
        <v>2701793.56</v>
      </c>
      <c r="E107" s="24">
        <f t="shared" si="23"/>
        <v>1275046.72</v>
      </c>
      <c r="F107" s="24">
        <f t="shared" si="23"/>
        <v>1863097.61</v>
      </c>
      <c r="G107" s="24">
        <f t="shared" si="23"/>
        <v>2754955.09</v>
      </c>
      <c r="H107" s="24">
        <f t="shared" si="23"/>
        <v>1516357.7200000002</v>
      </c>
      <c r="I107" s="24">
        <f t="shared" si="23"/>
        <v>558445.16</v>
      </c>
      <c r="J107" s="24">
        <f t="shared" si="23"/>
        <v>955174.18</v>
      </c>
      <c r="K107" s="46">
        <f>SUM(B107:J107)</f>
        <v>15366701.530000001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17784.44</v>
      </c>
      <c r="C108" s="24">
        <f t="shared" si="24"/>
        <v>25165.82</v>
      </c>
      <c r="D108" s="24">
        <f t="shared" si="24"/>
        <v>26126.54</v>
      </c>
      <c r="E108" s="24">
        <f t="shared" si="24"/>
        <v>22952.45</v>
      </c>
      <c r="F108" s="24">
        <f t="shared" si="24"/>
        <v>23650.22</v>
      </c>
      <c r="G108" s="24">
        <f t="shared" si="24"/>
        <v>30470.38</v>
      </c>
      <c r="H108" s="24">
        <f t="shared" si="24"/>
        <v>20479.21</v>
      </c>
      <c r="I108" s="19">
        <f t="shared" si="24"/>
        <v>0</v>
      </c>
      <c r="J108" s="24">
        <f t="shared" si="24"/>
        <v>14363.6</v>
      </c>
      <c r="K108" s="46">
        <f>SUM(B108:J108)</f>
        <v>180992.65999999997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15547694.21</v>
      </c>
      <c r="L114" s="52"/>
    </row>
    <row r="115" spans="1:11" ht="18.75" customHeight="1">
      <c r="A115" s="26" t="s">
        <v>70</v>
      </c>
      <c r="B115" s="27">
        <v>187846.96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187846.96</v>
      </c>
    </row>
    <row r="116" spans="1:11" ht="18.75" customHeight="1">
      <c r="A116" s="26" t="s">
        <v>71</v>
      </c>
      <c r="B116" s="27">
        <v>1234953.21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1234953.21</v>
      </c>
    </row>
    <row r="117" spans="1:11" ht="18.75" customHeight="1">
      <c r="A117" s="26" t="s">
        <v>72</v>
      </c>
      <c r="B117" s="38">
        <v>0</v>
      </c>
      <c r="C117" s="27">
        <f>+C106</f>
        <v>2361981.5700000003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2361981.5700000003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2538794.11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2538794.11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189126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189126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1168199.26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1168199.26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129799.92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129799.92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436705.84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436705.84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731313.66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731313.66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81596.15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81596.15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637132.18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637132.18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798175.2</v>
      </c>
      <c r="H126" s="38">
        <v>0</v>
      </c>
      <c r="I126" s="38">
        <v>0</v>
      </c>
      <c r="J126" s="38">
        <v>0</v>
      </c>
      <c r="K126" s="39">
        <f t="shared" si="25"/>
        <v>798175.2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64872.07</v>
      </c>
      <c r="H127" s="38">
        <v>0</v>
      </c>
      <c r="I127" s="38">
        <v>0</v>
      </c>
      <c r="J127" s="38">
        <v>0</v>
      </c>
      <c r="K127" s="39">
        <f t="shared" si="25"/>
        <v>64872.07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400373.99</v>
      </c>
      <c r="H128" s="38">
        <v>0</v>
      </c>
      <c r="I128" s="38">
        <v>0</v>
      </c>
      <c r="J128" s="38">
        <v>0</v>
      </c>
      <c r="K128" s="39">
        <f t="shared" si="25"/>
        <v>400373.99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406795.8</v>
      </c>
      <c r="H129" s="38">
        <v>0</v>
      </c>
      <c r="I129" s="38">
        <v>0</v>
      </c>
      <c r="J129" s="38">
        <v>0</v>
      </c>
      <c r="K129" s="39">
        <f t="shared" si="25"/>
        <v>406795.8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1115208.41</v>
      </c>
      <c r="H130" s="38">
        <v>0</v>
      </c>
      <c r="I130" s="38">
        <v>0</v>
      </c>
      <c r="J130" s="38">
        <v>0</v>
      </c>
      <c r="K130" s="39">
        <f t="shared" si="25"/>
        <v>1115208.41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544820.72</v>
      </c>
      <c r="I131" s="38">
        <v>0</v>
      </c>
      <c r="J131" s="38">
        <v>0</v>
      </c>
      <c r="K131" s="39">
        <f t="shared" si="25"/>
        <v>544820.72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992016.22</v>
      </c>
      <c r="I132" s="38">
        <v>0</v>
      </c>
      <c r="J132" s="38">
        <v>0</v>
      </c>
      <c r="K132" s="39">
        <f t="shared" si="25"/>
        <v>992016.22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558445.16</v>
      </c>
      <c r="J133" s="38"/>
      <c r="K133" s="39">
        <f t="shared" si="25"/>
        <v>558445.16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969537.78</v>
      </c>
      <c r="K134" s="42">
        <f t="shared" si="25"/>
        <v>969537.78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 t="s">
        <v>140</v>
      </c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2017-11-22T13:16:36Z</dcterms:modified>
  <cp:category/>
  <cp:version/>
  <cp:contentType/>
  <cp:contentStatus/>
</cp:coreProperties>
</file>