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<sst xmlns="http://schemas.openxmlformats.org/spreadsheetml/2006/main" count="136" uniqueCount="136">
  <si>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</si>
  <si>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</si>
  <si>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</si>
  <si>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</si>
  <si>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</si>
  <si>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</si>
  <si>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</si>
  <si>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</si>
  <si>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</si>
  <si>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</si>
  <si>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</si>
  <si>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</si>
  <si>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</si>
  <si>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</si>
  <si>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</si>
  <si>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</si>
  <si>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</si>
  <si>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</si>
  <si>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</si>
  <si>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</si>
  <si>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</si>
  <si>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</si>
  <si>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</si>
  <si>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</si>
  <si>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</si>
  <si>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</si>
  <si>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</si>
  <si>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</si>
  <si>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</si>
  <si>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</si>
  <si>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</si>
  <si>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</si>
  <si>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</si>
  <si>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</si>
  <si>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</si>
  <si>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</si>
  <si>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</si>
  <si>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</si>
  <si>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</si>
  <si>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</si>
  <si>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</si>
  <si>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</si>
  <si>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</si>
  <si>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</si>
  <si>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</si>
  <si>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</si>
  <si>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</si>
  <si>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</si>
  <si>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</si>
  <si>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</si>
  <si>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</si>
  <si>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</si>
  <si>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</si>
  <si>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</si>
  <si>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</si>
  <si>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</si>
  <si>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</si>
  <si>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</si>
  <si>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</si>
  <si>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</si>
  <si>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</si>
  <si>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</si>
  <si>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</si>
  <si>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</si>
  <si>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</si>
  <si>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</si>
  <si>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</si>
  <si>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</si>
  <si>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</si>
  <si>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</si>
  <si>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</si>
  <si>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</si>
  <si>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</si>
  <si>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</si>
  <si>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</si>
  <si>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</si>
  <si>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</si>
  <si>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</si>
  <si>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</si>
  <si>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</si>
  <si>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</si>
  <si>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</si>
  <si>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</si>
  <si>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</si>
  <si>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</si>
  <si>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</si>
  <si>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</si>
  <si>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</si>
  <si>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</si>
  <si>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</si>
  <si>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</si>
  <si>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</si>
  <si>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</si>
  <si>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</si>
  <si>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</si>
  <si>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</si>
  <si>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</si>
  <si>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</si>
  <si>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</si>
  <si>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</si>
  <si>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</si>
  <si>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</si>
  <si>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</si>
  <si>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</si>
  <si>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</si>
  <si>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</si>
  <si>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</si>
  <si>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</si>
  <si>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</si>
  <si>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</si>
  <si>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</si>
  <si>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</si>
  <si>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</si>
  <si>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</si>
  <si>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</si>
  <si>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</si>
  <si>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</si>
  <si>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</si>
  <si>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</si>
  <si>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</si>
  <si>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</si>
  <si>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</si>
  <si>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</si>
  <si>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</si>
  <si>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</si>
  <si>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</si>
  <si>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</si>
  <si>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</si>
  <si>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</si>
  <si>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</si>
  <si>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</si>
  <si>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</si>
  <si>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</si>
  <si>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20/03/17 - VENCIMENTO 30/03/17</t>
  </si>
  <si>
    <t>6.3. Revisão de Remuneração pelo Transporte Coletivo ¹</t>
  </si>
  <si>
    <t xml:space="preserve">      ¹ Pagamento de combustível não fóssil de fev/17.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</si>
</sst>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621581</v>
      </c>
      <c r="C7" s="9">
        <f t="shared" si="0"/>
        <v>783209</v>
      </c>
      <c r="D7" s="9">
        <f t="shared" si="0"/>
        <v>815092</v>
      </c>
      <c r="E7" s="9">
        <f t="shared" si="0"/>
        <v>547170</v>
      </c>
      <c r="F7" s="9">
        <f t="shared" si="0"/>
        <v>740200</v>
      </c>
      <c r="G7" s="9">
        <f t="shared" si="0"/>
        <v>1253984</v>
      </c>
      <c r="H7" s="9">
        <f t="shared" si="0"/>
        <v>580282</v>
      </c>
      <c r="I7" s="9">
        <f t="shared" si="0"/>
        <v>128649</v>
      </c>
      <c r="J7" s="9">
        <f t="shared" si="0"/>
        <v>335354</v>
      </c>
      <c r="K7" s="9">
        <f t="shared" si="0"/>
        <v>5805521</v>
      </c>
      <c r="L7" s="52"/>
    </row>
    <row r="8" spans="1:11" ht="17.25" customHeight="1">
      <c r="A8" s="10" t="s">
        <v>97</v>
      </c>
      <c r="B8" s="11">
        <f>B9+B12+B16</f>
        <v>304351</v>
      </c>
      <c r="C8" s="11">
        <f aca="true" t="shared" si="1" ref="C8:J8">C9+C12+C16</f>
        <v>393293</v>
      </c>
      <c r="D8" s="11">
        <f t="shared" si="1"/>
        <v>382912</v>
      </c>
      <c r="E8" s="11">
        <f t="shared" si="1"/>
        <v>273864</v>
      </c>
      <c r="F8" s="11">
        <f t="shared" si="1"/>
        <v>360628</v>
      </c>
      <c r="G8" s="11">
        <f t="shared" si="1"/>
        <v>616359</v>
      </c>
      <c r="H8" s="11">
        <f t="shared" si="1"/>
        <v>310173</v>
      </c>
      <c r="I8" s="11">
        <f t="shared" si="1"/>
        <v>58444</v>
      </c>
      <c r="J8" s="11">
        <f t="shared" si="1"/>
        <v>156417</v>
      </c>
      <c r="K8" s="11">
        <f>SUM(B8:J8)</f>
        <v>2856441</v>
      </c>
    </row>
    <row r="9" spans="1:11" ht="17.25" customHeight="1">
      <c r="A9" s="15" t="s">
        <v>16</v>
      </c>
      <c r="B9" s="13">
        <f>+B10+B11</f>
        <v>39949</v>
      </c>
      <c r="C9" s="13">
        <f aca="true" t="shared" si="2" ref="C9:J9">+C10+C11</f>
        <v>53695</v>
      </c>
      <c r="D9" s="13">
        <f t="shared" si="2"/>
        <v>46953</v>
      </c>
      <c r="E9" s="13">
        <f t="shared" si="2"/>
        <v>36266</v>
      </c>
      <c r="F9" s="13">
        <f t="shared" si="2"/>
        <v>41273</v>
      </c>
      <c r="G9" s="13">
        <f t="shared" si="2"/>
        <v>56084</v>
      </c>
      <c r="H9" s="13">
        <f t="shared" si="2"/>
        <v>50391</v>
      </c>
      <c r="I9" s="13">
        <f t="shared" si="2"/>
        <v>8967</v>
      </c>
      <c r="J9" s="13">
        <f t="shared" si="2"/>
        <v>17621</v>
      </c>
      <c r="K9" s="11">
        <f>SUM(B9:J9)</f>
        <v>351199</v>
      </c>
    </row>
    <row r="10" spans="1:11" ht="17.25" customHeight="1">
      <c r="A10" s="29" t="s">
        <v>17</v>
      </c>
      <c r="B10" s="13">
        <v>39949</v>
      </c>
      <c r="C10" s="13">
        <v>53695</v>
      </c>
      <c r="D10" s="13">
        <v>46953</v>
      </c>
      <c r="E10" s="13">
        <v>36266</v>
      </c>
      <c r="F10" s="13">
        <v>41273</v>
      </c>
      <c r="G10" s="13">
        <v>56084</v>
      </c>
      <c r="H10" s="13">
        <v>50391</v>
      </c>
      <c r="I10" s="13">
        <v>8967</v>
      </c>
      <c r="J10" s="13">
        <v>17621</v>
      </c>
      <c r="K10" s="11">
        <f>SUM(B10:J10)</f>
        <v>351199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224232</v>
      </c>
      <c r="C12" s="17">
        <f t="shared" si="3"/>
        <v>290833</v>
      </c>
      <c r="D12" s="17">
        <f t="shared" si="3"/>
        <v>285332</v>
      </c>
      <c r="E12" s="17">
        <f t="shared" si="3"/>
        <v>203763</v>
      </c>
      <c r="F12" s="17">
        <f t="shared" si="3"/>
        <v>265830</v>
      </c>
      <c r="G12" s="17">
        <f t="shared" si="3"/>
        <v>462819</v>
      </c>
      <c r="H12" s="17">
        <f t="shared" si="3"/>
        <v>224112</v>
      </c>
      <c r="I12" s="17">
        <f t="shared" si="3"/>
        <v>41487</v>
      </c>
      <c r="J12" s="17">
        <f t="shared" si="3"/>
        <v>117093</v>
      </c>
      <c r="K12" s="11">
        <f aca="true" t="shared" si="4" ref="K12:K27">SUM(B12:J12)</f>
        <v>2115501</v>
      </c>
    </row>
    <row r="13" spans="1:13" ht="17.25" customHeight="1">
      <c r="A13" s="14" t="s">
        <v>19</v>
      </c>
      <c r="B13" s="13">
        <v>108993</v>
      </c>
      <c r="C13" s="13">
        <v>150986</v>
      </c>
      <c r="D13" s="13">
        <v>152570</v>
      </c>
      <c r="E13" s="13">
        <v>105289</v>
      </c>
      <c r="F13" s="13">
        <v>135755</v>
      </c>
      <c r="G13" s="13">
        <v>223041</v>
      </c>
      <c r="H13" s="13">
        <v>103817</v>
      </c>
      <c r="I13" s="13">
        <v>23588</v>
      </c>
      <c r="J13" s="13">
        <v>62461</v>
      </c>
      <c r="K13" s="11">
        <f t="shared" si="4"/>
        <v>1066500</v>
      </c>
      <c r="L13" s="52"/>
      <c r="M13" s="53"/>
    </row>
    <row r="14" spans="1:12" ht="17.25" customHeight="1">
      <c r="A14" s="14" t="s">
        <v>20</v>
      </c>
      <c r="B14" s="13">
        <v>105755</v>
      </c>
      <c r="C14" s="13">
        <v>125384</v>
      </c>
      <c r="D14" s="13">
        <v>122888</v>
      </c>
      <c r="E14" s="13">
        <v>89542</v>
      </c>
      <c r="F14" s="13">
        <v>120564</v>
      </c>
      <c r="G14" s="13">
        <v>224691</v>
      </c>
      <c r="H14" s="13">
        <v>103707</v>
      </c>
      <c r="I14" s="13">
        <v>15482</v>
      </c>
      <c r="J14" s="13">
        <v>51308</v>
      </c>
      <c r="K14" s="11">
        <f t="shared" si="4"/>
        <v>959321</v>
      </c>
      <c r="L14" s="52"/>
    </row>
    <row r="15" spans="1:11" ht="17.25" customHeight="1">
      <c r="A15" s="14" t="s">
        <v>21</v>
      </c>
      <c r="B15" s="13">
        <v>9484</v>
      </c>
      <c r="C15" s="13">
        <v>14463</v>
      </c>
      <c r="D15" s="13">
        <v>9874</v>
      </c>
      <c r="E15" s="13">
        <v>8932</v>
      </c>
      <c r="F15" s="13">
        <v>9511</v>
      </c>
      <c r="G15" s="13">
        <v>15087</v>
      </c>
      <c r="H15" s="13">
        <v>16588</v>
      </c>
      <c r="I15" s="13">
        <v>2417</v>
      </c>
      <c r="J15" s="13">
        <v>3324</v>
      </c>
      <c r="K15" s="11">
        <f t="shared" si="4"/>
        <v>89680</v>
      </c>
    </row>
    <row r="16" spans="1:11" ht="17.25" customHeight="1">
      <c r="A16" s="15" t="s">
        <v>93</v>
      </c>
      <c r="B16" s="13">
        <f>B17+B18+B19</f>
        <v>40170</v>
      </c>
      <c r="C16" s="13">
        <f aca="true" t="shared" si="5" ref="C16:J16">C17+C18+C19</f>
        <v>48765</v>
      </c>
      <c r="D16" s="13">
        <f t="shared" si="5"/>
        <v>50627</v>
      </c>
      <c r="E16" s="13">
        <f t="shared" si="5"/>
        <v>33835</v>
      </c>
      <c r="F16" s="13">
        <f t="shared" si="5"/>
        <v>53525</v>
      </c>
      <c r="G16" s="13">
        <f t="shared" si="5"/>
        <v>97456</v>
      </c>
      <c r="H16" s="13">
        <f t="shared" si="5"/>
        <v>35670</v>
      </c>
      <c r="I16" s="13">
        <f t="shared" si="5"/>
        <v>7990</v>
      </c>
      <c r="J16" s="13">
        <f t="shared" si="5"/>
        <v>21703</v>
      </c>
      <c r="K16" s="11">
        <f t="shared" si="4"/>
        <v>389741</v>
      </c>
    </row>
    <row r="17" spans="1:11" ht="17.25" customHeight="1">
      <c r="A17" s="14" t="s">
        <v>94</v>
      </c>
      <c r="B17" s="13">
        <v>25040</v>
      </c>
      <c r="C17" s="13">
        <v>32910</v>
      </c>
      <c r="D17" s="13">
        <v>30928</v>
      </c>
      <c r="E17" s="13">
        <v>21223</v>
      </c>
      <c r="F17" s="13">
        <v>34749</v>
      </c>
      <c r="G17" s="13">
        <v>60846</v>
      </c>
      <c r="H17" s="13">
        <v>23951</v>
      </c>
      <c r="I17" s="13">
        <v>5316</v>
      </c>
      <c r="J17" s="13">
        <v>12845</v>
      </c>
      <c r="K17" s="11">
        <f t="shared" si="4"/>
        <v>247808</v>
      </c>
    </row>
    <row r="18" spans="1:11" ht="17.25" customHeight="1">
      <c r="A18" s="14" t="s">
        <v>95</v>
      </c>
      <c r="B18" s="13">
        <v>14259</v>
      </c>
      <c r="C18" s="13">
        <v>14739</v>
      </c>
      <c r="D18" s="13">
        <v>19102</v>
      </c>
      <c r="E18" s="13">
        <v>11949</v>
      </c>
      <c r="F18" s="13">
        <v>17988</v>
      </c>
      <c r="G18" s="13">
        <v>35389</v>
      </c>
      <c r="H18" s="13">
        <v>10497</v>
      </c>
      <c r="I18" s="13">
        <v>2530</v>
      </c>
      <c r="J18" s="13">
        <v>8636</v>
      </c>
      <c r="K18" s="11">
        <f t="shared" si="4"/>
        <v>135089</v>
      </c>
    </row>
    <row r="19" spans="1:11" ht="17.25" customHeight="1">
      <c r="A19" s="14" t="s">
        <v>96</v>
      </c>
      <c r="B19" s="13">
        <v>871</v>
      </c>
      <c r="C19" s="13">
        <v>1116</v>
      </c>
      <c r="D19" s="13">
        <v>597</v>
      </c>
      <c r="E19" s="13">
        <v>663</v>
      </c>
      <c r="F19" s="13">
        <v>788</v>
      </c>
      <c r="G19" s="13">
        <v>1221</v>
      </c>
      <c r="H19" s="13">
        <v>1222</v>
      </c>
      <c r="I19" s="13">
        <v>144</v>
      </c>
      <c r="J19" s="13">
        <v>222</v>
      </c>
      <c r="K19" s="11">
        <f t="shared" si="4"/>
        <v>6844</v>
      </c>
    </row>
    <row r="20" spans="1:11" ht="17.25" customHeight="1">
      <c r="A20" s="16" t="s">
        <v>22</v>
      </c>
      <c r="B20" s="11">
        <f>+B21+B22+B23</f>
        <v>160956</v>
      </c>
      <c r="C20" s="11">
        <f aca="true" t="shared" si="6" ref="C20:J20">+C21+C22+C23</f>
        <v>177816</v>
      </c>
      <c r="D20" s="11">
        <f t="shared" si="6"/>
        <v>202619</v>
      </c>
      <c r="E20" s="11">
        <f t="shared" si="6"/>
        <v>128831</v>
      </c>
      <c r="F20" s="11">
        <f t="shared" si="6"/>
        <v>201539</v>
      </c>
      <c r="G20" s="11">
        <f t="shared" si="6"/>
        <v>382326</v>
      </c>
      <c r="H20" s="11">
        <f t="shared" si="6"/>
        <v>136274</v>
      </c>
      <c r="I20" s="11">
        <f t="shared" si="6"/>
        <v>32260</v>
      </c>
      <c r="J20" s="11">
        <f t="shared" si="6"/>
        <v>78423</v>
      </c>
      <c r="K20" s="11">
        <f t="shared" si="4"/>
        <v>1501044</v>
      </c>
    </row>
    <row r="21" spans="1:12" ht="17.25" customHeight="1">
      <c r="A21" s="12" t="s">
        <v>23</v>
      </c>
      <c r="B21" s="13">
        <v>87588</v>
      </c>
      <c r="C21" s="13">
        <v>106859</v>
      </c>
      <c r="D21" s="13">
        <v>122961</v>
      </c>
      <c r="E21" s="13">
        <v>76006</v>
      </c>
      <c r="F21" s="13">
        <v>116212</v>
      </c>
      <c r="G21" s="13">
        <v>203643</v>
      </c>
      <c r="H21" s="13">
        <v>77437</v>
      </c>
      <c r="I21" s="13">
        <v>20352</v>
      </c>
      <c r="J21" s="13">
        <v>46141</v>
      </c>
      <c r="K21" s="11">
        <f t="shared" si="4"/>
        <v>857199</v>
      </c>
      <c r="L21" s="52"/>
    </row>
    <row r="22" spans="1:12" ht="17.25" customHeight="1">
      <c r="A22" s="12" t="s">
        <v>24</v>
      </c>
      <c r="B22" s="13">
        <v>69263</v>
      </c>
      <c r="C22" s="13">
        <v>66143</v>
      </c>
      <c r="D22" s="13">
        <v>75682</v>
      </c>
      <c r="E22" s="13">
        <v>49773</v>
      </c>
      <c r="F22" s="13">
        <v>81443</v>
      </c>
      <c r="G22" s="13">
        <v>171448</v>
      </c>
      <c r="H22" s="13">
        <v>53529</v>
      </c>
      <c r="I22" s="13">
        <v>11032</v>
      </c>
      <c r="J22" s="13">
        <v>30874</v>
      </c>
      <c r="K22" s="11">
        <f t="shared" si="4"/>
        <v>609187</v>
      </c>
      <c r="L22" s="52"/>
    </row>
    <row r="23" spans="1:11" ht="17.25" customHeight="1">
      <c r="A23" s="12" t="s">
        <v>25</v>
      </c>
      <c r="B23" s="13">
        <v>4105</v>
      </c>
      <c r="C23" s="13">
        <v>4814</v>
      </c>
      <c r="D23" s="13">
        <v>3976</v>
      </c>
      <c r="E23" s="13">
        <v>3052</v>
      </c>
      <c r="F23" s="13">
        <v>3884</v>
      </c>
      <c r="G23" s="13">
        <v>7235</v>
      </c>
      <c r="H23" s="13">
        <v>5308</v>
      </c>
      <c r="I23" s="13">
        <v>876</v>
      </c>
      <c r="J23" s="13">
        <v>1408</v>
      </c>
      <c r="K23" s="11">
        <f t="shared" si="4"/>
        <v>34658</v>
      </c>
    </row>
    <row r="24" spans="1:11" ht="17.25" customHeight="1">
      <c r="A24" s="16" t="s">
        <v>26</v>
      </c>
      <c r="B24" s="13">
        <f>+B25+B26</f>
        <v>156274</v>
      </c>
      <c r="C24" s="13">
        <f aca="true" t="shared" si="7" ref="C24:J24">+C25+C26</f>
        <v>212100</v>
      </c>
      <c r="D24" s="13">
        <f t="shared" si="7"/>
        <v>229561</v>
      </c>
      <c r="E24" s="13">
        <f t="shared" si="7"/>
        <v>144475</v>
      </c>
      <c r="F24" s="13">
        <f t="shared" si="7"/>
        <v>178033</v>
      </c>
      <c r="G24" s="13">
        <f t="shared" si="7"/>
        <v>255299</v>
      </c>
      <c r="H24" s="13">
        <f t="shared" si="7"/>
        <v>124701</v>
      </c>
      <c r="I24" s="13">
        <f t="shared" si="7"/>
        <v>37945</v>
      </c>
      <c r="J24" s="13">
        <f t="shared" si="7"/>
        <v>100514</v>
      </c>
      <c r="K24" s="11">
        <f t="shared" si="4"/>
        <v>1438902</v>
      </c>
    </row>
    <row r="25" spans="1:12" ht="17.25" customHeight="1">
      <c r="A25" s="12" t="s">
        <v>115</v>
      </c>
      <c r="B25" s="13">
        <v>69028</v>
      </c>
      <c r="C25" s="13">
        <v>104178</v>
      </c>
      <c r="D25" s="13">
        <v>118927</v>
      </c>
      <c r="E25" s="13">
        <v>74279</v>
      </c>
      <c r="F25" s="13">
        <v>85820</v>
      </c>
      <c r="G25" s="13">
        <v>116973</v>
      </c>
      <c r="H25" s="13">
        <v>58526</v>
      </c>
      <c r="I25" s="13">
        <v>21650</v>
      </c>
      <c r="J25" s="13">
        <v>49201</v>
      </c>
      <c r="K25" s="11">
        <f t="shared" si="4"/>
        <v>698582</v>
      </c>
      <c r="L25" s="52"/>
    </row>
    <row r="26" spans="1:12" ht="17.25" customHeight="1">
      <c r="A26" s="12" t="s">
        <v>116</v>
      </c>
      <c r="B26" s="13">
        <v>87246</v>
      </c>
      <c r="C26" s="13">
        <v>107922</v>
      </c>
      <c r="D26" s="13">
        <v>110634</v>
      </c>
      <c r="E26" s="13">
        <v>70196</v>
      </c>
      <c r="F26" s="13">
        <v>92213</v>
      </c>
      <c r="G26" s="13">
        <v>138326</v>
      </c>
      <c r="H26" s="13">
        <v>66175</v>
      </c>
      <c r="I26" s="13">
        <v>16295</v>
      </c>
      <c r="J26" s="13">
        <v>51313</v>
      </c>
      <c r="K26" s="11">
        <f t="shared" si="4"/>
        <v>740320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9134</v>
      </c>
      <c r="I27" s="11">
        <v>0</v>
      </c>
      <c r="J27" s="11">
        <v>0</v>
      </c>
      <c r="K27" s="11">
        <f t="shared" si="4"/>
        <v>9134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5339.93</v>
      </c>
      <c r="I35" s="19">
        <v>0</v>
      </c>
      <c r="J35" s="19">
        <v>0</v>
      </c>
      <c r="K35" s="23">
        <f>SUM(B35:J35)</f>
        <v>5339.93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1746746.3299999998</v>
      </c>
      <c r="C47" s="22">
        <f aca="true" t="shared" si="12" ref="C47:H47">+C48+C57</f>
        <v>2460005.79</v>
      </c>
      <c r="D47" s="22">
        <f t="shared" si="12"/>
        <v>2880217.6599999997</v>
      </c>
      <c r="E47" s="22">
        <f t="shared" si="12"/>
        <v>1651840.1099999999</v>
      </c>
      <c r="F47" s="22">
        <f t="shared" si="12"/>
        <v>2205588.9400000004</v>
      </c>
      <c r="G47" s="22">
        <f t="shared" si="12"/>
        <v>3148832.39</v>
      </c>
      <c r="H47" s="22">
        <f t="shared" si="12"/>
        <v>1680183.5799999998</v>
      </c>
      <c r="I47" s="22">
        <f>+I48+I57</f>
        <v>650910.4099999999</v>
      </c>
      <c r="J47" s="22">
        <f>+J48+J57</f>
        <v>1021487.5499999999</v>
      </c>
      <c r="K47" s="22">
        <f>SUM(B47:J47)</f>
        <v>17445812.759999998</v>
      </c>
    </row>
    <row r="48" spans="1:11" ht="17.25" customHeight="1">
      <c r="A48" s="16" t="s">
        <v>108</v>
      </c>
      <c r="B48" s="23">
        <f>SUM(B49:B56)</f>
        <v>1728108.7399999998</v>
      </c>
      <c r="C48" s="23">
        <f aca="true" t="shared" si="13" ref="C48:J48">SUM(C49:C56)</f>
        <v>2436536.61</v>
      </c>
      <c r="D48" s="23">
        <f t="shared" si="13"/>
        <v>2854806.26</v>
      </c>
      <c r="E48" s="23">
        <f t="shared" si="13"/>
        <v>1629481.19</v>
      </c>
      <c r="F48" s="23">
        <f t="shared" si="13"/>
        <v>2182135.7</v>
      </c>
      <c r="G48" s="23">
        <f t="shared" si="13"/>
        <v>3119316.77</v>
      </c>
      <c r="H48" s="23">
        <f t="shared" si="13"/>
        <v>1660247.4</v>
      </c>
      <c r="I48" s="23">
        <f t="shared" si="13"/>
        <v>650910.4099999999</v>
      </c>
      <c r="J48" s="23">
        <f t="shared" si="13"/>
        <v>1007507.73</v>
      </c>
      <c r="K48" s="23">
        <f aca="true" t="shared" si="14" ref="K48:K57">SUM(B48:J48)</f>
        <v>17269050.81</v>
      </c>
    </row>
    <row r="49" spans="1:11" ht="17.25" customHeight="1">
      <c r="A49" s="34" t="s">
        <v>43</v>
      </c>
      <c r="B49" s="23">
        <f aca="true" t="shared" si="15" ref="B49:H49">ROUND(B30*B7,2)</f>
        <v>1727000.65</v>
      </c>
      <c r="C49" s="23">
        <f t="shared" si="15"/>
        <v>2429201.03</v>
      </c>
      <c r="D49" s="23">
        <f t="shared" si="15"/>
        <v>2852495.96</v>
      </c>
      <c r="E49" s="23">
        <f t="shared" si="15"/>
        <v>1628542.07</v>
      </c>
      <c r="F49" s="23">
        <f t="shared" si="15"/>
        <v>2180333.12</v>
      </c>
      <c r="G49" s="23">
        <f t="shared" si="15"/>
        <v>3116777.23</v>
      </c>
      <c r="H49" s="23">
        <f t="shared" si="15"/>
        <v>1653861.73</v>
      </c>
      <c r="I49" s="23">
        <f>ROUND(I30*I7,2)</f>
        <v>649844.69</v>
      </c>
      <c r="J49" s="23">
        <f>ROUND(J30*J7,2)</f>
        <v>1005290.69</v>
      </c>
      <c r="K49" s="23">
        <f t="shared" si="14"/>
        <v>17243347.169999998</v>
      </c>
    </row>
    <row r="50" spans="1:11" ht="17.25" customHeight="1">
      <c r="A50" s="34" t="s">
        <v>44</v>
      </c>
      <c r="B50" s="19">
        <v>0</v>
      </c>
      <c r="C50" s="23">
        <f>ROUND(C31*C7,2)</f>
        <v>5399.58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5399.58</v>
      </c>
    </row>
    <row r="51" spans="1:11" ht="17.25" customHeight="1">
      <c r="A51" s="66" t="s">
        <v>104</v>
      </c>
      <c r="B51" s="67">
        <f aca="true" t="shared" si="16" ref="B51:H51">ROUND(B32*B7,2)</f>
        <v>-2983.59</v>
      </c>
      <c r="C51" s="67">
        <f t="shared" si="16"/>
        <v>-3837.72</v>
      </c>
      <c r="D51" s="67">
        <f t="shared" si="16"/>
        <v>-4075.46</v>
      </c>
      <c r="E51" s="67">
        <f t="shared" si="16"/>
        <v>-2506.28</v>
      </c>
      <c r="F51" s="67">
        <f t="shared" si="16"/>
        <v>-3478.94</v>
      </c>
      <c r="G51" s="67">
        <f t="shared" si="16"/>
        <v>-4890.54</v>
      </c>
      <c r="H51" s="67">
        <f t="shared" si="16"/>
        <v>-2669.3</v>
      </c>
      <c r="I51" s="19">
        <v>0</v>
      </c>
      <c r="J51" s="19">
        <v>0</v>
      </c>
      <c r="K51" s="67">
        <f>SUM(B51:J51)</f>
        <v>-24441.83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5339.93</v>
      </c>
      <c r="I53" s="31">
        <f>+I35</f>
        <v>0</v>
      </c>
      <c r="J53" s="31">
        <f>+J35</f>
        <v>0</v>
      </c>
      <c r="K53" s="23">
        <f t="shared" si="14"/>
        <v>5339.93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-205195.18</v>
      </c>
      <c r="C61" s="35">
        <f t="shared" si="17"/>
        <v>-226812.33999999997</v>
      </c>
      <c r="D61" s="35">
        <f t="shared" si="17"/>
        <v>-215012.96</v>
      </c>
      <c r="E61" s="35">
        <f t="shared" si="17"/>
        <v>-250746.95999999996</v>
      </c>
      <c r="F61" s="35">
        <f t="shared" si="17"/>
        <v>-210476.75</v>
      </c>
      <c r="G61" s="35">
        <f t="shared" si="17"/>
        <v>-297551.70999999996</v>
      </c>
      <c r="H61" s="35">
        <f t="shared" si="17"/>
        <v>-204559.71</v>
      </c>
      <c r="I61" s="35">
        <f t="shared" si="17"/>
        <v>-100946.17000000001</v>
      </c>
      <c r="J61" s="35">
        <f t="shared" si="17"/>
        <v>-76435.02</v>
      </c>
      <c r="K61" s="35">
        <f>SUM(B61:J61)</f>
        <v>-1787736.7999999998</v>
      </c>
    </row>
    <row r="62" spans="1:11" ht="18.75" customHeight="1">
      <c r="A62" s="16" t="s">
        <v>74</v>
      </c>
      <c r="B62" s="35">
        <f aca="true" t="shared" si="18" ref="B62:J62">B63+B64+B65+B66+B67+B68</f>
        <v>-191946.05</v>
      </c>
      <c r="C62" s="35">
        <f t="shared" si="18"/>
        <v>-207502.22999999998</v>
      </c>
      <c r="D62" s="35">
        <f t="shared" si="18"/>
        <v>-194757</v>
      </c>
      <c r="E62" s="35">
        <f t="shared" si="18"/>
        <v>-237996.52999999997</v>
      </c>
      <c r="F62" s="35">
        <f t="shared" si="18"/>
        <v>-230831.40999999997</v>
      </c>
      <c r="G62" s="35">
        <f t="shared" si="18"/>
        <v>-269845.24</v>
      </c>
      <c r="H62" s="35">
        <f t="shared" si="18"/>
        <v>-191485.8</v>
      </c>
      <c r="I62" s="35">
        <f t="shared" si="18"/>
        <v>-34074.6</v>
      </c>
      <c r="J62" s="35">
        <f t="shared" si="18"/>
        <v>-66959.8</v>
      </c>
      <c r="K62" s="35">
        <f aca="true" t="shared" si="19" ref="K62:K91">SUM(B62:J62)</f>
        <v>-1625398.6600000001</v>
      </c>
    </row>
    <row r="63" spans="1:11" ht="18.75" customHeight="1">
      <c r="A63" s="12" t="s">
        <v>75</v>
      </c>
      <c r="B63" s="35">
        <f>-ROUND(B9*$D$3,2)</f>
        <v>-151806.2</v>
      </c>
      <c r="C63" s="35">
        <f aca="true" t="shared" si="20" ref="C63:J63">-ROUND(C9*$D$3,2)</f>
        <v>-204041</v>
      </c>
      <c r="D63" s="35">
        <f t="shared" si="20"/>
        <v>-178421.4</v>
      </c>
      <c r="E63" s="35">
        <f t="shared" si="20"/>
        <v>-137810.8</v>
      </c>
      <c r="F63" s="35">
        <f t="shared" si="20"/>
        <v>-156837.4</v>
      </c>
      <c r="G63" s="35">
        <f t="shared" si="20"/>
        <v>-213119.2</v>
      </c>
      <c r="H63" s="35">
        <f t="shared" si="20"/>
        <v>-191485.8</v>
      </c>
      <c r="I63" s="35">
        <f t="shared" si="20"/>
        <v>-34074.6</v>
      </c>
      <c r="J63" s="35">
        <f t="shared" si="20"/>
        <v>-66959.8</v>
      </c>
      <c r="K63" s="35">
        <f t="shared" si="19"/>
        <v>-1334556.2000000002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-532</v>
      </c>
      <c r="C65" s="35">
        <v>-95</v>
      </c>
      <c r="D65" s="35">
        <v>-102.6</v>
      </c>
      <c r="E65" s="35">
        <v>-710.6</v>
      </c>
      <c r="F65" s="35">
        <v>-330.6</v>
      </c>
      <c r="G65" s="35">
        <v>-220.4</v>
      </c>
      <c r="H65" s="19">
        <v>0</v>
      </c>
      <c r="I65" s="19">
        <v>0</v>
      </c>
      <c r="J65" s="19">
        <v>0</v>
      </c>
      <c r="K65" s="35">
        <f t="shared" si="19"/>
        <v>-1991.2000000000003</v>
      </c>
    </row>
    <row r="66" spans="1:11" ht="18.75" customHeight="1">
      <c r="A66" s="12" t="s">
        <v>105</v>
      </c>
      <c r="B66" s="35">
        <v>-4107.8</v>
      </c>
      <c r="C66" s="35">
        <v>-1569.4</v>
      </c>
      <c r="D66" s="35">
        <v>-1649.2</v>
      </c>
      <c r="E66" s="35">
        <v>-3051.4</v>
      </c>
      <c r="F66" s="35">
        <v>-1588.4</v>
      </c>
      <c r="G66" s="35">
        <v>-1596</v>
      </c>
      <c r="H66" s="19">
        <v>0</v>
      </c>
      <c r="I66" s="19">
        <v>0</v>
      </c>
      <c r="J66" s="19">
        <v>0</v>
      </c>
      <c r="K66" s="35">
        <f t="shared" si="19"/>
        <v>-13562.2</v>
      </c>
    </row>
    <row r="67" spans="1:11" ht="18.75" customHeight="1">
      <c r="A67" s="12" t="s">
        <v>52</v>
      </c>
      <c r="B67" s="35">
        <v>-35500.05</v>
      </c>
      <c r="C67" s="35">
        <v>-1796.83</v>
      </c>
      <c r="D67" s="35">
        <v>-14583.8</v>
      </c>
      <c r="E67" s="35">
        <v>-96423.73</v>
      </c>
      <c r="F67" s="35">
        <v>-72075.01</v>
      </c>
      <c r="G67" s="35">
        <v>-54909.64</v>
      </c>
      <c r="H67" s="19">
        <v>0</v>
      </c>
      <c r="I67" s="19">
        <v>0</v>
      </c>
      <c r="J67" s="19">
        <v>0</v>
      </c>
      <c r="K67" s="35">
        <f t="shared" si="19"/>
        <v>-275289.06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-27706.47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-200595.19000000003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48">
        <v>38257.05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38257.05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1541551.15</v>
      </c>
      <c r="C104" s="24">
        <f t="shared" si="22"/>
        <v>2233193.45</v>
      </c>
      <c r="D104" s="24">
        <f t="shared" si="22"/>
        <v>2665204.6999999997</v>
      </c>
      <c r="E104" s="24">
        <f t="shared" si="22"/>
        <v>1401093.15</v>
      </c>
      <c r="F104" s="24">
        <f t="shared" si="22"/>
        <v>1995112.1900000004</v>
      </c>
      <c r="G104" s="24">
        <f t="shared" si="22"/>
        <v>2851280.68</v>
      </c>
      <c r="H104" s="24">
        <f t="shared" si="22"/>
        <v>1475623.8699999999</v>
      </c>
      <c r="I104" s="24">
        <f>+I105+I106</f>
        <v>549964.24</v>
      </c>
      <c r="J104" s="24">
        <f>+J105+J106</f>
        <v>945052.5299999999</v>
      </c>
      <c r="K104" s="48">
        <f>SUM(B104:J104)</f>
        <v>15658075.959999999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1522913.5599999998</v>
      </c>
      <c r="C105" s="24">
        <f t="shared" si="23"/>
        <v>2209724.27</v>
      </c>
      <c r="D105" s="24">
        <f t="shared" si="23"/>
        <v>2639793.3</v>
      </c>
      <c r="E105" s="24">
        <f t="shared" si="23"/>
        <v>1378734.23</v>
      </c>
      <c r="F105" s="24">
        <f t="shared" si="23"/>
        <v>1971658.9500000004</v>
      </c>
      <c r="G105" s="24">
        <f t="shared" si="23"/>
        <v>2821765.06</v>
      </c>
      <c r="H105" s="24">
        <f t="shared" si="23"/>
        <v>1455687.69</v>
      </c>
      <c r="I105" s="24">
        <f t="shared" si="23"/>
        <v>549964.24</v>
      </c>
      <c r="J105" s="24">
        <f t="shared" si="23"/>
        <v>931072.71</v>
      </c>
      <c r="K105" s="48">
        <f>SUM(B105:J105)</f>
        <v>15481314.010000002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15658075.96</v>
      </c>
      <c r="L112" s="54"/>
    </row>
    <row r="113" spans="1:11" ht="18.75" customHeight="1">
      <c r="A113" s="26" t="s">
        <v>70</v>
      </c>
      <c r="B113" s="27">
        <v>202385.16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202385.16</v>
      </c>
    </row>
    <row r="114" spans="1:11" ht="18.75" customHeight="1">
      <c r="A114" s="26" t="s">
        <v>71</v>
      </c>
      <c r="B114" s="27">
        <v>1339165.99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1339165.99</v>
      </c>
    </row>
    <row r="115" spans="1:11" ht="18.75" customHeight="1">
      <c r="A115" s="26" t="s">
        <v>72</v>
      </c>
      <c r="B115" s="40">
        <v>0</v>
      </c>
      <c r="C115" s="27">
        <f>+C104</f>
        <v>2233193.45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2233193.45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2665204.6999999997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2665204.6999999997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1260983.84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1260983.84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140109.31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140109.31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420034.2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420034.2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703620.03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703620.03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96550.47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96550.47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774907.48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774907.48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832707.34</v>
      </c>
      <c r="H123" s="40">
        <v>0</v>
      </c>
      <c r="I123" s="40">
        <v>0</v>
      </c>
      <c r="J123" s="40">
        <v>0</v>
      </c>
      <c r="K123" s="41">
        <f t="shared" si="25"/>
        <v>832707.34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66079.15</v>
      </c>
      <c r="H124" s="40">
        <v>0</v>
      </c>
      <c r="I124" s="40">
        <v>0</v>
      </c>
      <c r="J124" s="40">
        <v>0</v>
      </c>
      <c r="K124" s="41">
        <f t="shared" si="25"/>
        <v>66079.15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420401.86</v>
      </c>
      <c r="H125" s="40">
        <v>0</v>
      </c>
      <c r="I125" s="40">
        <v>0</v>
      </c>
      <c r="J125" s="40">
        <v>0</v>
      </c>
      <c r="K125" s="41">
        <f t="shared" si="25"/>
        <v>420401.86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413542.27</v>
      </c>
      <c r="H126" s="40">
        <v>0</v>
      </c>
      <c r="I126" s="40">
        <v>0</v>
      </c>
      <c r="J126" s="40">
        <v>0</v>
      </c>
      <c r="K126" s="41">
        <f t="shared" si="25"/>
        <v>413542.27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1118550.07</v>
      </c>
      <c r="H127" s="40">
        <v>0</v>
      </c>
      <c r="I127" s="40">
        <v>0</v>
      </c>
      <c r="J127" s="40">
        <v>0</v>
      </c>
      <c r="K127" s="41">
        <f t="shared" si="25"/>
        <v>1118550.07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526873.41</v>
      </c>
      <c r="I128" s="40">
        <v>0</v>
      </c>
      <c r="J128" s="40">
        <v>0</v>
      </c>
      <c r="K128" s="41">
        <f t="shared" si="25"/>
        <v>526873.41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948750.46</v>
      </c>
      <c r="I129" s="40">
        <v>0</v>
      </c>
      <c r="J129" s="40">
        <v>0</v>
      </c>
      <c r="K129" s="41">
        <f t="shared" si="25"/>
        <v>948750.46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549964.24</v>
      </c>
      <c r="J130" s="40">
        <v>0</v>
      </c>
      <c r="K130" s="41">
        <f t="shared" si="25"/>
        <v>549964.24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945052.53</v>
      </c>
      <c r="K131" s="44">
        <f t="shared" si="25"/>
        <v>945052.53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2017-03-29T18:21:58Z</dcterms:modified>
  <cp:category/>
  <cp:version/>
  <cp:contentType/>
  <cp:contentStatus/>
</cp:coreProperties>
</file>