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<sst xmlns="http://schemas.openxmlformats.org/spreadsheetml/2006/main" count="136" uniqueCount="136">
  <si>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</si>
  <si>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</si>
  <si>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</si>
  <si>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</si>
  <si>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</si>
  <si>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</si>
  <si>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</si>
  <si>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</si>
  <si>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</si>
  <si>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</si>
  <si>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</si>
  <si>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</si>
  <si>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</si>
  <si>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</si>
  <si>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</si>
  <si>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</si>
  <si>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</si>
  <si>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</si>
  <si>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</si>
  <si>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</si>
  <si>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</si>
  <si>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</si>
  <si>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</si>
  <si>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</si>
  <si>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</si>
  <si>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</si>
  <si>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</si>
  <si>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</si>
  <si>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</si>
  <si>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</si>
  <si>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</si>
  <si>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</si>
  <si>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</si>
  <si>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</si>
  <si>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</si>
  <si>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</si>
  <si>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</si>
  <si>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</si>
  <si>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</si>
  <si>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</si>
  <si>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</si>
  <si>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</si>
  <si>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</si>
  <si>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</si>
  <si>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</si>
  <si>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</si>
  <si>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</si>
  <si>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</si>
  <si>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</si>
  <si>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</si>
  <si>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</si>
  <si>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</si>
  <si>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</si>
  <si>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</si>
  <si>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</si>
  <si>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</si>
  <si>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</si>
  <si>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</si>
  <si>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</si>
  <si>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</si>
  <si>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</si>
  <si>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</si>
  <si>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</si>
  <si>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</si>
  <si>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</si>
  <si>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</si>
  <si>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</si>
  <si>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</si>
  <si>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</si>
  <si>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</si>
  <si>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</si>
  <si>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</si>
  <si>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</si>
  <si>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</si>
  <si>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</si>
  <si>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</si>
  <si>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</si>
  <si>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</si>
  <si>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</si>
  <si>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</si>
  <si>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</si>
  <si>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</si>
  <si>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</si>
  <si>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</si>
  <si>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</si>
  <si>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</si>
  <si>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</si>
  <si>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</si>
  <si>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</si>
  <si>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</si>
  <si>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</si>
  <si>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</si>
  <si>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</si>
  <si>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</si>
  <si>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</si>
  <si>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</si>
  <si>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</si>
  <si>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</si>
  <si>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</si>
  <si>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</si>
  <si>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</si>
  <si>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</si>
  <si>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</si>
  <si>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</si>
  <si>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</si>
  <si>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</si>
  <si>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</si>
  <si>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</si>
  <si>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</si>
  <si>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</si>
  <si>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</si>
  <si>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</si>
  <si>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</si>
  <si>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</si>
  <si>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</si>
  <si>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</si>
  <si>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</si>
  <si>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</si>
  <si>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</si>
  <si>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</si>
  <si>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</si>
  <si>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</si>
  <si>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</si>
  <si>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</si>
  <si>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</si>
  <si>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</si>
  <si>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</si>
  <si>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</si>
  <si>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</si>
  <si>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</si>
  <si>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</si>
  <si>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</si>
  <si>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</si>
  <si>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01/03/17 - VENCIMENTO 14/03/17</t>
  </si>
  <si>
    <t>6.3. Revisão de Remuneração pelo Transporte Coletivo ¹</t>
  </si>
  <si>
    <t xml:space="preserve">     ¹ Pagamento de combustível não fóssil de fev/17.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</si>
</sst>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459953</v>
      </c>
      <c r="C7" s="9">
        <f t="shared" si="0"/>
        <v>580760</v>
      </c>
      <c r="D7" s="9">
        <f t="shared" si="0"/>
        <v>617725</v>
      </c>
      <c r="E7" s="9">
        <f t="shared" si="0"/>
        <v>408642</v>
      </c>
      <c r="F7" s="9">
        <f t="shared" si="0"/>
        <v>572290</v>
      </c>
      <c r="G7" s="9">
        <f t="shared" si="0"/>
        <v>961806</v>
      </c>
      <c r="H7" s="9">
        <f t="shared" si="0"/>
        <v>397448</v>
      </c>
      <c r="I7" s="9">
        <f t="shared" si="0"/>
        <v>90410</v>
      </c>
      <c r="J7" s="9">
        <f t="shared" si="0"/>
        <v>267521</v>
      </c>
      <c r="K7" s="9">
        <f t="shared" si="0"/>
        <v>4356555</v>
      </c>
      <c r="L7" s="52"/>
    </row>
    <row r="8" spans="1:11" ht="17.25" customHeight="1">
      <c r="A8" s="10" t="s">
        <v>97</v>
      </c>
      <c r="B8" s="11">
        <f>B9+B12+B16</f>
        <v>233622</v>
      </c>
      <c r="C8" s="11">
        <f aca="true" t="shared" si="1" ref="C8:J8">C9+C12+C16</f>
        <v>302049</v>
      </c>
      <c r="D8" s="11">
        <f t="shared" si="1"/>
        <v>302288</v>
      </c>
      <c r="E8" s="11">
        <f t="shared" si="1"/>
        <v>213228</v>
      </c>
      <c r="F8" s="11">
        <f t="shared" si="1"/>
        <v>285998</v>
      </c>
      <c r="G8" s="11">
        <f t="shared" si="1"/>
        <v>480124</v>
      </c>
      <c r="H8" s="11">
        <f t="shared" si="1"/>
        <v>221381</v>
      </c>
      <c r="I8" s="11">
        <f t="shared" si="1"/>
        <v>41930</v>
      </c>
      <c r="J8" s="11">
        <f t="shared" si="1"/>
        <v>130529</v>
      </c>
      <c r="K8" s="11">
        <f>SUM(B8:J8)</f>
        <v>2211149</v>
      </c>
    </row>
    <row r="9" spans="1:11" ht="17.25" customHeight="1">
      <c r="A9" s="15" t="s">
        <v>16</v>
      </c>
      <c r="B9" s="13">
        <f>+B10+B11</f>
        <v>31598</v>
      </c>
      <c r="C9" s="13">
        <f aca="true" t="shared" si="2" ref="C9:J9">+C10+C11</f>
        <v>41137</v>
      </c>
      <c r="D9" s="13">
        <f t="shared" si="2"/>
        <v>39061</v>
      </c>
      <c r="E9" s="13">
        <f t="shared" si="2"/>
        <v>29048</v>
      </c>
      <c r="F9" s="13">
        <f t="shared" si="2"/>
        <v>34419</v>
      </c>
      <c r="G9" s="13">
        <f t="shared" si="2"/>
        <v>42793</v>
      </c>
      <c r="H9" s="13">
        <f t="shared" si="2"/>
        <v>34806</v>
      </c>
      <c r="I9" s="13">
        <f t="shared" si="2"/>
        <v>6376</v>
      </c>
      <c r="J9" s="13">
        <f t="shared" si="2"/>
        <v>16221</v>
      </c>
      <c r="K9" s="11">
        <f>SUM(B9:J9)</f>
        <v>275459</v>
      </c>
    </row>
    <row r="10" spans="1:11" ht="17.25" customHeight="1">
      <c r="A10" s="29" t="s">
        <v>17</v>
      </c>
      <c r="B10" s="13">
        <v>31598</v>
      </c>
      <c r="C10" s="13">
        <v>41137</v>
      </c>
      <c r="D10" s="13">
        <v>39061</v>
      </c>
      <c r="E10" s="13">
        <v>29048</v>
      </c>
      <c r="F10" s="13">
        <v>34419</v>
      </c>
      <c r="G10" s="13">
        <v>42793</v>
      </c>
      <c r="H10" s="13">
        <v>34806</v>
      </c>
      <c r="I10" s="13">
        <v>6376</v>
      </c>
      <c r="J10" s="13">
        <v>16221</v>
      </c>
      <c r="K10" s="11">
        <f>SUM(B10:J10)</f>
        <v>275459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173628</v>
      </c>
      <c r="C12" s="17">
        <f t="shared" si="3"/>
        <v>225111</v>
      </c>
      <c r="D12" s="17">
        <f t="shared" si="3"/>
        <v>227152</v>
      </c>
      <c r="E12" s="17">
        <f t="shared" si="3"/>
        <v>160346</v>
      </c>
      <c r="F12" s="17">
        <f t="shared" si="3"/>
        <v>212352</v>
      </c>
      <c r="G12" s="17">
        <f t="shared" si="3"/>
        <v>366788</v>
      </c>
      <c r="H12" s="17">
        <f t="shared" si="3"/>
        <v>162978</v>
      </c>
      <c r="I12" s="17">
        <f t="shared" si="3"/>
        <v>30125</v>
      </c>
      <c r="J12" s="17">
        <f t="shared" si="3"/>
        <v>98381</v>
      </c>
      <c r="K12" s="11">
        <f aca="true" t="shared" si="4" ref="K12:K27">SUM(B12:J12)</f>
        <v>1656861</v>
      </c>
    </row>
    <row r="13" spans="1:13" ht="17.25" customHeight="1">
      <c r="A13" s="14" t="s">
        <v>19</v>
      </c>
      <c r="B13" s="13">
        <v>81710</v>
      </c>
      <c r="C13" s="13">
        <v>115106</v>
      </c>
      <c r="D13" s="13">
        <v>118425</v>
      </c>
      <c r="E13" s="13">
        <v>82159</v>
      </c>
      <c r="F13" s="13">
        <v>106527</v>
      </c>
      <c r="G13" s="13">
        <v>171318</v>
      </c>
      <c r="H13" s="13">
        <v>77149</v>
      </c>
      <c r="I13" s="13">
        <v>17129</v>
      </c>
      <c r="J13" s="13">
        <v>51132</v>
      </c>
      <c r="K13" s="11">
        <f t="shared" si="4"/>
        <v>820655</v>
      </c>
      <c r="L13" s="52"/>
      <c r="M13" s="53"/>
    </row>
    <row r="14" spans="1:12" ht="17.25" customHeight="1">
      <c r="A14" s="14" t="s">
        <v>20</v>
      </c>
      <c r="B14" s="13">
        <v>88604</v>
      </c>
      <c r="C14" s="13">
        <v>105458</v>
      </c>
      <c r="D14" s="13">
        <v>105424</v>
      </c>
      <c r="E14" s="13">
        <v>75043</v>
      </c>
      <c r="F14" s="13">
        <v>102457</v>
      </c>
      <c r="G14" s="13">
        <v>190001</v>
      </c>
      <c r="H14" s="13">
        <v>81667</v>
      </c>
      <c r="I14" s="13">
        <v>12308</v>
      </c>
      <c r="J14" s="13">
        <v>46010</v>
      </c>
      <c r="K14" s="11">
        <f t="shared" si="4"/>
        <v>806972</v>
      </c>
      <c r="L14" s="52"/>
    </row>
    <row r="15" spans="1:11" ht="17.25" customHeight="1">
      <c r="A15" s="14" t="s">
        <v>21</v>
      </c>
      <c r="B15" s="13">
        <v>3314</v>
      </c>
      <c r="C15" s="13">
        <v>4547</v>
      </c>
      <c r="D15" s="13">
        <v>3303</v>
      </c>
      <c r="E15" s="13">
        <v>3144</v>
      </c>
      <c r="F15" s="13">
        <v>3368</v>
      </c>
      <c r="G15" s="13">
        <v>5469</v>
      </c>
      <c r="H15" s="13">
        <v>4162</v>
      </c>
      <c r="I15" s="13">
        <v>688</v>
      </c>
      <c r="J15" s="13">
        <v>1239</v>
      </c>
      <c r="K15" s="11">
        <f t="shared" si="4"/>
        <v>29234</v>
      </c>
    </row>
    <row r="16" spans="1:11" ht="17.25" customHeight="1">
      <c r="A16" s="15" t="s">
        <v>93</v>
      </c>
      <c r="B16" s="13">
        <f>B17+B18+B19</f>
        <v>28396</v>
      </c>
      <c r="C16" s="13">
        <f aca="true" t="shared" si="5" ref="C16:J16">C17+C18+C19</f>
        <v>35801</v>
      </c>
      <c r="D16" s="13">
        <f t="shared" si="5"/>
        <v>36075</v>
      </c>
      <c r="E16" s="13">
        <f t="shared" si="5"/>
        <v>23834</v>
      </c>
      <c r="F16" s="13">
        <f t="shared" si="5"/>
        <v>39227</v>
      </c>
      <c r="G16" s="13">
        <f t="shared" si="5"/>
        <v>70543</v>
      </c>
      <c r="H16" s="13">
        <f t="shared" si="5"/>
        <v>23597</v>
      </c>
      <c r="I16" s="13">
        <f t="shared" si="5"/>
        <v>5429</v>
      </c>
      <c r="J16" s="13">
        <f t="shared" si="5"/>
        <v>15927</v>
      </c>
      <c r="K16" s="11">
        <f t="shared" si="4"/>
        <v>278829</v>
      </c>
    </row>
    <row r="17" spans="1:11" ht="17.25" customHeight="1">
      <c r="A17" s="14" t="s">
        <v>94</v>
      </c>
      <c r="B17" s="13">
        <v>21573</v>
      </c>
      <c r="C17" s="13">
        <v>28240</v>
      </c>
      <c r="D17" s="13">
        <v>27801</v>
      </c>
      <c r="E17" s="13">
        <v>18510</v>
      </c>
      <c r="F17" s="13">
        <v>31691</v>
      </c>
      <c r="G17" s="13">
        <v>55032</v>
      </c>
      <c r="H17" s="13">
        <v>18741</v>
      </c>
      <c r="I17" s="13">
        <v>4352</v>
      </c>
      <c r="J17" s="13">
        <v>11912</v>
      </c>
      <c r="K17" s="11">
        <f t="shared" si="4"/>
        <v>217852</v>
      </c>
    </row>
    <row r="18" spans="1:11" ht="17.25" customHeight="1">
      <c r="A18" s="14" t="s">
        <v>95</v>
      </c>
      <c r="B18" s="13">
        <v>6622</v>
      </c>
      <c r="C18" s="13">
        <v>7301</v>
      </c>
      <c r="D18" s="13">
        <v>8106</v>
      </c>
      <c r="E18" s="13">
        <v>5180</v>
      </c>
      <c r="F18" s="13">
        <v>7360</v>
      </c>
      <c r="G18" s="13">
        <v>15216</v>
      </c>
      <c r="H18" s="13">
        <v>4678</v>
      </c>
      <c r="I18" s="13">
        <v>1044</v>
      </c>
      <c r="J18" s="13">
        <v>3953</v>
      </c>
      <c r="K18" s="11">
        <f t="shared" si="4"/>
        <v>59460</v>
      </c>
    </row>
    <row r="19" spans="1:11" ht="17.25" customHeight="1">
      <c r="A19" s="14" t="s">
        <v>96</v>
      </c>
      <c r="B19" s="13">
        <v>201</v>
      </c>
      <c r="C19" s="13">
        <v>260</v>
      </c>
      <c r="D19" s="13">
        <v>168</v>
      </c>
      <c r="E19" s="13">
        <v>144</v>
      </c>
      <c r="F19" s="13">
        <v>176</v>
      </c>
      <c r="G19" s="13">
        <v>295</v>
      </c>
      <c r="H19" s="13">
        <v>178</v>
      </c>
      <c r="I19" s="13">
        <v>33</v>
      </c>
      <c r="J19" s="13">
        <v>62</v>
      </c>
      <c r="K19" s="11">
        <f t="shared" si="4"/>
        <v>1517</v>
      </c>
    </row>
    <row r="20" spans="1:11" ht="17.25" customHeight="1">
      <c r="A20" s="16" t="s">
        <v>22</v>
      </c>
      <c r="B20" s="11">
        <f>+B21+B22+B23</f>
        <v>129947</v>
      </c>
      <c r="C20" s="11">
        <f aca="true" t="shared" si="6" ref="C20:J20">+C21+C22+C23</f>
        <v>145017</v>
      </c>
      <c r="D20" s="11">
        <f t="shared" si="6"/>
        <v>167565</v>
      </c>
      <c r="E20" s="11">
        <f t="shared" si="6"/>
        <v>105382</v>
      </c>
      <c r="F20" s="11">
        <f t="shared" si="6"/>
        <v>169606</v>
      </c>
      <c r="G20" s="11">
        <f t="shared" si="6"/>
        <v>319931</v>
      </c>
      <c r="H20" s="11">
        <f t="shared" si="6"/>
        <v>104074</v>
      </c>
      <c r="I20" s="11">
        <f t="shared" si="6"/>
        <v>24953</v>
      </c>
      <c r="J20" s="11">
        <f t="shared" si="6"/>
        <v>68107</v>
      </c>
      <c r="K20" s="11">
        <f t="shared" si="4"/>
        <v>1234582</v>
      </c>
    </row>
    <row r="21" spans="1:12" ht="17.25" customHeight="1">
      <c r="A21" s="12" t="s">
        <v>23</v>
      </c>
      <c r="B21" s="13">
        <v>66478</v>
      </c>
      <c r="C21" s="13">
        <v>83476</v>
      </c>
      <c r="D21" s="13">
        <v>96811</v>
      </c>
      <c r="E21" s="13">
        <v>59817</v>
      </c>
      <c r="F21" s="13">
        <v>94020</v>
      </c>
      <c r="G21" s="13">
        <v>161163</v>
      </c>
      <c r="H21" s="13">
        <v>57046</v>
      </c>
      <c r="I21" s="13">
        <v>15263</v>
      </c>
      <c r="J21" s="13">
        <v>38520</v>
      </c>
      <c r="K21" s="11">
        <f t="shared" si="4"/>
        <v>672594</v>
      </c>
      <c r="L21" s="52"/>
    </row>
    <row r="22" spans="1:12" ht="17.25" customHeight="1">
      <c r="A22" s="12" t="s">
        <v>24</v>
      </c>
      <c r="B22" s="13">
        <v>61708</v>
      </c>
      <c r="C22" s="13">
        <v>59443</v>
      </c>
      <c r="D22" s="13">
        <v>68927</v>
      </c>
      <c r="E22" s="13">
        <v>44204</v>
      </c>
      <c r="F22" s="13">
        <v>73748</v>
      </c>
      <c r="G22" s="13">
        <v>155469</v>
      </c>
      <c r="H22" s="13">
        <v>45334</v>
      </c>
      <c r="I22" s="13">
        <v>9311</v>
      </c>
      <c r="J22" s="13">
        <v>28902</v>
      </c>
      <c r="K22" s="11">
        <f t="shared" si="4"/>
        <v>547046</v>
      </c>
      <c r="L22" s="52"/>
    </row>
    <row r="23" spans="1:11" ht="17.25" customHeight="1">
      <c r="A23" s="12" t="s">
        <v>25</v>
      </c>
      <c r="B23" s="13">
        <v>1761</v>
      </c>
      <c r="C23" s="13">
        <v>2098</v>
      </c>
      <c r="D23" s="13">
        <v>1827</v>
      </c>
      <c r="E23" s="13">
        <v>1361</v>
      </c>
      <c r="F23" s="13">
        <v>1838</v>
      </c>
      <c r="G23" s="13">
        <v>3299</v>
      </c>
      <c r="H23" s="13">
        <v>1694</v>
      </c>
      <c r="I23" s="13">
        <v>379</v>
      </c>
      <c r="J23" s="13">
        <v>685</v>
      </c>
      <c r="K23" s="11">
        <f t="shared" si="4"/>
        <v>14942</v>
      </c>
    </row>
    <row r="24" spans="1:11" ht="17.25" customHeight="1">
      <c r="A24" s="16" t="s">
        <v>26</v>
      </c>
      <c r="B24" s="13">
        <f>+B25+B26</f>
        <v>96384</v>
      </c>
      <c r="C24" s="13">
        <f aca="true" t="shared" si="7" ref="C24:J24">+C25+C26</f>
        <v>133694</v>
      </c>
      <c r="D24" s="13">
        <f t="shared" si="7"/>
        <v>147872</v>
      </c>
      <c r="E24" s="13">
        <f t="shared" si="7"/>
        <v>90032</v>
      </c>
      <c r="F24" s="13">
        <f t="shared" si="7"/>
        <v>116686</v>
      </c>
      <c r="G24" s="13">
        <f t="shared" si="7"/>
        <v>161751</v>
      </c>
      <c r="H24" s="13">
        <f t="shared" si="7"/>
        <v>69630</v>
      </c>
      <c r="I24" s="13">
        <f t="shared" si="7"/>
        <v>23527</v>
      </c>
      <c r="J24" s="13">
        <f t="shared" si="7"/>
        <v>68885</v>
      </c>
      <c r="K24" s="11">
        <f t="shared" si="4"/>
        <v>908461</v>
      </c>
    </row>
    <row r="25" spans="1:12" ht="17.25" customHeight="1">
      <c r="A25" s="12" t="s">
        <v>115</v>
      </c>
      <c r="B25" s="13">
        <v>55252</v>
      </c>
      <c r="C25" s="13">
        <v>83273</v>
      </c>
      <c r="D25" s="13">
        <v>98142</v>
      </c>
      <c r="E25" s="13">
        <v>58200</v>
      </c>
      <c r="F25" s="13">
        <v>70097</v>
      </c>
      <c r="G25" s="13">
        <v>93680</v>
      </c>
      <c r="H25" s="13">
        <v>42614</v>
      </c>
      <c r="I25" s="13">
        <v>16940</v>
      </c>
      <c r="J25" s="13">
        <v>43417</v>
      </c>
      <c r="K25" s="11">
        <f t="shared" si="4"/>
        <v>561615</v>
      </c>
      <c r="L25" s="52"/>
    </row>
    <row r="26" spans="1:12" ht="17.25" customHeight="1">
      <c r="A26" s="12" t="s">
        <v>116</v>
      </c>
      <c r="B26" s="13">
        <v>41132</v>
      </c>
      <c r="C26" s="13">
        <v>50421</v>
      </c>
      <c r="D26" s="13">
        <v>49730</v>
      </c>
      <c r="E26" s="13">
        <v>31832</v>
      </c>
      <c r="F26" s="13">
        <v>46589</v>
      </c>
      <c r="G26" s="13">
        <v>68071</v>
      </c>
      <c r="H26" s="13">
        <v>27016</v>
      </c>
      <c r="I26" s="13">
        <v>6587</v>
      </c>
      <c r="J26" s="13">
        <v>25468</v>
      </c>
      <c r="K26" s="11">
        <f t="shared" si="4"/>
        <v>346846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2363</v>
      </c>
      <c r="I27" s="11">
        <v>0</v>
      </c>
      <c r="J27" s="11">
        <v>0</v>
      </c>
      <c r="K27" s="11">
        <f t="shared" si="4"/>
        <v>2363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24637.95</v>
      </c>
      <c r="I35" s="19">
        <v>0</v>
      </c>
      <c r="J35" s="19">
        <v>0</v>
      </c>
      <c r="K35" s="23">
        <f>SUM(B35:J35)</f>
        <v>24637.95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1298454.92</v>
      </c>
      <c r="C47" s="22">
        <f aca="true" t="shared" si="12" ref="C47:H47">+C48+C57</f>
        <v>1831686.26</v>
      </c>
      <c r="D47" s="22">
        <f t="shared" si="12"/>
        <v>2190498.94</v>
      </c>
      <c r="E47" s="22">
        <f t="shared" si="12"/>
        <v>1240173.7399999998</v>
      </c>
      <c r="F47" s="22">
        <f t="shared" si="12"/>
        <v>1711782.42</v>
      </c>
      <c r="G47" s="22">
        <f t="shared" si="12"/>
        <v>2423763.47</v>
      </c>
      <c r="H47" s="22">
        <f t="shared" si="12"/>
        <v>1179227.45</v>
      </c>
      <c r="I47" s="22">
        <f>+I48+I57</f>
        <v>457753.75</v>
      </c>
      <c r="J47" s="22">
        <f>+J48+J57</f>
        <v>818144.5599999999</v>
      </c>
      <c r="K47" s="22">
        <f>SUM(B47:J47)</f>
        <v>13151485.51</v>
      </c>
    </row>
    <row r="48" spans="1:11" ht="17.25" customHeight="1">
      <c r="A48" s="16" t="s">
        <v>108</v>
      </c>
      <c r="B48" s="23">
        <f>SUM(B49:B56)</f>
        <v>1279817.3299999998</v>
      </c>
      <c r="C48" s="23">
        <f aca="true" t="shared" si="13" ref="C48:J48">SUM(C49:C56)</f>
        <v>1808217.08</v>
      </c>
      <c r="D48" s="23">
        <f t="shared" si="13"/>
        <v>2165087.54</v>
      </c>
      <c r="E48" s="23">
        <f t="shared" si="13"/>
        <v>1217814.8199999998</v>
      </c>
      <c r="F48" s="23">
        <f t="shared" si="13"/>
        <v>1688329.18</v>
      </c>
      <c r="G48" s="23">
        <f t="shared" si="13"/>
        <v>2394247.85</v>
      </c>
      <c r="H48" s="23">
        <f t="shared" si="13"/>
        <v>1159291.27</v>
      </c>
      <c r="I48" s="23">
        <f t="shared" si="13"/>
        <v>457753.75</v>
      </c>
      <c r="J48" s="23">
        <f t="shared" si="13"/>
        <v>804164.74</v>
      </c>
      <c r="K48" s="23">
        <f aca="true" t="shared" si="14" ref="K48:K57">SUM(B48:J48)</f>
        <v>12974723.559999999</v>
      </c>
    </row>
    <row r="49" spans="1:11" ht="17.25" customHeight="1">
      <c r="A49" s="34" t="s">
        <v>43</v>
      </c>
      <c r="B49" s="23">
        <f aca="true" t="shared" si="15" ref="B49:H49">ROUND(B30*B7,2)</f>
        <v>1277933.42</v>
      </c>
      <c r="C49" s="23">
        <f t="shared" si="15"/>
        <v>1801285.22</v>
      </c>
      <c r="D49" s="23">
        <f t="shared" si="15"/>
        <v>2161790.41</v>
      </c>
      <c r="E49" s="23">
        <f t="shared" si="15"/>
        <v>1216241.18</v>
      </c>
      <c r="F49" s="23">
        <f t="shared" si="15"/>
        <v>1685737.42</v>
      </c>
      <c r="G49" s="23">
        <f t="shared" si="15"/>
        <v>2390568.81</v>
      </c>
      <c r="H49" s="23">
        <f t="shared" si="15"/>
        <v>1132766.54</v>
      </c>
      <c r="I49" s="23">
        <f>ROUND(I30*I7,2)</f>
        <v>456688.03</v>
      </c>
      <c r="J49" s="23">
        <f>ROUND(J30*J7,2)</f>
        <v>801947.7</v>
      </c>
      <c r="K49" s="23">
        <f t="shared" si="14"/>
        <v>12924958.729999999</v>
      </c>
    </row>
    <row r="50" spans="1:11" ht="17.25" customHeight="1">
      <c r="A50" s="34" t="s">
        <v>44</v>
      </c>
      <c r="B50" s="19">
        <v>0</v>
      </c>
      <c r="C50" s="23">
        <f>ROUND(C31*C7,2)</f>
        <v>4003.86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4003.86</v>
      </c>
    </row>
    <row r="51" spans="1:11" ht="17.25" customHeight="1">
      <c r="A51" s="66" t="s">
        <v>104</v>
      </c>
      <c r="B51" s="67">
        <f aca="true" t="shared" si="16" ref="B51:H51">ROUND(B32*B7,2)</f>
        <v>-2207.77</v>
      </c>
      <c r="C51" s="67">
        <f t="shared" si="16"/>
        <v>-2845.72</v>
      </c>
      <c r="D51" s="67">
        <f t="shared" si="16"/>
        <v>-3088.63</v>
      </c>
      <c r="E51" s="67">
        <f t="shared" si="16"/>
        <v>-1871.76</v>
      </c>
      <c r="F51" s="67">
        <f t="shared" si="16"/>
        <v>-2689.76</v>
      </c>
      <c r="G51" s="67">
        <f t="shared" si="16"/>
        <v>-3751.04</v>
      </c>
      <c r="H51" s="67">
        <f t="shared" si="16"/>
        <v>-1828.26</v>
      </c>
      <c r="I51" s="19">
        <v>0</v>
      </c>
      <c r="J51" s="19">
        <v>0</v>
      </c>
      <c r="K51" s="67">
        <f>SUM(B51:J51)</f>
        <v>-18282.94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24637.95</v>
      </c>
      <c r="I53" s="31">
        <f>+I35</f>
        <v>0</v>
      </c>
      <c r="J53" s="31">
        <f>+J35</f>
        <v>0</v>
      </c>
      <c r="K53" s="23">
        <f t="shared" si="14"/>
        <v>24637.95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-343667.93</v>
      </c>
      <c r="C61" s="35">
        <f t="shared" si="17"/>
        <v>-180175.75</v>
      </c>
      <c r="D61" s="35">
        <f t="shared" si="17"/>
        <v>-232848.41999999995</v>
      </c>
      <c r="E61" s="35">
        <f t="shared" si="17"/>
        <v>-393355.66</v>
      </c>
      <c r="F61" s="35">
        <f t="shared" si="17"/>
        <v>-415803.64</v>
      </c>
      <c r="G61" s="35">
        <f t="shared" si="17"/>
        <v>-377055.08999999997</v>
      </c>
      <c r="H61" s="35">
        <f t="shared" si="17"/>
        <v>-115607.75</v>
      </c>
      <c r="I61" s="35">
        <f t="shared" si="17"/>
        <v>-91100.37000000001</v>
      </c>
      <c r="J61" s="35">
        <f t="shared" si="17"/>
        <v>-71115.02</v>
      </c>
      <c r="K61" s="35">
        <f>SUM(B61:J61)</f>
        <v>-2220729.63</v>
      </c>
    </row>
    <row r="62" spans="1:11" ht="18.75" customHeight="1">
      <c r="A62" s="16" t="s">
        <v>74</v>
      </c>
      <c r="B62" s="35">
        <f aca="true" t="shared" si="18" ref="B62:J62">B63+B64+B65+B66+B67+B68</f>
        <v>-330418.8</v>
      </c>
      <c r="C62" s="35">
        <f t="shared" si="18"/>
        <v>-160865.64</v>
      </c>
      <c r="D62" s="35">
        <f t="shared" si="18"/>
        <v>-212592.45999999996</v>
      </c>
      <c r="E62" s="35">
        <f t="shared" si="18"/>
        <v>-380605.23</v>
      </c>
      <c r="F62" s="35">
        <f t="shared" si="18"/>
        <v>-397901.25</v>
      </c>
      <c r="G62" s="35">
        <f t="shared" si="18"/>
        <v>-349848.62</v>
      </c>
      <c r="H62" s="35">
        <f t="shared" si="18"/>
        <v>-132262.8</v>
      </c>
      <c r="I62" s="35">
        <f t="shared" si="18"/>
        <v>-24228.8</v>
      </c>
      <c r="J62" s="35">
        <f t="shared" si="18"/>
        <v>-61639.8</v>
      </c>
      <c r="K62" s="35">
        <f aca="true" t="shared" si="19" ref="K62:K91">SUM(B62:J62)</f>
        <v>-2050363.4000000001</v>
      </c>
    </row>
    <row r="63" spans="1:11" ht="18.75" customHeight="1">
      <c r="A63" s="12" t="s">
        <v>75</v>
      </c>
      <c r="B63" s="35">
        <f>-ROUND(B9*$D$3,2)</f>
        <v>-120072.4</v>
      </c>
      <c r="C63" s="35">
        <f aca="true" t="shared" si="20" ref="C63:J63">-ROUND(C9*$D$3,2)</f>
        <v>-156320.6</v>
      </c>
      <c r="D63" s="35">
        <f t="shared" si="20"/>
        <v>-148431.8</v>
      </c>
      <c r="E63" s="35">
        <f t="shared" si="20"/>
        <v>-110382.4</v>
      </c>
      <c r="F63" s="35">
        <f t="shared" si="20"/>
        <v>-130792.2</v>
      </c>
      <c r="G63" s="35">
        <f t="shared" si="20"/>
        <v>-162613.4</v>
      </c>
      <c r="H63" s="35">
        <f t="shared" si="20"/>
        <v>-132262.8</v>
      </c>
      <c r="I63" s="35">
        <f t="shared" si="20"/>
        <v>-24228.8</v>
      </c>
      <c r="J63" s="35">
        <f t="shared" si="20"/>
        <v>-61639.8</v>
      </c>
      <c r="K63" s="35">
        <f t="shared" si="19"/>
        <v>-1046744.2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-3154</v>
      </c>
      <c r="C65" s="35">
        <v>-110.2</v>
      </c>
      <c r="D65" s="35">
        <v>-391.4</v>
      </c>
      <c r="E65" s="35">
        <v>-1371.8</v>
      </c>
      <c r="F65" s="35">
        <v>-1432.6</v>
      </c>
      <c r="G65" s="35">
        <v>-767.6</v>
      </c>
      <c r="H65" s="19">
        <v>0</v>
      </c>
      <c r="I65" s="19">
        <v>0</v>
      </c>
      <c r="J65" s="19">
        <v>0</v>
      </c>
      <c r="K65" s="35">
        <f t="shared" si="19"/>
        <v>-7227.6</v>
      </c>
    </row>
    <row r="66" spans="1:11" ht="18.75" customHeight="1">
      <c r="A66" s="12" t="s">
        <v>105</v>
      </c>
      <c r="B66" s="35">
        <v>-11335.4</v>
      </c>
      <c r="C66" s="35">
        <v>-1542.8</v>
      </c>
      <c r="D66" s="35">
        <v>-3556.8</v>
      </c>
      <c r="E66" s="35">
        <v>-5266.8</v>
      </c>
      <c r="F66" s="35">
        <v>-3617.6</v>
      </c>
      <c r="G66" s="35">
        <v>-3032.4</v>
      </c>
      <c r="H66" s="19">
        <v>0</v>
      </c>
      <c r="I66" s="19">
        <v>0</v>
      </c>
      <c r="J66" s="19">
        <v>0</v>
      </c>
      <c r="K66" s="35">
        <f t="shared" si="19"/>
        <v>-28351.8</v>
      </c>
    </row>
    <row r="67" spans="1:11" ht="18.75" customHeight="1">
      <c r="A67" s="12" t="s">
        <v>52</v>
      </c>
      <c r="B67" s="35">
        <v>-195857</v>
      </c>
      <c r="C67" s="35">
        <v>-2892.04</v>
      </c>
      <c r="D67" s="35">
        <v>-60212.46</v>
      </c>
      <c r="E67" s="35">
        <v>-263584.23</v>
      </c>
      <c r="F67" s="35">
        <v>-262058.85</v>
      </c>
      <c r="G67" s="35">
        <v>-183435.22</v>
      </c>
      <c r="H67" s="19">
        <v>0</v>
      </c>
      <c r="I67" s="19">
        <v>0</v>
      </c>
      <c r="J67" s="19">
        <v>0</v>
      </c>
      <c r="K67" s="35">
        <f t="shared" si="19"/>
        <v>-968039.7999999999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67">
        <v>29728.96</v>
      </c>
      <c r="I101" s="19">
        <v>0</v>
      </c>
      <c r="J101" s="19">
        <v>0</v>
      </c>
      <c r="K101" s="67">
        <f>SUM(B101:J101)</f>
        <v>29728.96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954786.9899999998</v>
      </c>
      <c r="C104" s="24">
        <f t="shared" si="22"/>
        <v>1651510.5099999998</v>
      </c>
      <c r="D104" s="24">
        <f t="shared" si="22"/>
        <v>1957650.52</v>
      </c>
      <c r="E104" s="24">
        <f t="shared" si="22"/>
        <v>846818.0799999998</v>
      </c>
      <c r="F104" s="24">
        <f t="shared" si="22"/>
        <v>1295978.78</v>
      </c>
      <c r="G104" s="24">
        <f t="shared" si="22"/>
        <v>2046708.3800000001</v>
      </c>
      <c r="H104" s="24">
        <f t="shared" si="22"/>
        <v>1063619.7</v>
      </c>
      <c r="I104" s="24">
        <f>+I105+I106</f>
        <v>366653.38</v>
      </c>
      <c r="J104" s="24">
        <f>+J105+J106</f>
        <v>747029.5399999999</v>
      </c>
      <c r="K104" s="48">
        <f>SUM(B104:J104)</f>
        <v>10930755.879999999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936149.3999999998</v>
      </c>
      <c r="C105" s="24">
        <f t="shared" si="23"/>
        <v>1628041.3299999998</v>
      </c>
      <c r="D105" s="24">
        <f t="shared" si="23"/>
        <v>1932239.12</v>
      </c>
      <c r="E105" s="24">
        <f t="shared" si="23"/>
        <v>824459.1599999998</v>
      </c>
      <c r="F105" s="24">
        <f t="shared" si="23"/>
        <v>1272525.54</v>
      </c>
      <c r="G105" s="24">
        <f t="shared" si="23"/>
        <v>2017192.76</v>
      </c>
      <c r="H105" s="24">
        <f t="shared" si="23"/>
        <v>1043683.5199999999</v>
      </c>
      <c r="I105" s="24">
        <f t="shared" si="23"/>
        <v>366653.38</v>
      </c>
      <c r="J105" s="24">
        <f t="shared" si="23"/>
        <v>733049.72</v>
      </c>
      <c r="K105" s="48">
        <f>SUM(B105:J105)</f>
        <v>10753993.930000002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10930755.889999997</v>
      </c>
      <c r="L112" s="54"/>
    </row>
    <row r="113" spans="1:11" ht="18.75" customHeight="1">
      <c r="A113" s="26" t="s">
        <v>70</v>
      </c>
      <c r="B113" s="27">
        <v>122909.04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122909.04</v>
      </c>
    </row>
    <row r="114" spans="1:11" ht="18.75" customHeight="1">
      <c r="A114" s="26" t="s">
        <v>71</v>
      </c>
      <c r="B114" s="27">
        <v>831877.95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831877.95</v>
      </c>
    </row>
    <row r="115" spans="1:11" ht="18.75" customHeight="1">
      <c r="A115" s="26" t="s">
        <v>72</v>
      </c>
      <c r="B115" s="40">
        <v>0</v>
      </c>
      <c r="C115" s="27">
        <f>+C104</f>
        <v>1651510.5099999998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1651510.5099999998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1957650.52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1957650.52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762136.27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762136.27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84681.81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84681.81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284007.2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284007.2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523878.65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523878.65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58233.8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58233.8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429859.13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429859.13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614651.62</v>
      </c>
      <c r="H123" s="40">
        <v>0</v>
      </c>
      <c r="I123" s="40">
        <v>0</v>
      </c>
      <c r="J123" s="40">
        <v>0</v>
      </c>
      <c r="K123" s="41">
        <f t="shared" si="25"/>
        <v>614651.62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49604.09</v>
      </c>
      <c r="H124" s="40">
        <v>0</v>
      </c>
      <c r="I124" s="40">
        <v>0</v>
      </c>
      <c r="J124" s="40">
        <v>0</v>
      </c>
      <c r="K124" s="41">
        <f t="shared" si="25"/>
        <v>49604.09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291112.72</v>
      </c>
      <c r="H125" s="40">
        <v>0</v>
      </c>
      <c r="I125" s="40">
        <v>0</v>
      </c>
      <c r="J125" s="40">
        <v>0</v>
      </c>
      <c r="K125" s="41">
        <f t="shared" si="25"/>
        <v>291112.72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272760.68</v>
      </c>
      <c r="H126" s="40">
        <v>0</v>
      </c>
      <c r="I126" s="40">
        <v>0</v>
      </c>
      <c r="J126" s="40">
        <v>0</v>
      </c>
      <c r="K126" s="41">
        <f t="shared" si="25"/>
        <v>272760.68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818579.27</v>
      </c>
      <c r="H127" s="40">
        <v>0</v>
      </c>
      <c r="I127" s="40">
        <v>0</v>
      </c>
      <c r="J127" s="40">
        <v>0</v>
      </c>
      <c r="K127" s="41">
        <f t="shared" si="25"/>
        <v>818579.27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364382.1</v>
      </c>
      <c r="I128" s="40">
        <v>0</v>
      </c>
      <c r="J128" s="40">
        <v>0</v>
      </c>
      <c r="K128" s="41">
        <f t="shared" si="25"/>
        <v>364382.1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699237.61</v>
      </c>
      <c r="I129" s="40">
        <v>0</v>
      </c>
      <c r="J129" s="40">
        <v>0</v>
      </c>
      <c r="K129" s="41">
        <f t="shared" si="25"/>
        <v>699237.61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366653.38</v>
      </c>
      <c r="J130" s="40">
        <v>0</v>
      </c>
      <c r="K130" s="41">
        <f t="shared" si="25"/>
        <v>366653.38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747029.54</v>
      </c>
      <c r="K131" s="44">
        <f t="shared" si="25"/>
        <v>747029.54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2017-03-14T13:50:48Z</dcterms:modified>
  <cp:category/>
  <cp:version/>
  <cp:contentType/>
  <cp:contentStatus/>
</cp:coreProperties>
</file>