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<sst xmlns="http://schemas.openxmlformats.org/spreadsheetml/2006/main" count="137" uniqueCount="137">
  <si>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</si>
  <si>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</si>
  <si>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</si>
  <si>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</si>
  <si>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</si>
  <si>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</si>
  <si>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</si>
  <si>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</si>
  <si>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</si>
  <si>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</si>
  <si>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</si>
  <si>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</si>
  <si>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</si>
  <si>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</si>
  <si>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</si>
  <si>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</si>
  <si>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</si>
  <si>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</si>
  <si>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</si>
  <si>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</si>
  <si>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</si>
  <si>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</si>
  <si>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</si>
  <si>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</si>
  <si>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</si>
  <si>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</si>
  <si>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</si>
  <si>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</si>
  <si>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</si>
  <si>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</si>
  <si>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</si>
  <si>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</si>
  <si>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</si>
  <si>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</si>
  <si>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</si>
  <si>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</si>
  <si>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</si>
  <si>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</si>
  <si>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</si>
  <si>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</si>
  <si>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</si>
  <si>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</si>
  <si>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</si>
  <si>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</si>
  <si>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</si>
  <si>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</si>
  <si>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</si>
  <si>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</si>
  <si>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</si>
  <si>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</si>
  <si>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</si>
  <si>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</si>
  <si>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</si>
  <si>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</si>
  <si>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</si>
  <si>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</si>
  <si>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</si>
  <si>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</si>
  <si>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</si>
  <si>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</si>
  <si>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</si>
  <si>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</si>
  <si>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</si>
  <si>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</si>
  <si>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</si>
  <si>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</si>
  <si>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</si>
  <si>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</si>
  <si>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</si>
  <si>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</si>
  <si>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</si>
  <si>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</si>
  <si>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</si>
  <si>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</si>
  <si>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</si>
  <si>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</si>
  <si>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</si>
  <si>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</si>
  <si>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</si>
  <si>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</si>
  <si>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</si>
  <si>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</si>
  <si>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</si>
  <si>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</si>
  <si>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</si>
  <si>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</si>
  <si>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</si>
  <si>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</si>
  <si>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</si>
  <si>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</si>
  <si>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</si>
  <si>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</si>
  <si>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</si>
  <si>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</si>
  <si>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</si>
  <si>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</si>
  <si>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</si>
  <si>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</si>
  <si>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</si>
  <si>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</si>
  <si>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</si>
  <si>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</si>
  <si>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</si>
  <si>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</si>
  <si>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</si>
  <si>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</si>
  <si>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</si>
  <si>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</si>
  <si>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</si>
  <si>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</si>
  <si>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</si>
  <si>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</si>
  <si>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</si>
  <si>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</si>
  <si>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</si>
  <si>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</si>
  <si>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</si>
  <si>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</si>
  <si>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</si>
  <si>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</si>
  <si>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</si>
  <si>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</si>
  <si>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</si>
  <si>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</si>
  <si>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</si>
  <si>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</si>
  <si>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</si>
  <si>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</si>
  <si>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</si>
  <si>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</si>
  <si>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</si>
  <si>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</si>
  <si>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</si>
  <si>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31/05/17 - VENCIMENTO 07/06/17</t>
  </si>
  <si>
    <t>6.3. Revisão de Remuneração pelo Transporte Coletivo (1)</t>
  </si>
  <si>
    <t>Nota:</t>
  </si>
  <si>
    <t>(1) Revisão de remuneração da rede da madrugada (linhas noturnas), mês de fevereiro/2017.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</si>
</sst>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628258</v>
      </c>
      <c r="C7" s="9">
        <f t="shared" si="0"/>
        <v>793702</v>
      </c>
      <c r="D7" s="9">
        <f t="shared" si="0"/>
        <v>758560</v>
      </c>
      <c r="E7" s="9">
        <f t="shared" si="0"/>
        <v>523335</v>
      </c>
      <c r="F7" s="9">
        <f t="shared" si="0"/>
        <v>737937</v>
      </c>
      <c r="G7" s="9">
        <f t="shared" si="0"/>
        <v>1208679</v>
      </c>
      <c r="H7" s="9">
        <f t="shared" si="0"/>
        <v>584329</v>
      </c>
      <c r="I7" s="9">
        <f t="shared" si="0"/>
        <v>128911</v>
      </c>
      <c r="J7" s="9">
        <f t="shared" si="0"/>
        <v>343375</v>
      </c>
      <c r="K7" s="9">
        <f t="shared" si="0"/>
        <v>5707086</v>
      </c>
      <c r="L7" s="52"/>
    </row>
    <row r="8" spans="1:11" ht="17.25" customHeight="1">
      <c r="A8" s="10" t="s">
        <v>97</v>
      </c>
      <c r="B8" s="11">
        <f>B9+B12+B16</f>
        <v>290739</v>
      </c>
      <c r="C8" s="11">
        <f aca="true" t="shared" si="1" ref="C8:J8">C9+C12+C16</f>
        <v>377723</v>
      </c>
      <c r="D8" s="11">
        <f t="shared" si="1"/>
        <v>336806</v>
      </c>
      <c r="E8" s="11">
        <f t="shared" si="1"/>
        <v>247288</v>
      </c>
      <c r="F8" s="11">
        <f t="shared" si="1"/>
        <v>343821</v>
      </c>
      <c r="G8" s="11">
        <f t="shared" si="1"/>
        <v>569236</v>
      </c>
      <c r="H8" s="11">
        <f t="shared" si="1"/>
        <v>297781</v>
      </c>
      <c r="I8" s="11">
        <f t="shared" si="1"/>
        <v>55924</v>
      </c>
      <c r="J8" s="11">
        <f t="shared" si="1"/>
        <v>150399</v>
      </c>
      <c r="K8" s="11">
        <f>SUM(B8:J8)</f>
        <v>2669717</v>
      </c>
    </row>
    <row r="9" spans="1:11" ht="17.25" customHeight="1">
      <c r="A9" s="15" t="s">
        <v>16</v>
      </c>
      <c r="B9" s="13">
        <f>+B10+B11</f>
        <v>34014</v>
      </c>
      <c r="C9" s="13">
        <f aca="true" t="shared" si="2" ref="C9:J9">+C10+C11</f>
        <v>47201</v>
      </c>
      <c r="D9" s="13">
        <f t="shared" si="2"/>
        <v>37244</v>
      </c>
      <c r="E9" s="13">
        <f t="shared" si="2"/>
        <v>30892</v>
      </c>
      <c r="F9" s="13">
        <f t="shared" si="2"/>
        <v>35614</v>
      </c>
      <c r="G9" s="13">
        <f t="shared" si="2"/>
        <v>46851</v>
      </c>
      <c r="H9" s="13">
        <f t="shared" si="2"/>
        <v>44523</v>
      </c>
      <c r="I9" s="13">
        <f t="shared" si="2"/>
        <v>7667</v>
      </c>
      <c r="J9" s="13">
        <f t="shared" si="2"/>
        <v>14982</v>
      </c>
      <c r="K9" s="11">
        <f>SUM(B9:J9)</f>
        <v>298988</v>
      </c>
    </row>
    <row r="10" spans="1:11" ht="17.25" customHeight="1">
      <c r="A10" s="29" t="s">
        <v>17</v>
      </c>
      <c r="B10" s="13">
        <v>34014</v>
      </c>
      <c r="C10" s="13">
        <v>47201</v>
      </c>
      <c r="D10" s="13">
        <v>37244</v>
      </c>
      <c r="E10" s="13">
        <v>30892</v>
      </c>
      <c r="F10" s="13">
        <v>35614</v>
      </c>
      <c r="G10" s="13">
        <v>46851</v>
      </c>
      <c r="H10" s="13">
        <v>44523</v>
      </c>
      <c r="I10" s="13">
        <v>7667</v>
      </c>
      <c r="J10" s="13">
        <v>14982</v>
      </c>
      <c r="K10" s="11">
        <f>SUM(B10:J10)</f>
        <v>298988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235360</v>
      </c>
      <c r="C12" s="17">
        <f t="shared" si="3"/>
        <v>302505</v>
      </c>
      <c r="D12" s="17">
        <f t="shared" si="3"/>
        <v>275271</v>
      </c>
      <c r="E12" s="17">
        <f t="shared" si="3"/>
        <v>198723</v>
      </c>
      <c r="F12" s="17">
        <f t="shared" si="3"/>
        <v>279265</v>
      </c>
      <c r="G12" s="17">
        <f t="shared" si="3"/>
        <v>473116</v>
      </c>
      <c r="H12" s="17">
        <f t="shared" si="3"/>
        <v>232571</v>
      </c>
      <c r="I12" s="17">
        <f t="shared" si="3"/>
        <v>43878</v>
      </c>
      <c r="J12" s="17">
        <f t="shared" si="3"/>
        <v>124261</v>
      </c>
      <c r="K12" s="11">
        <f aca="true" t="shared" si="4" ref="K12:K27">SUM(B12:J12)</f>
        <v>2164950</v>
      </c>
    </row>
    <row r="13" spans="1:13" ht="17.25" customHeight="1">
      <c r="A13" s="14" t="s">
        <v>19</v>
      </c>
      <c r="B13" s="13">
        <v>111029</v>
      </c>
      <c r="C13" s="13">
        <v>154000</v>
      </c>
      <c r="D13" s="13">
        <v>144094</v>
      </c>
      <c r="E13" s="13">
        <v>100452</v>
      </c>
      <c r="F13" s="13">
        <v>139503</v>
      </c>
      <c r="G13" s="13">
        <v>220451</v>
      </c>
      <c r="H13" s="13">
        <v>105374</v>
      </c>
      <c r="I13" s="13">
        <v>24416</v>
      </c>
      <c r="J13" s="13">
        <v>64303</v>
      </c>
      <c r="K13" s="11">
        <f t="shared" si="4"/>
        <v>1063622</v>
      </c>
      <c r="L13" s="52"/>
      <c r="M13" s="53"/>
    </row>
    <row r="14" spans="1:12" ht="17.25" customHeight="1">
      <c r="A14" s="14" t="s">
        <v>20</v>
      </c>
      <c r="B14" s="13">
        <v>114729</v>
      </c>
      <c r="C14" s="13">
        <v>133766</v>
      </c>
      <c r="D14" s="13">
        <v>122570</v>
      </c>
      <c r="E14" s="13">
        <v>89751</v>
      </c>
      <c r="F14" s="13">
        <v>130056</v>
      </c>
      <c r="G14" s="13">
        <v>237912</v>
      </c>
      <c r="H14" s="13">
        <v>111364</v>
      </c>
      <c r="I14" s="13">
        <v>16924</v>
      </c>
      <c r="J14" s="13">
        <v>56579</v>
      </c>
      <c r="K14" s="11">
        <f t="shared" si="4"/>
        <v>1013651</v>
      </c>
      <c r="L14" s="52"/>
    </row>
    <row r="15" spans="1:11" ht="17.25" customHeight="1">
      <c r="A15" s="14" t="s">
        <v>21</v>
      </c>
      <c r="B15" s="13">
        <v>9602</v>
      </c>
      <c r="C15" s="13">
        <v>14739</v>
      </c>
      <c r="D15" s="13">
        <v>8607</v>
      </c>
      <c r="E15" s="13">
        <v>8520</v>
      </c>
      <c r="F15" s="13">
        <v>9706</v>
      </c>
      <c r="G15" s="13">
        <v>14753</v>
      </c>
      <c r="H15" s="13">
        <v>15833</v>
      </c>
      <c r="I15" s="13">
        <v>2538</v>
      </c>
      <c r="J15" s="13">
        <v>3379</v>
      </c>
      <c r="K15" s="11">
        <f t="shared" si="4"/>
        <v>87677</v>
      </c>
    </row>
    <row r="16" spans="1:11" ht="17.25" customHeight="1">
      <c r="A16" s="15" t="s">
        <v>93</v>
      </c>
      <c r="B16" s="13">
        <f>B17+B18+B19</f>
        <v>21365</v>
      </c>
      <c r="C16" s="13">
        <f aca="true" t="shared" si="5" ref="C16:J16">C17+C18+C19</f>
        <v>28017</v>
      </c>
      <c r="D16" s="13">
        <f t="shared" si="5"/>
        <v>24291</v>
      </c>
      <c r="E16" s="13">
        <f t="shared" si="5"/>
        <v>17673</v>
      </c>
      <c r="F16" s="13">
        <f t="shared" si="5"/>
        <v>28942</v>
      </c>
      <c r="G16" s="13">
        <f t="shared" si="5"/>
        <v>49269</v>
      </c>
      <c r="H16" s="13">
        <f t="shared" si="5"/>
        <v>20687</v>
      </c>
      <c r="I16" s="13">
        <f t="shared" si="5"/>
        <v>4379</v>
      </c>
      <c r="J16" s="13">
        <f t="shared" si="5"/>
        <v>11156</v>
      </c>
      <c r="K16" s="11">
        <f t="shared" si="4"/>
        <v>205779</v>
      </c>
    </row>
    <row r="17" spans="1:11" ht="17.25" customHeight="1">
      <c r="A17" s="14" t="s">
        <v>94</v>
      </c>
      <c r="B17" s="13">
        <v>17992</v>
      </c>
      <c r="C17" s="13">
        <v>24052</v>
      </c>
      <c r="D17" s="13">
        <v>20392</v>
      </c>
      <c r="E17" s="13">
        <v>14886</v>
      </c>
      <c r="F17" s="13">
        <v>24367</v>
      </c>
      <c r="G17" s="13">
        <v>40795</v>
      </c>
      <c r="H17" s="13">
        <v>17567</v>
      </c>
      <c r="I17" s="13">
        <v>3820</v>
      </c>
      <c r="J17" s="13">
        <v>9399</v>
      </c>
      <c r="K17" s="11">
        <f t="shared" si="4"/>
        <v>173270</v>
      </c>
    </row>
    <row r="18" spans="1:11" ht="17.25" customHeight="1">
      <c r="A18" s="14" t="s">
        <v>95</v>
      </c>
      <c r="B18" s="13">
        <v>3347</v>
      </c>
      <c r="C18" s="13">
        <v>3929</v>
      </c>
      <c r="D18" s="13">
        <v>3874</v>
      </c>
      <c r="E18" s="13">
        <v>2763</v>
      </c>
      <c r="F18" s="13">
        <v>4526</v>
      </c>
      <c r="G18" s="13">
        <v>8405</v>
      </c>
      <c r="H18" s="13">
        <v>3084</v>
      </c>
      <c r="I18" s="13">
        <v>557</v>
      </c>
      <c r="J18" s="13">
        <v>1742</v>
      </c>
      <c r="K18" s="11">
        <f t="shared" si="4"/>
        <v>32227</v>
      </c>
    </row>
    <row r="19" spans="1:11" ht="17.25" customHeight="1">
      <c r="A19" s="14" t="s">
        <v>96</v>
      </c>
      <c r="B19" s="13">
        <v>26</v>
      </c>
      <c r="C19" s="13">
        <v>36</v>
      </c>
      <c r="D19" s="13">
        <v>25</v>
      </c>
      <c r="E19" s="13">
        <v>24</v>
      </c>
      <c r="F19" s="13">
        <v>49</v>
      </c>
      <c r="G19" s="13">
        <v>69</v>
      </c>
      <c r="H19" s="13">
        <v>36</v>
      </c>
      <c r="I19" s="13">
        <v>2</v>
      </c>
      <c r="J19" s="13">
        <v>15</v>
      </c>
      <c r="K19" s="11">
        <f t="shared" si="4"/>
        <v>282</v>
      </c>
    </row>
    <row r="20" spans="1:11" ht="17.25" customHeight="1">
      <c r="A20" s="16" t="s">
        <v>22</v>
      </c>
      <c r="B20" s="11">
        <f>+B21+B22+B23</f>
        <v>168302</v>
      </c>
      <c r="C20" s="11">
        <f aca="true" t="shared" si="6" ref="C20:J20">+C21+C22+C23</f>
        <v>187216</v>
      </c>
      <c r="D20" s="11">
        <f t="shared" si="6"/>
        <v>199497</v>
      </c>
      <c r="E20" s="11">
        <f t="shared" si="6"/>
        <v>129111</v>
      </c>
      <c r="F20" s="11">
        <f t="shared" si="6"/>
        <v>204430</v>
      </c>
      <c r="G20" s="11">
        <f t="shared" si="6"/>
        <v>381332</v>
      </c>
      <c r="H20" s="11">
        <f t="shared" si="6"/>
        <v>143573</v>
      </c>
      <c r="I20" s="11">
        <f t="shared" si="6"/>
        <v>33269</v>
      </c>
      <c r="J20" s="11">
        <f t="shared" si="6"/>
        <v>82676</v>
      </c>
      <c r="K20" s="11">
        <f t="shared" si="4"/>
        <v>1529406</v>
      </c>
    </row>
    <row r="21" spans="1:12" ht="17.25" customHeight="1">
      <c r="A21" s="12" t="s">
        <v>23</v>
      </c>
      <c r="B21" s="13">
        <v>88266</v>
      </c>
      <c r="C21" s="13">
        <v>108760</v>
      </c>
      <c r="D21" s="13">
        <v>116544</v>
      </c>
      <c r="E21" s="13">
        <v>74481</v>
      </c>
      <c r="F21" s="13">
        <v>114696</v>
      </c>
      <c r="G21" s="13">
        <v>195556</v>
      </c>
      <c r="H21" s="13">
        <v>78672</v>
      </c>
      <c r="I21" s="13">
        <v>20744</v>
      </c>
      <c r="J21" s="13">
        <v>47040</v>
      </c>
      <c r="K21" s="11">
        <f t="shared" si="4"/>
        <v>844759</v>
      </c>
      <c r="L21" s="52"/>
    </row>
    <row r="22" spans="1:12" ht="17.25" customHeight="1">
      <c r="A22" s="12" t="s">
        <v>24</v>
      </c>
      <c r="B22" s="13">
        <v>75825</v>
      </c>
      <c r="C22" s="13">
        <v>73621</v>
      </c>
      <c r="D22" s="13">
        <v>79446</v>
      </c>
      <c r="E22" s="13">
        <v>51884</v>
      </c>
      <c r="F22" s="13">
        <v>85894</v>
      </c>
      <c r="G22" s="13">
        <v>178935</v>
      </c>
      <c r="H22" s="13">
        <v>59752</v>
      </c>
      <c r="I22" s="13">
        <v>11667</v>
      </c>
      <c r="J22" s="13">
        <v>34307</v>
      </c>
      <c r="K22" s="11">
        <f t="shared" si="4"/>
        <v>651331</v>
      </c>
      <c r="L22" s="52"/>
    </row>
    <row r="23" spans="1:11" ht="17.25" customHeight="1">
      <c r="A23" s="12" t="s">
        <v>25</v>
      </c>
      <c r="B23" s="13">
        <v>4211</v>
      </c>
      <c r="C23" s="13">
        <v>4835</v>
      </c>
      <c r="D23" s="13">
        <v>3507</v>
      </c>
      <c r="E23" s="13">
        <v>2746</v>
      </c>
      <c r="F23" s="13">
        <v>3840</v>
      </c>
      <c r="G23" s="13">
        <v>6841</v>
      </c>
      <c r="H23" s="13">
        <v>5149</v>
      </c>
      <c r="I23" s="13">
        <v>858</v>
      </c>
      <c r="J23" s="13">
        <v>1329</v>
      </c>
      <c r="K23" s="11">
        <f t="shared" si="4"/>
        <v>33316</v>
      </c>
    </row>
    <row r="24" spans="1:11" ht="17.25" customHeight="1">
      <c r="A24" s="16" t="s">
        <v>26</v>
      </c>
      <c r="B24" s="13">
        <f>+B25+B26</f>
        <v>169217</v>
      </c>
      <c r="C24" s="13">
        <f aca="true" t="shared" si="7" ref="C24:J24">+C25+C26</f>
        <v>228763</v>
      </c>
      <c r="D24" s="13">
        <f t="shared" si="7"/>
        <v>222257</v>
      </c>
      <c r="E24" s="13">
        <f t="shared" si="7"/>
        <v>146936</v>
      </c>
      <c r="F24" s="13">
        <f t="shared" si="7"/>
        <v>189686</v>
      </c>
      <c r="G24" s="13">
        <f t="shared" si="7"/>
        <v>258111</v>
      </c>
      <c r="H24" s="13">
        <f t="shared" si="7"/>
        <v>133887</v>
      </c>
      <c r="I24" s="13">
        <f t="shared" si="7"/>
        <v>39718</v>
      </c>
      <c r="J24" s="13">
        <f t="shared" si="7"/>
        <v>110300</v>
      </c>
      <c r="K24" s="11">
        <f t="shared" si="4"/>
        <v>1498875</v>
      </c>
    </row>
    <row r="25" spans="1:12" ht="17.25" customHeight="1">
      <c r="A25" s="12" t="s">
        <v>115</v>
      </c>
      <c r="B25" s="13">
        <v>70332</v>
      </c>
      <c r="C25" s="13">
        <v>103982</v>
      </c>
      <c r="D25" s="13">
        <v>107555</v>
      </c>
      <c r="E25" s="13">
        <v>70904</v>
      </c>
      <c r="F25" s="13">
        <v>86447</v>
      </c>
      <c r="G25" s="13">
        <v>110369</v>
      </c>
      <c r="H25" s="13">
        <v>58206</v>
      </c>
      <c r="I25" s="13">
        <v>21083</v>
      </c>
      <c r="J25" s="13">
        <v>50622</v>
      </c>
      <c r="K25" s="11">
        <f t="shared" si="4"/>
        <v>679500</v>
      </c>
      <c r="L25" s="52"/>
    </row>
    <row r="26" spans="1:12" ht="17.25" customHeight="1">
      <c r="A26" s="12" t="s">
        <v>116</v>
      </c>
      <c r="B26" s="13">
        <v>98885</v>
      </c>
      <c r="C26" s="13">
        <v>124781</v>
      </c>
      <c r="D26" s="13">
        <v>114702</v>
      </c>
      <c r="E26" s="13">
        <v>76032</v>
      </c>
      <c r="F26" s="13">
        <v>103239</v>
      </c>
      <c r="G26" s="13">
        <v>147742</v>
      </c>
      <c r="H26" s="13">
        <v>75681</v>
      </c>
      <c r="I26" s="13">
        <v>18635</v>
      </c>
      <c r="J26" s="13">
        <v>59678</v>
      </c>
      <c r="K26" s="11">
        <f t="shared" si="4"/>
        <v>819375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9088</v>
      </c>
      <c r="I27" s="11">
        <v>0</v>
      </c>
      <c r="J27" s="11">
        <v>0</v>
      </c>
      <c r="K27" s="11">
        <f t="shared" si="4"/>
        <v>9088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5470.67</v>
      </c>
      <c r="I35" s="19">
        <v>0</v>
      </c>
      <c r="J35" s="19">
        <v>0</v>
      </c>
      <c r="K35" s="23">
        <f>SUM(B35:J35)</f>
        <v>5470.67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1765332.8</v>
      </c>
      <c r="C47" s="22">
        <f aca="true" t="shared" si="12" ref="C47:H47">+C48+C57</f>
        <v>2492574.17</v>
      </c>
      <c r="D47" s="22">
        <f t="shared" si="12"/>
        <v>2682617.16</v>
      </c>
      <c r="E47" s="22">
        <f t="shared" si="12"/>
        <v>1580948.9999999998</v>
      </c>
      <c r="F47" s="22">
        <f t="shared" si="12"/>
        <v>2198895.5500000003</v>
      </c>
      <c r="G47" s="22">
        <f t="shared" si="12"/>
        <v>3036368.6799999997</v>
      </c>
      <c r="H47" s="22">
        <f t="shared" si="12"/>
        <v>1691833.27</v>
      </c>
      <c r="I47" s="22">
        <f>+I48+I57</f>
        <v>652233.85</v>
      </c>
      <c r="J47" s="22">
        <f>+J48+J57</f>
        <v>1045513.22</v>
      </c>
      <c r="K47" s="22">
        <f>SUM(B47:J47)</f>
        <v>17146317.7</v>
      </c>
    </row>
    <row r="48" spans="1:11" ht="17.25" customHeight="1">
      <c r="A48" s="16" t="s">
        <v>108</v>
      </c>
      <c r="B48" s="23">
        <f>SUM(B49:B56)</f>
        <v>1746628.07</v>
      </c>
      <c r="C48" s="23">
        <f aca="true" t="shared" si="13" ref="C48:J48">SUM(C49:C56)</f>
        <v>2469102.62</v>
      </c>
      <c r="D48" s="23">
        <f t="shared" si="13"/>
        <v>2657249.54</v>
      </c>
      <c r="E48" s="23">
        <f t="shared" si="13"/>
        <v>1558650.2499999998</v>
      </c>
      <c r="F48" s="23">
        <f t="shared" si="13"/>
        <v>2175480.45</v>
      </c>
      <c r="G48" s="23">
        <f t="shared" si="13"/>
        <v>3006887.88</v>
      </c>
      <c r="H48" s="23">
        <f t="shared" si="13"/>
        <v>1671893.8800000001</v>
      </c>
      <c r="I48" s="23">
        <f t="shared" si="13"/>
        <v>652233.85</v>
      </c>
      <c r="J48" s="23">
        <f t="shared" si="13"/>
        <v>1031552.28</v>
      </c>
      <c r="K48" s="23">
        <f aca="true" t="shared" si="14" ref="K48:K57">SUM(B48:J48)</f>
        <v>16969678.82</v>
      </c>
    </row>
    <row r="49" spans="1:11" ht="17.25" customHeight="1">
      <c r="A49" s="34" t="s">
        <v>43</v>
      </c>
      <c r="B49" s="23">
        <f aca="true" t="shared" si="15" ref="B49:H49">ROUND(B30*B7,2)</f>
        <v>1745552.03</v>
      </c>
      <c r="C49" s="23">
        <f t="shared" si="15"/>
        <v>2461746.12</v>
      </c>
      <c r="D49" s="23">
        <f t="shared" si="15"/>
        <v>2654656.58</v>
      </c>
      <c r="E49" s="23">
        <f t="shared" si="15"/>
        <v>1557601.96</v>
      </c>
      <c r="F49" s="23">
        <f t="shared" si="15"/>
        <v>2173667.23</v>
      </c>
      <c r="G49" s="23">
        <f t="shared" si="15"/>
        <v>3004171.65</v>
      </c>
      <c r="H49" s="23">
        <f t="shared" si="15"/>
        <v>1665396.08</v>
      </c>
      <c r="I49" s="23">
        <f>ROUND(I30*I7,2)</f>
        <v>651168.13</v>
      </c>
      <c r="J49" s="23">
        <f>ROUND(J30*J7,2)</f>
        <v>1029335.24</v>
      </c>
      <c r="K49" s="23">
        <f t="shared" si="14"/>
        <v>16943295.020000003</v>
      </c>
    </row>
    <row r="50" spans="1:11" ht="17.25" customHeight="1">
      <c r="A50" s="34" t="s">
        <v>44</v>
      </c>
      <c r="B50" s="19">
        <v>0</v>
      </c>
      <c r="C50" s="23">
        <f>ROUND(C31*C7,2)</f>
        <v>5471.92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5471.92</v>
      </c>
    </row>
    <row r="51" spans="1:11" ht="17.25" customHeight="1">
      <c r="A51" s="66" t="s">
        <v>104</v>
      </c>
      <c r="B51" s="67">
        <f aca="true" t="shared" si="16" ref="B51:H51">ROUND(B32*B7,2)</f>
        <v>-3015.64</v>
      </c>
      <c r="C51" s="67">
        <f t="shared" si="16"/>
        <v>-3889.14</v>
      </c>
      <c r="D51" s="67">
        <f t="shared" si="16"/>
        <v>-3792.8</v>
      </c>
      <c r="E51" s="67">
        <f t="shared" si="16"/>
        <v>-2397.11</v>
      </c>
      <c r="F51" s="67">
        <f t="shared" si="16"/>
        <v>-3468.3</v>
      </c>
      <c r="G51" s="67">
        <f t="shared" si="16"/>
        <v>-4713.85</v>
      </c>
      <c r="H51" s="67">
        <f t="shared" si="16"/>
        <v>-2687.91</v>
      </c>
      <c r="I51" s="19">
        <v>0</v>
      </c>
      <c r="J51" s="19">
        <v>0</v>
      </c>
      <c r="K51" s="67">
        <f>SUM(B51:J51)</f>
        <v>-23964.750000000004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5470.67</v>
      </c>
      <c r="I53" s="31">
        <f>+I35</f>
        <v>0</v>
      </c>
      <c r="J53" s="31">
        <f>+J35</f>
        <v>0</v>
      </c>
      <c r="K53" s="23">
        <f t="shared" si="14"/>
        <v>5470.67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-192216.00999999998</v>
      </c>
      <c r="C61" s="35">
        <f t="shared" si="17"/>
        <v>-177936.49</v>
      </c>
      <c r="D61" s="35">
        <f t="shared" si="17"/>
        <v>-168935.47999999998</v>
      </c>
      <c r="E61" s="35">
        <f t="shared" si="17"/>
        <v>-248052.75</v>
      </c>
      <c r="F61" s="35">
        <f t="shared" si="17"/>
        <v>-251010.05000000002</v>
      </c>
      <c r="G61" s="35">
        <f t="shared" si="17"/>
        <v>-288984.96</v>
      </c>
      <c r="H61" s="35">
        <f t="shared" si="17"/>
        <v>-177525.13</v>
      </c>
      <c r="I61" s="35">
        <f t="shared" si="17"/>
        <v>-95209.22000000002</v>
      </c>
      <c r="J61" s="35">
        <f t="shared" si="17"/>
        <v>-66837.51</v>
      </c>
      <c r="K61" s="35">
        <f>SUM(B61:J61)</f>
        <v>-1666707.6</v>
      </c>
    </row>
    <row r="62" spans="1:11" ht="18.75" customHeight="1">
      <c r="A62" s="16" t="s">
        <v>74</v>
      </c>
      <c r="B62" s="35">
        <f aca="true" t="shared" si="18" ref="B62:J62">B63+B64+B65+B66+B67+B68</f>
        <v>-183965.81</v>
      </c>
      <c r="C62" s="35">
        <f t="shared" si="18"/>
        <v>-182585</v>
      </c>
      <c r="D62" s="35">
        <f t="shared" si="18"/>
        <v>-171144.94</v>
      </c>
      <c r="E62" s="35">
        <f t="shared" si="18"/>
        <v>-248833.31</v>
      </c>
      <c r="F62" s="35">
        <f t="shared" si="18"/>
        <v>-235354.52000000002</v>
      </c>
      <c r="G62" s="35">
        <f t="shared" si="18"/>
        <v>-266295.87</v>
      </c>
      <c r="H62" s="35">
        <f t="shared" si="18"/>
        <v>-169187.4</v>
      </c>
      <c r="I62" s="35">
        <f t="shared" si="18"/>
        <v>-29134.6</v>
      </c>
      <c r="J62" s="35">
        <f t="shared" si="18"/>
        <v>-56931.6</v>
      </c>
      <c r="K62" s="35">
        <f aca="true" t="shared" si="19" ref="K62:K91">SUM(B62:J62)</f>
        <v>-1543433.0500000003</v>
      </c>
    </row>
    <row r="63" spans="1:11" ht="18.75" customHeight="1">
      <c r="A63" s="12" t="s">
        <v>75</v>
      </c>
      <c r="B63" s="35">
        <f>-ROUND(B9*$D$3,2)</f>
        <v>-129253.2</v>
      </c>
      <c r="C63" s="35">
        <f aca="true" t="shared" si="20" ref="C63:J63">-ROUND(C9*$D$3,2)</f>
        <v>-179363.8</v>
      </c>
      <c r="D63" s="35">
        <f t="shared" si="20"/>
        <v>-141527.2</v>
      </c>
      <c r="E63" s="35">
        <f t="shared" si="20"/>
        <v>-117389.6</v>
      </c>
      <c r="F63" s="35">
        <f t="shared" si="20"/>
        <v>-135333.2</v>
      </c>
      <c r="G63" s="35">
        <f t="shared" si="20"/>
        <v>-178033.8</v>
      </c>
      <c r="H63" s="35">
        <f t="shared" si="20"/>
        <v>-169187.4</v>
      </c>
      <c r="I63" s="35">
        <f t="shared" si="20"/>
        <v>-29134.6</v>
      </c>
      <c r="J63" s="35">
        <f t="shared" si="20"/>
        <v>-56931.6</v>
      </c>
      <c r="K63" s="35">
        <f t="shared" si="19"/>
        <v>-1136154.4000000001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-877.8</v>
      </c>
      <c r="C65" s="35">
        <v>-129.2</v>
      </c>
      <c r="D65" s="35">
        <v>-307.8</v>
      </c>
      <c r="E65" s="35">
        <v>-779</v>
      </c>
      <c r="F65" s="35">
        <v>-338.2</v>
      </c>
      <c r="G65" s="35">
        <v>-273.6</v>
      </c>
      <c r="H65" s="19">
        <v>0</v>
      </c>
      <c r="I65" s="19">
        <v>0</v>
      </c>
      <c r="J65" s="19">
        <v>0</v>
      </c>
      <c r="K65" s="35">
        <f t="shared" si="19"/>
        <v>-2705.6</v>
      </c>
    </row>
    <row r="66" spans="1:11" ht="18.75" customHeight="1">
      <c r="A66" s="12" t="s">
        <v>105</v>
      </c>
      <c r="B66" s="35">
        <v>-3511.2</v>
      </c>
      <c r="C66" s="35">
        <v>-1064</v>
      </c>
      <c r="D66" s="35">
        <v>-851.2</v>
      </c>
      <c r="E66" s="35">
        <v>-2511.8</v>
      </c>
      <c r="F66" s="35">
        <v>-1037.4</v>
      </c>
      <c r="G66" s="35">
        <v>-1197</v>
      </c>
      <c r="H66" s="19">
        <v>0</v>
      </c>
      <c r="I66" s="19">
        <v>0</v>
      </c>
      <c r="J66" s="19">
        <v>0</v>
      </c>
      <c r="K66" s="35">
        <f t="shared" si="19"/>
        <v>-10172.6</v>
      </c>
    </row>
    <row r="67" spans="1:11" ht="18.75" customHeight="1">
      <c r="A67" s="12" t="s">
        <v>52</v>
      </c>
      <c r="B67" s="35">
        <v>-50323.61</v>
      </c>
      <c r="C67" s="35">
        <v>-2028</v>
      </c>
      <c r="D67" s="35">
        <v>-28458.74</v>
      </c>
      <c r="E67" s="35">
        <v>-128152.91</v>
      </c>
      <c r="F67" s="35">
        <v>-98645.72</v>
      </c>
      <c r="G67" s="35">
        <v>-86791.47</v>
      </c>
      <c r="H67" s="19">
        <v>0</v>
      </c>
      <c r="I67" s="19">
        <v>0</v>
      </c>
      <c r="J67" s="19">
        <v>0</v>
      </c>
      <c r="K67" s="35">
        <f t="shared" si="19"/>
        <v>-394400.44999999995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-13851.37</v>
      </c>
      <c r="C69" s="67">
        <f t="shared" si="21"/>
        <v>-21276.3</v>
      </c>
      <c r="D69" s="67">
        <f t="shared" si="21"/>
        <v>-20082.18</v>
      </c>
      <c r="E69" s="67">
        <f t="shared" si="21"/>
        <v>-13330</v>
      </c>
      <c r="F69" s="67">
        <f t="shared" si="21"/>
        <v>-18698.68</v>
      </c>
      <c r="G69" s="67">
        <f t="shared" si="21"/>
        <v>-27920.13</v>
      </c>
      <c r="H69" s="67">
        <f t="shared" si="21"/>
        <v>-13668.19</v>
      </c>
      <c r="I69" s="67">
        <f t="shared" si="21"/>
        <v>-67580.63</v>
      </c>
      <c r="J69" s="67">
        <f t="shared" si="21"/>
        <v>-9905.91</v>
      </c>
      <c r="K69" s="67">
        <f t="shared" si="19"/>
        <v>-206313.39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7">
        <v>-2275.63</v>
      </c>
      <c r="J72" s="19">
        <v>0</v>
      </c>
      <c r="K72" s="67">
        <f t="shared" si="19"/>
        <v>-3723.63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-13851.37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-13668.19</v>
      </c>
      <c r="I74" s="35">
        <v>-4805</v>
      </c>
      <c r="J74" s="35">
        <v>-9905.91</v>
      </c>
      <c r="K74" s="67">
        <f t="shared" si="19"/>
        <v>-140909.11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-1091.94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-1091.94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5601.17</v>
      </c>
      <c r="C101" s="19">
        <v>25924.81</v>
      </c>
      <c r="D101" s="19">
        <v>22291.64</v>
      </c>
      <c r="E101" s="19">
        <v>14110.56</v>
      </c>
      <c r="F101" s="19">
        <v>3043.15</v>
      </c>
      <c r="G101" s="19">
        <v>5231.04</v>
      </c>
      <c r="H101" s="19">
        <v>5330.46</v>
      </c>
      <c r="I101" s="19">
        <v>1506.01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1573116.7899999998</v>
      </c>
      <c r="C104" s="24">
        <f t="shared" si="22"/>
        <v>2314637.68</v>
      </c>
      <c r="D104" s="24">
        <f t="shared" si="22"/>
        <v>2513681.68</v>
      </c>
      <c r="E104" s="24">
        <f t="shared" si="22"/>
        <v>1332896.2499999998</v>
      </c>
      <c r="F104" s="24">
        <f t="shared" si="22"/>
        <v>1947885.5000000002</v>
      </c>
      <c r="G104" s="24">
        <f t="shared" si="22"/>
        <v>2747383.7199999997</v>
      </c>
      <c r="H104" s="24">
        <f t="shared" si="22"/>
        <v>1514308.1400000001</v>
      </c>
      <c r="I104" s="24">
        <f>+I105+I106</f>
        <v>557024.63</v>
      </c>
      <c r="J104" s="24">
        <f>+J105+J106</f>
        <v>978675.71</v>
      </c>
      <c r="K104" s="48">
        <f>SUM(B104:J104)</f>
        <v>15479610.100000001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1554412.0599999998</v>
      </c>
      <c r="C105" s="24">
        <f t="shared" si="23"/>
        <v>2291166.1300000004</v>
      </c>
      <c r="D105" s="24">
        <f t="shared" si="23"/>
        <v>2488314.06</v>
      </c>
      <c r="E105" s="24">
        <f t="shared" si="23"/>
        <v>1310597.4999999998</v>
      </c>
      <c r="F105" s="24">
        <f t="shared" si="23"/>
        <v>1924470.4000000001</v>
      </c>
      <c r="G105" s="24">
        <f t="shared" si="23"/>
        <v>2717902.92</v>
      </c>
      <c r="H105" s="24">
        <f t="shared" si="23"/>
        <v>1494368.7500000002</v>
      </c>
      <c r="I105" s="24">
        <f t="shared" si="23"/>
        <v>557024.63</v>
      </c>
      <c r="J105" s="24">
        <f t="shared" si="23"/>
        <v>964714.77</v>
      </c>
      <c r="K105" s="48">
        <f>SUM(B105:J105)</f>
        <v>15302971.22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15479610.129999999</v>
      </c>
      <c r="L112" s="54"/>
    </row>
    <row r="113" spans="1:11" ht="18.75" customHeight="1">
      <c r="A113" s="26" t="s">
        <v>70</v>
      </c>
      <c r="B113" s="27">
        <v>205766.77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205766.77</v>
      </c>
    </row>
    <row r="114" spans="1:11" ht="18.75" customHeight="1">
      <c r="A114" s="26" t="s">
        <v>71</v>
      </c>
      <c r="B114" s="27">
        <v>1367350.01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1367350.01</v>
      </c>
    </row>
    <row r="115" spans="1:11" ht="18.75" customHeight="1">
      <c r="A115" s="26" t="s">
        <v>72</v>
      </c>
      <c r="B115" s="40">
        <v>0</v>
      </c>
      <c r="C115" s="27">
        <f>+C104</f>
        <v>2314637.68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2314637.68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2513681.68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2513681.68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1199606.64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1199606.64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133289.62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133289.62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365693.86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365693.86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684114.69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684114.69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99147.51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99147.51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798929.45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798929.45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738421.66</v>
      </c>
      <c r="H123" s="40">
        <v>0</v>
      </c>
      <c r="I123" s="40">
        <v>0</v>
      </c>
      <c r="J123" s="40">
        <v>0</v>
      </c>
      <c r="K123" s="41">
        <f t="shared" si="25"/>
        <v>738421.66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63613.25</v>
      </c>
      <c r="H124" s="40">
        <v>0</v>
      </c>
      <c r="I124" s="40">
        <v>0</v>
      </c>
      <c r="J124" s="40">
        <v>0</v>
      </c>
      <c r="K124" s="41">
        <f t="shared" si="25"/>
        <v>63613.25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426959.02</v>
      </c>
      <c r="H125" s="40">
        <v>0</v>
      </c>
      <c r="I125" s="40">
        <v>0</v>
      </c>
      <c r="J125" s="40">
        <v>0</v>
      </c>
      <c r="K125" s="41">
        <f t="shared" si="25"/>
        <v>426959.02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417077.18</v>
      </c>
      <c r="H126" s="40">
        <v>0</v>
      </c>
      <c r="I126" s="40">
        <v>0</v>
      </c>
      <c r="J126" s="40">
        <v>0</v>
      </c>
      <c r="K126" s="41">
        <f t="shared" si="25"/>
        <v>417077.18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1101312.62</v>
      </c>
      <c r="H127" s="40">
        <v>0</v>
      </c>
      <c r="I127" s="40">
        <v>0</v>
      </c>
      <c r="J127" s="40">
        <v>0</v>
      </c>
      <c r="K127" s="41">
        <f t="shared" si="25"/>
        <v>1101312.62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540942.79</v>
      </c>
      <c r="I128" s="40">
        <v>0</v>
      </c>
      <c r="J128" s="40">
        <v>0</v>
      </c>
      <c r="K128" s="41">
        <f t="shared" si="25"/>
        <v>540942.79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973365.36</v>
      </c>
      <c r="I129" s="40">
        <v>0</v>
      </c>
      <c r="J129" s="40">
        <v>0</v>
      </c>
      <c r="K129" s="41">
        <f t="shared" si="25"/>
        <v>973365.36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557024.63</v>
      </c>
      <c r="J130" s="40">
        <v>0</v>
      </c>
      <c r="K130" s="41">
        <f t="shared" si="25"/>
        <v>557024.63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978675.71</v>
      </c>
      <c r="K131" s="44">
        <f t="shared" si="25"/>
        <v>978675.71</v>
      </c>
    </row>
    <row r="132" spans="1:11" ht="18.75" customHeight="1">
      <c r="A132" s="76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 t="s">
        <v>136</v>
      </c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2017-06-06T21:14:36Z</dcterms:modified>
  <cp:category/>
  <cp:version/>
  <cp:contentType/>
  <cp:contentStatus/>
</cp:coreProperties>
</file>