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<sst xmlns="http://schemas.openxmlformats.org/spreadsheetml/2006/main" count="136" uniqueCount="136">
  <si>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</si>
  <si>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</si>
  <si>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</si>
  <si>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</si>
  <si>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</si>
  <si>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</si>
  <si>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</si>
  <si>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</si>
  <si>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</si>
  <si>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</si>
  <si>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</si>
  <si>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</si>
  <si>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</si>
  <si>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</si>
  <si>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</si>
  <si>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</si>
  <si>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</si>
  <si>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</si>
  <si>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</si>
  <si>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</si>
  <si>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</si>
  <si>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</si>
  <si>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</si>
  <si>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</si>
  <si>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</si>
  <si>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</si>
  <si>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</si>
  <si>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</si>
  <si>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</si>
  <si>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</si>
  <si>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</si>
  <si>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</si>
  <si>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</si>
  <si>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</si>
  <si>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</si>
  <si>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</si>
  <si>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</si>
  <si>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</si>
  <si>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</si>
  <si>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</si>
  <si>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</si>
  <si>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</si>
  <si>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</si>
  <si>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</si>
  <si>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</si>
  <si>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</si>
  <si>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</si>
  <si>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</si>
  <si>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</si>
  <si>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</si>
  <si>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</si>
  <si>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</si>
  <si>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</si>
  <si>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</si>
  <si>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</si>
  <si>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</si>
  <si>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</si>
  <si>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</si>
  <si>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</si>
  <si>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</si>
  <si>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</si>
  <si>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</si>
  <si>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</si>
  <si>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</si>
  <si>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</si>
  <si>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</si>
  <si>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</si>
  <si>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</si>
  <si>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</si>
  <si>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</si>
  <si>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</si>
  <si>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</si>
  <si>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</si>
  <si>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</si>
  <si>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</si>
  <si>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</si>
  <si>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</si>
  <si>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</si>
  <si>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</si>
  <si>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</si>
  <si>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</si>
  <si>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</si>
  <si>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</si>
  <si>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</si>
  <si>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</si>
  <si>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</si>
  <si>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</si>
  <si>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</si>
  <si>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</si>
  <si>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</si>
  <si>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</si>
  <si>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</si>
  <si>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</si>
  <si>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</si>
  <si>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</si>
  <si>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</si>
  <si>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</si>
  <si>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</si>
  <si>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</si>
  <si>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</si>
  <si>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</si>
  <si>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</si>
  <si>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</si>
  <si>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</si>
  <si>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</si>
  <si>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</si>
  <si>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</si>
  <si>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</si>
  <si>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</si>
  <si>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</si>
  <si>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</si>
  <si>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</si>
  <si>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</si>
  <si>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</si>
  <si>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</si>
  <si>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</si>
  <si>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</si>
  <si>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</si>
  <si>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</si>
  <si>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</si>
  <si>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</si>
  <si>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</si>
  <si>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</si>
  <si>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</si>
  <si>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</si>
  <si>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</si>
  <si>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</si>
  <si>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</si>
  <si>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</si>
  <si>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</si>
  <si>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</si>
  <si>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</si>
  <si>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</si>
  <si>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01/06/17 - VENCIMENTO 08/06/17</t>
  </si>
  <si>
    <t xml:space="preserve">     ¹ Pagamento de combustível não fóssil de maio/17.</t>
  </si>
  <si>
    <r>
      <t>6.3. Revisão de Remuneração pelo Transporte Coletivo</t>
    </r>
    <r>
      <rPr>
        <vertAlign val="superscript"/>
        <sz val="12"/>
        <color indexed="8"/>
        <rFont val="Calibri"/>
        <family val="2"/>
      </rPr>
      <t>1</t>
    </r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</si>
</sst>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3" fillId="0" borderId="4" xfId="0" applyFont="1" applyFill="1" applyBorder="1" applyAlignment="1">
      <alignment horizontal="left" vertical="center" indent="2"/>
    </xf>
    <xf numFmtId="0" fontId="26" fillId="0" borderId="0" xfId="0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617432</v>
      </c>
      <c r="C7" s="9">
        <f t="shared" si="0"/>
        <v>772520</v>
      </c>
      <c r="D7" s="9">
        <f t="shared" si="0"/>
        <v>621138</v>
      </c>
      <c r="E7" s="9">
        <f t="shared" si="0"/>
        <v>524515</v>
      </c>
      <c r="F7" s="9">
        <f t="shared" si="0"/>
        <v>728251</v>
      </c>
      <c r="G7" s="9">
        <f t="shared" si="0"/>
        <v>1123930</v>
      </c>
      <c r="H7" s="9">
        <f t="shared" si="0"/>
        <v>579308</v>
      </c>
      <c r="I7" s="9">
        <f t="shared" si="0"/>
        <v>125222</v>
      </c>
      <c r="J7" s="9">
        <f t="shared" si="0"/>
        <v>341220</v>
      </c>
      <c r="K7" s="9">
        <f t="shared" si="0"/>
        <v>5433536</v>
      </c>
      <c r="L7" s="52"/>
    </row>
    <row r="8" spans="1:11" ht="17.25" customHeight="1">
      <c r="A8" s="10" t="s">
        <v>97</v>
      </c>
      <c r="B8" s="11">
        <f>B9+B12+B16</f>
        <v>287231</v>
      </c>
      <c r="C8" s="11">
        <f aca="true" t="shared" si="1" ref="C8:J8">C9+C12+C16</f>
        <v>369328</v>
      </c>
      <c r="D8" s="11">
        <f t="shared" si="1"/>
        <v>265610</v>
      </c>
      <c r="E8" s="11">
        <f t="shared" si="1"/>
        <v>246678</v>
      </c>
      <c r="F8" s="11">
        <f t="shared" si="1"/>
        <v>339990</v>
      </c>
      <c r="G8" s="11">
        <f t="shared" si="1"/>
        <v>523009</v>
      </c>
      <c r="H8" s="11">
        <f t="shared" si="1"/>
        <v>295828</v>
      </c>
      <c r="I8" s="11">
        <f t="shared" si="1"/>
        <v>54060</v>
      </c>
      <c r="J8" s="11">
        <f t="shared" si="1"/>
        <v>149374</v>
      </c>
      <c r="K8" s="11">
        <f>SUM(B8:J8)</f>
        <v>2531108</v>
      </c>
    </row>
    <row r="9" spans="1:11" ht="17.25" customHeight="1">
      <c r="A9" s="15" t="s">
        <v>16</v>
      </c>
      <c r="B9" s="13">
        <f>+B10+B11</f>
        <v>33658</v>
      </c>
      <c r="C9" s="13">
        <f aca="true" t="shared" si="2" ref="C9:J9">+C10+C11</f>
        <v>45105</v>
      </c>
      <c r="D9" s="13">
        <f t="shared" si="2"/>
        <v>28195</v>
      </c>
      <c r="E9" s="13">
        <f t="shared" si="2"/>
        <v>30180</v>
      </c>
      <c r="F9" s="13">
        <f t="shared" si="2"/>
        <v>35010</v>
      </c>
      <c r="G9" s="13">
        <f t="shared" si="2"/>
        <v>43074</v>
      </c>
      <c r="H9" s="13">
        <f t="shared" si="2"/>
        <v>43454</v>
      </c>
      <c r="I9" s="13">
        <f t="shared" si="2"/>
        <v>7176</v>
      </c>
      <c r="J9" s="13">
        <f t="shared" si="2"/>
        <v>14918</v>
      </c>
      <c r="K9" s="11">
        <f>SUM(B9:J9)</f>
        <v>280770</v>
      </c>
    </row>
    <row r="10" spans="1:11" ht="17.25" customHeight="1">
      <c r="A10" s="29" t="s">
        <v>17</v>
      </c>
      <c r="B10" s="13">
        <v>33658</v>
      </c>
      <c r="C10" s="13">
        <v>45105</v>
      </c>
      <c r="D10" s="13">
        <v>28195</v>
      </c>
      <c r="E10" s="13">
        <v>30180</v>
      </c>
      <c r="F10" s="13">
        <v>35010</v>
      </c>
      <c r="G10" s="13">
        <v>43074</v>
      </c>
      <c r="H10" s="13">
        <v>43454</v>
      </c>
      <c r="I10" s="13">
        <v>7176</v>
      </c>
      <c r="J10" s="13">
        <v>14918</v>
      </c>
      <c r="K10" s="11">
        <f>SUM(B10:J10)</f>
        <v>280770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232261</v>
      </c>
      <c r="C12" s="17">
        <f t="shared" si="3"/>
        <v>296203</v>
      </c>
      <c r="D12" s="17">
        <f t="shared" si="3"/>
        <v>210441</v>
      </c>
      <c r="E12" s="17">
        <f t="shared" si="3"/>
        <v>197513</v>
      </c>
      <c r="F12" s="17">
        <f t="shared" si="3"/>
        <v>275334</v>
      </c>
      <c r="G12" s="17">
        <f t="shared" si="3"/>
        <v>428710</v>
      </c>
      <c r="H12" s="17">
        <f t="shared" si="3"/>
        <v>231669</v>
      </c>
      <c r="I12" s="17">
        <f t="shared" si="3"/>
        <v>42588</v>
      </c>
      <c r="J12" s="17">
        <f t="shared" si="3"/>
        <v>123324</v>
      </c>
      <c r="K12" s="11">
        <f aca="true" t="shared" si="4" ref="K12:K27">SUM(B12:J12)</f>
        <v>2038043</v>
      </c>
    </row>
    <row r="13" spans="1:13" ht="17.25" customHeight="1">
      <c r="A13" s="14" t="s">
        <v>19</v>
      </c>
      <c r="B13" s="13">
        <v>107381</v>
      </c>
      <c r="C13" s="13">
        <v>147537</v>
      </c>
      <c r="D13" s="13">
        <v>106569</v>
      </c>
      <c r="E13" s="13">
        <v>98169</v>
      </c>
      <c r="F13" s="13">
        <v>134817</v>
      </c>
      <c r="G13" s="13">
        <v>193461</v>
      </c>
      <c r="H13" s="13">
        <v>103208</v>
      </c>
      <c r="I13" s="13">
        <v>23307</v>
      </c>
      <c r="J13" s="13">
        <v>62809</v>
      </c>
      <c r="K13" s="11">
        <f t="shared" si="4"/>
        <v>977258</v>
      </c>
      <c r="L13" s="52"/>
      <c r="M13" s="53"/>
    </row>
    <row r="14" spans="1:12" ht="17.25" customHeight="1">
      <c r="A14" s="14" t="s">
        <v>20</v>
      </c>
      <c r="B14" s="13">
        <v>115033</v>
      </c>
      <c r="C14" s="13">
        <v>133705</v>
      </c>
      <c r="D14" s="13">
        <v>97546</v>
      </c>
      <c r="E14" s="13">
        <v>90531</v>
      </c>
      <c r="F14" s="13">
        <v>130637</v>
      </c>
      <c r="G14" s="13">
        <v>220961</v>
      </c>
      <c r="H14" s="13">
        <v>111990</v>
      </c>
      <c r="I14" s="13">
        <v>16802</v>
      </c>
      <c r="J14" s="13">
        <v>57136</v>
      </c>
      <c r="K14" s="11">
        <f t="shared" si="4"/>
        <v>974341</v>
      </c>
      <c r="L14" s="52"/>
    </row>
    <row r="15" spans="1:11" ht="17.25" customHeight="1">
      <c r="A15" s="14" t="s">
        <v>21</v>
      </c>
      <c r="B15" s="13">
        <v>9847</v>
      </c>
      <c r="C15" s="13">
        <v>14961</v>
      </c>
      <c r="D15" s="13">
        <v>6326</v>
      </c>
      <c r="E15" s="13">
        <v>8813</v>
      </c>
      <c r="F15" s="13">
        <v>9880</v>
      </c>
      <c r="G15" s="13">
        <v>14288</v>
      </c>
      <c r="H15" s="13">
        <v>16471</v>
      </c>
      <c r="I15" s="13">
        <v>2479</v>
      </c>
      <c r="J15" s="13">
        <v>3379</v>
      </c>
      <c r="K15" s="11">
        <f t="shared" si="4"/>
        <v>86444</v>
      </c>
    </row>
    <row r="16" spans="1:11" ht="17.25" customHeight="1">
      <c r="A16" s="15" t="s">
        <v>93</v>
      </c>
      <c r="B16" s="13">
        <f>B17+B18+B19</f>
        <v>21312</v>
      </c>
      <c r="C16" s="13">
        <f aca="true" t="shared" si="5" ref="C16:J16">C17+C18+C19</f>
        <v>28020</v>
      </c>
      <c r="D16" s="13">
        <f t="shared" si="5"/>
        <v>26974</v>
      </c>
      <c r="E16" s="13">
        <f t="shared" si="5"/>
        <v>18985</v>
      </c>
      <c r="F16" s="13">
        <f t="shared" si="5"/>
        <v>29646</v>
      </c>
      <c r="G16" s="13">
        <f t="shared" si="5"/>
        <v>51225</v>
      </c>
      <c r="H16" s="13">
        <f t="shared" si="5"/>
        <v>20705</v>
      </c>
      <c r="I16" s="13">
        <f t="shared" si="5"/>
        <v>4296</v>
      </c>
      <c r="J16" s="13">
        <f t="shared" si="5"/>
        <v>11132</v>
      </c>
      <c r="K16" s="11">
        <f t="shared" si="4"/>
        <v>212295</v>
      </c>
    </row>
    <row r="17" spans="1:11" ht="17.25" customHeight="1">
      <c r="A17" s="14" t="s">
        <v>94</v>
      </c>
      <c r="B17" s="13">
        <v>18134</v>
      </c>
      <c r="C17" s="13">
        <v>24229</v>
      </c>
      <c r="D17" s="13">
        <v>22813</v>
      </c>
      <c r="E17" s="13">
        <v>16075</v>
      </c>
      <c r="F17" s="13">
        <v>25231</v>
      </c>
      <c r="G17" s="13">
        <v>42646</v>
      </c>
      <c r="H17" s="13">
        <v>17656</v>
      </c>
      <c r="I17" s="13">
        <v>3786</v>
      </c>
      <c r="J17" s="13">
        <v>9417</v>
      </c>
      <c r="K17" s="11">
        <f t="shared" si="4"/>
        <v>179987</v>
      </c>
    </row>
    <row r="18" spans="1:11" ht="17.25" customHeight="1">
      <c r="A18" s="14" t="s">
        <v>95</v>
      </c>
      <c r="B18" s="13">
        <v>3156</v>
      </c>
      <c r="C18" s="13">
        <v>3753</v>
      </c>
      <c r="D18" s="13">
        <v>4131</v>
      </c>
      <c r="E18" s="13">
        <v>2880</v>
      </c>
      <c r="F18" s="13">
        <v>4371</v>
      </c>
      <c r="G18" s="13">
        <v>8514</v>
      </c>
      <c r="H18" s="13">
        <v>3013</v>
      </c>
      <c r="I18" s="13">
        <v>505</v>
      </c>
      <c r="J18" s="13">
        <v>1701</v>
      </c>
      <c r="K18" s="11">
        <f t="shared" si="4"/>
        <v>32024</v>
      </c>
    </row>
    <row r="19" spans="1:11" ht="17.25" customHeight="1">
      <c r="A19" s="14" t="s">
        <v>96</v>
      </c>
      <c r="B19" s="13">
        <v>22</v>
      </c>
      <c r="C19" s="13">
        <v>38</v>
      </c>
      <c r="D19" s="13">
        <v>30</v>
      </c>
      <c r="E19" s="13">
        <v>30</v>
      </c>
      <c r="F19" s="13">
        <v>44</v>
      </c>
      <c r="G19" s="13">
        <v>65</v>
      </c>
      <c r="H19" s="13">
        <v>36</v>
      </c>
      <c r="I19" s="13">
        <v>5</v>
      </c>
      <c r="J19" s="13">
        <v>14</v>
      </c>
      <c r="K19" s="11">
        <f t="shared" si="4"/>
        <v>284</v>
      </c>
    </row>
    <row r="20" spans="1:11" ht="17.25" customHeight="1">
      <c r="A20" s="16" t="s">
        <v>22</v>
      </c>
      <c r="B20" s="11">
        <f>+B21+B22+B23</f>
        <v>165059</v>
      </c>
      <c r="C20" s="11">
        <f aca="true" t="shared" si="6" ref="C20:J20">+C21+C22+C23</f>
        <v>181341</v>
      </c>
      <c r="D20" s="11">
        <f t="shared" si="6"/>
        <v>157186</v>
      </c>
      <c r="E20" s="11">
        <f t="shared" si="6"/>
        <v>128026</v>
      </c>
      <c r="F20" s="11">
        <f t="shared" si="6"/>
        <v>201508</v>
      </c>
      <c r="G20" s="11">
        <f t="shared" si="6"/>
        <v>351130</v>
      </c>
      <c r="H20" s="11">
        <f t="shared" si="6"/>
        <v>141787</v>
      </c>
      <c r="I20" s="11">
        <f t="shared" si="6"/>
        <v>32894</v>
      </c>
      <c r="J20" s="11">
        <f t="shared" si="6"/>
        <v>82535</v>
      </c>
      <c r="K20" s="11">
        <f t="shared" si="4"/>
        <v>1441466</v>
      </c>
    </row>
    <row r="21" spans="1:12" ht="17.25" customHeight="1">
      <c r="A21" s="12" t="s">
        <v>23</v>
      </c>
      <c r="B21" s="13">
        <v>84233</v>
      </c>
      <c r="C21" s="13">
        <v>103234</v>
      </c>
      <c r="D21" s="13">
        <v>88158</v>
      </c>
      <c r="E21" s="13">
        <v>71879</v>
      </c>
      <c r="F21" s="13">
        <v>110294</v>
      </c>
      <c r="G21" s="13">
        <v>175088</v>
      </c>
      <c r="H21" s="13">
        <v>76360</v>
      </c>
      <c r="I21" s="13">
        <v>19958</v>
      </c>
      <c r="J21" s="13">
        <v>45703</v>
      </c>
      <c r="K21" s="11">
        <f t="shared" si="4"/>
        <v>774907</v>
      </c>
      <c r="L21" s="52"/>
    </row>
    <row r="22" spans="1:12" ht="17.25" customHeight="1">
      <c r="A22" s="12" t="s">
        <v>24</v>
      </c>
      <c r="B22" s="13">
        <v>76575</v>
      </c>
      <c r="C22" s="13">
        <v>73085</v>
      </c>
      <c r="D22" s="13">
        <v>66316</v>
      </c>
      <c r="E22" s="13">
        <v>53206</v>
      </c>
      <c r="F22" s="13">
        <v>87326</v>
      </c>
      <c r="G22" s="13">
        <v>169436</v>
      </c>
      <c r="H22" s="13">
        <v>60355</v>
      </c>
      <c r="I22" s="13">
        <v>12030</v>
      </c>
      <c r="J22" s="13">
        <v>35413</v>
      </c>
      <c r="K22" s="11">
        <f t="shared" si="4"/>
        <v>633742</v>
      </c>
      <c r="L22" s="52"/>
    </row>
    <row r="23" spans="1:11" ht="17.25" customHeight="1">
      <c r="A23" s="12" t="s">
        <v>25</v>
      </c>
      <c r="B23" s="13">
        <v>4251</v>
      </c>
      <c r="C23" s="13">
        <v>5022</v>
      </c>
      <c r="D23" s="13">
        <v>2712</v>
      </c>
      <c r="E23" s="13">
        <v>2941</v>
      </c>
      <c r="F23" s="13">
        <v>3888</v>
      </c>
      <c r="G23" s="13">
        <v>6606</v>
      </c>
      <c r="H23" s="13">
        <v>5072</v>
      </c>
      <c r="I23" s="13">
        <v>906</v>
      </c>
      <c r="J23" s="13">
        <v>1419</v>
      </c>
      <c r="K23" s="11">
        <f t="shared" si="4"/>
        <v>32817</v>
      </c>
    </row>
    <row r="24" spans="1:11" ht="17.25" customHeight="1">
      <c r="A24" s="16" t="s">
        <v>26</v>
      </c>
      <c r="B24" s="13">
        <f>+B25+B26</f>
        <v>165142</v>
      </c>
      <c r="C24" s="13">
        <f aca="true" t="shared" si="7" ref="C24:J24">+C25+C26</f>
        <v>221851</v>
      </c>
      <c r="D24" s="13">
        <f t="shared" si="7"/>
        <v>198342</v>
      </c>
      <c r="E24" s="13">
        <f t="shared" si="7"/>
        <v>149811</v>
      </c>
      <c r="F24" s="13">
        <f t="shared" si="7"/>
        <v>186753</v>
      </c>
      <c r="G24" s="13">
        <f t="shared" si="7"/>
        <v>249791</v>
      </c>
      <c r="H24" s="13">
        <f t="shared" si="7"/>
        <v>132828</v>
      </c>
      <c r="I24" s="13">
        <f t="shared" si="7"/>
        <v>38268</v>
      </c>
      <c r="J24" s="13">
        <f t="shared" si="7"/>
        <v>109311</v>
      </c>
      <c r="K24" s="11">
        <f t="shared" si="4"/>
        <v>1452097</v>
      </c>
    </row>
    <row r="25" spans="1:12" ht="17.25" customHeight="1">
      <c r="A25" s="12" t="s">
        <v>115</v>
      </c>
      <c r="B25" s="13">
        <v>65232</v>
      </c>
      <c r="C25" s="13">
        <v>97392</v>
      </c>
      <c r="D25" s="13">
        <v>72736</v>
      </c>
      <c r="E25" s="13">
        <v>68393</v>
      </c>
      <c r="F25" s="13">
        <v>80991</v>
      </c>
      <c r="G25" s="13">
        <v>93941</v>
      </c>
      <c r="H25" s="13">
        <v>55956</v>
      </c>
      <c r="I25" s="13">
        <v>20019</v>
      </c>
      <c r="J25" s="13">
        <v>48416</v>
      </c>
      <c r="K25" s="11">
        <f t="shared" si="4"/>
        <v>603076</v>
      </c>
      <c r="L25" s="52"/>
    </row>
    <row r="26" spans="1:12" ht="17.25" customHeight="1">
      <c r="A26" s="12" t="s">
        <v>116</v>
      </c>
      <c r="B26" s="13">
        <v>99910</v>
      </c>
      <c r="C26" s="13">
        <v>124459</v>
      </c>
      <c r="D26" s="13">
        <v>125606</v>
      </c>
      <c r="E26" s="13">
        <v>81418</v>
      </c>
      <c r="F26" s="13">
        <v>105762</v>
      </c>
      <c r="G26" s="13">
        <v>155850</v>
      </c>
      <c r="H26" s="13">
        <v>76872</v>
      </c>
      <c r="I26" s="13">
        <v>18249</v>
      </c>
      <c r="J26" s="13">
        <v>60895</v>
      </c>
      <c r="K26" s="11">
        <f t="shared" si="4"/>
        <v>849021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8865</v>
      </c>
      <c r="I27" s="11">
        <v>0</v>
      </c>
      <c r="J27" s="11">
        <v>0</v>
      </c>
      <c r="K27" s="11">
        <f t="shared" si="4"/>
        <v>8865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7152.4</v>
      </c>
      <c r="I35" s="19">
        <v>0</v>
      </c>
      <c r="J35" s="19">
        <v>0</v>
      </c>
      <c r="K35" s="23">
        <f>SUM(B35:J35)</f>
        <v>7152.4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1735307.79</v>
      </c>
      <c r="C47" s="22">
        <f aca="true" t="shared" si="12" ref="C47:H47">+C48+C57</f>
        <v>2426829.2600000002</v>
      </c>
      <c r="D47" s="22">
        <f t="shared" si="12"/>
        <v>2202384.58</v>
      </c>
      <c r="E47" s="22">
        <f t="shared" si="12"/>
        <v>1584457.0299999998</v>
      </c>
      <c r="F47" s="22">
        <f t="shared" si="12"/>
        <v>2170413.5700000003</v>
      </c>
      <c r="G47" s="22">
        <f t="shared" si="12"/>
        <v>2826044.83</v>
      </c>
      <c r="H47" s="22">
        <f t="shared" si="12"/>
        <v>1679220.7899999998</v>
      </c>
      <c r="I47" s="22">
        <f>+I48+I57</f>
        <v>633599.61</v>
      </c>
      <c r="J47" s="22">
        <f>+J48+J57</f>
        <v>1039032.51</v>
      </c>
      <c r="K47" s="22">
        <f>SUM(B47:J47)</f>
        <v>16297289.969999999</v>
      </c>
    </row>
    <row r="48" spans="1:11" ht="17.25" customHeight="1">
      <c r="A48" s="16" t="s">
        <v>108</v>
      </c>
      <c r="B48" s="23">
        <f>SUM(B49:B56)</f>
        <v>1716601.08</v>
      </c>
      <c r="C48" s="23">
        <f aca="true" t="shared" si="13" ref="C48:J48">SUM(C49:C56)</f>
        <v>2403362.29</v>
      </c>
      <c r="D48" s="23">
        <f t="shared" si="13"/>
        <v>2177014.61</v>
      </c>
      <c r="E48" s="23">
        <f t="shared" si="13"/>
        <v>1562156.88</v>
      </c>
      <c r="F48" s="23">
        <f t="shared" si="13"/>
        <v>2146994.89</v>
      </c>
      <c r="G48" s="23">
        <f t="shared" si="13"/>
        <v>2796574.77</v>
      </c>
      <c r="H48" s="23">
        <f t="shared" si="13"/>
        <v>1659288.3499999999</v>
      </c>
      <c r="I48" s="23">
        <f t="shared" si="13"/>
        <v>633599.61</v>
      </c>
      <c r="J48" s="23">
        <f t="shared" si="13"/>
        <v>1025092.23</v>
      </c>
      <c r="K48" s="23">
        <f aca="true" t="shared" si="14" ref="K48:K57">SUM(B48:J48)</f>
        <v>16120684.709999999</v>
      </c>
    </row>
    <row r="49" spans="1:11" ht="17.25" customHeight="1">
      <c r="A49" s="34" t="s">
        <v>43</v>
      </c>
      <c r="B49" s="23">
        <f aca="true" t="shared" si="15" ref="B49:H49">ROUND(B30*B7,2)</f>
        <v>1715473.07</v>
      </c>
      <c r="C49" s="23">
        <f t="shared" si="15"/>
        <v>2396048.03</v>
      </c>
      <c r="D49" s="23">
        <f t="shared" si="15"/>
        <v>2173734.54</v>
      </c>
      <c r="E49" s="23">
        <f t="shared" si="15"/>
        <v>1561113.99</v>
      </c>
      <c r="F49" s="23">
        <f t="shared" si="15"/>
        <v>2145136.15</v>
      </c>
      <c r="G49" s="23">
        <f t="shared" si="15"/>
        <v>2793528.02</v>
      </c>
      <c r="H49" s="23">
        <f t="shared" si="15"/>
        <v>1651085.73</v>
      </c>
      <c r="I49" s="23">
        <f>ROUND(I30*I7,2)</f>
        <v>632533.89</v>
      </c>
      <c r="J49" s="23">
        <f>ROUND(J30*J7,2)</f>
        <v>1022875.19</v>
      </c>
      <c r="K49" s="23">
        <f t="shared" si="14"/>
        <v>16091528.61</v>
      </c>
    </row>
    <row r="50" spans="1:11" ht="17.25" customHeight="1">
      <c r="A50" s="34" t="s">
        <v>44</v>
      </c>
      <c r="B50" s="19">
        <v>0</v>
      </c>
      <c r="C50" s="23">
        <f>ROUND(C31*C7,2)</f>
        <v>5325.89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5325.89</v>
      </c>
    </row>
    <row r="51" spans="1:11" ht="17.25" customHeight="1">
      <c r="A51" s="66" t="s">
        <v>104</v>
      </c>
      <c r="B51" s="67">
        <f aca="true" t="shared" si="16" ref="B51:H51">ROUND(B32*B7,2)</f>
        <v>-2963.67</v>
      </c>
      <c r="C51" s="67">
        <f t="shared" si="16"/>
        <v>-3785.35</v>
      </c>
      <c r="D51" s="67">
        <f t="shared" si="16"/>
        <v>-3105.69</v>
      </c>
      <c r="E51" s="67">
        <f t="shared" si="16"/>
        <v>-2402.51</v>
      </c>
      <c r="F51" s="67">
        <f t="shared" si="16"/>
        <v>-3422.78</v>
      </c>
      <c r="G51" s="67">
        <f t="shared" si="16"/>
        <v>-4383.33</v>
      </c>
      <c r="H51" s="67">
        <f t="shared" si="16"/>
        <v>-2664.82</v>
      </c>
      <c r="I51" s="19">
        <v>0</v>
      </c>
      <c r="J51" s="19">
        <v>0</v>
      </c>
      <c r="K51" s="67">
        <f>SUM(B51:J51)</f>
        <v>-22728.15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7152.4</v>
      </c>
      <c r="I53" s="31">
        <f>+I35</f>
        <v>0</v>
      </c>
      <c r="J53" s="31">
        <f>+J35</f>
        <v>0</v>
      </c>
      <c r="K53" s="23">
        <f t="shared" si="14"/>
        <v>7152.4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18706.71</v>
      </c>
      <c r="C57" s="36">
        <v>23466.97</v>
      </c>
      <c r="D57" s="36">
        <v>25369.97</v>
      </c>
      <c r="E57" s="36">
        <v>22300.15</v>
      </c>
      <c r="F57" s="36">
        <v>23418.68</v>
      </c>
      <c r="G57" s="36">
        <v>29470.06</v>
      </c>
      <c r="H57" s="36">
        <v>19932.44</v>
      </c>
      <c r="I57" s="19">
        <v>0</v>
      </c>
      <c r="J57" s="36">
        <v>13940.28</v>
      </c>
      <c r="K57" s="36">
        <f t="shared" si="14"/>
        <v>176605.25999999998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-195769.82</v>
      </c>
      <c r="C61" s="35">
        <f t="shared" si="17"/>
        <v>-196835.2</v>
      </c>
      <c r="D61" s="35">
        <f t="shared" si="17"/>
        <v>-154030.59999999998</v>
      </c>
      <c r="E61" s="35">
        <f t="shared" si="17"/>
        <v>-269448.97000000003</v>
      </c>
      <c r="F61" s="35">
        <f t="shared" si="17"/>
        <v>-209860.75999999998</v>
      </c>
      <c r="G61" s="35">
        <f t="shared" si="17"/>
        <v>-275550.81</v>
      </c>
      <c r="H61" s="35">
        <f t="shared" si="17"/>
        <v>-179444.25</v>
      </c>
      <c r="I61" s="35">
        <f t="shared" si="17"/>
        <v>-95153.94</v>
      </c>
      <c r="J61" s="35">
        <f t="shared" si="17"/>
        <v>-67066.02</v>
      </c>
      <c r="K61" s="35">
        <f>SUM(B61:J61)</f>
        <v>-1643160.37</v>
      </c>
    </row>
    <row r="62" spans="1:11" ht="18.75" customHeight="1">
      <c r="A62" s="16" t="s">
        <v>74</v>
      </c>
      <c r="B62" s="35">
        <f aca="true" t="shared" si="18" ref="B62:J62">B63+B64+B65+B66+B67+B68</f>
        <v>-181258.87</v>
      </c>
      <c r="C62" s="35">
        <f t="shared" si="18"/>
        <v>-175700.6</v>
      </c>
      <c r="D62" s="35">
        <f t="shared" si="18"/>
        <v>-133007.41999999998</v>
      </c>
      <c r="E62" s="35">
        <f t="shared" si="18"/>
        <v>-255484.21000000002</v>
      </c>
      <c r="F62" s="35">
        <f t="shared" si="18"/>
        <v>-232030.24</v>
      </c>
      <c r="G62" s="35">
        <f t="shared" si="18"/>
        <v>-246301.44</v>
      </c>
      <c r="H62" s="35">
        <f t="shared" si="18"/>
        <v>-165125.2</v>
      </c>
      <c r="I62" s="35">
        <f t="shared" si="18"/>
        <v>-27268.8</v>
      </c>
      <c r="J62" s="35">
        <f t="shared" si="18"/>
        <v>-56688.4</v>
      </c>
      <c r="K62" s="35">
        <f aca="true" t="shared" si="19" ref="K62:K91">SUM(B62:J62)</f>
        <v>-1472865.18</v>
      </c>
    </row>
    <row r="63" spans="1:11" ht="18.75" customHeight="1">
      <c r="A63" s="12" t="s">
        <v>75</v>
      </c>
      <c r="B63" s="35">
        <f>-ROUND(B9*$D$3,2)</f>
        <v>-127900.4</v>
      </c>
      <c r="C63" s="35">
        <f aca="true" t="shared" si="20" ref="C63:J63">-ROUND(C9*$D$3,2)</f>
        <v>-171399</v>
      </c>
      <c r="D63" s="35">
        <f t="shared" si="20"/>
        <v>-107141</v>
      </c>
      <c r="E63" s="35">
        <f t="shared" si="20"/>
        <v>-114684</v>
      </c>
      <c r="F63" s="35">
        <f t="shared" si="20"/>
        <v>-133038</v>
      </c>
      <c r="G63" s="35">
        <f t="shared" si="20"/>
        <v>-163681.2</v>
      </c>
      <c r="H63" s="35">
        <f t="shared" si="20"/>
        <v>-165125.2</v>
      </c>
      <c r="I63" s="35">
        <f t="shared" si="20"/>
        <v>-27268.8</v>
      </c>
      <c r="J63" s="35">
        <f t="shared" si="20"/>
        <v>-56688.4</v>
      </c>
      <c r="K63" s="35">
        <f t="shared" si="19"/>
        <v>-1066926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-836</v>
      </c>
      <c r="C65" s="35">
        <v>-178.6</v>
      </c>
      <c r="D65" s="35">
        <v>-235.6</v>
      </c>
      <c r="E65" s="35">
        <v>-820.8</v>
      </c>
      <c r="F65" s="35">
        <v>-448.4</v>
      </c>
      <c r="G65" s="35">
        <v>-281.2</v>
      </c>
      <c r="H65" s="19">
        <v>0</v>
      </c>
      <c r="I65" s="19">
        <v>0</v>
      </c>
      <c r="J65" s="19">
        <v>0</v>
      </c>
      <c r="K65" s="35">
        <f t="shared" si="19"/>
        <v>-2800.6</v>
      </c>
    </row>
    <row r="66" spans="1:11" ht="18.75" customHeight="1">
      <c r="A66" s="12" t="s">
        <v>105</v>
      </c>
      <c r="B66" s="35">
        <v>-3974.8</v>
      </c>
      <c r="C66" s="35">
        <v>-1303.4</v>
      </c>
      <c r="D66" s="35">
        <v>-1037.4</v>
      </c>
      <c r="E66" s="35">
        <v>-2424.4</v>
      </c>
      <c r="F66" s="35">
        <v>-1542.8</v>
      </c>
      <c r="G66" s="35">
        <v>-1010.8</v>
      </c>
      <c r="H66" s="19">
        <v>0</v>
      </c>
      <c r="I66" s="19">
        <v>0</v>
      </c>
      <c r="J66" s="19">
        <v>0</v>
      </c>
      <c r="K66" s="35">
        <f t="shared" si="19"/>
        <v>-11293.599999999999</v>
      </c>
    </row>
    <row r="67" spans="1:11" ht="18.75" customHeight="1">
      <c r="A67" s="12" t="s">
        <v>52</v>
      </c>
      <c r="B67" s="35">
        <v>-48547.67</v>
      </c>
      <c r="C67" s="35">
        <v>-2819.6</v>
      </c>
      <c r="D67" s="35">
        <v>-24593.42</v>
      </c>
      <c r="E67" s="35">
        <v>-137555.01</v>
      </c>
      <c r="F67" s="35">
        <v>-97001.04</v>
      </c>
      <c r="G67" s="35">
        <v>-81328.24</v>
      </c>
      <c r="H67" s="19">
        <v>0</v>
      </c>
      <c r="I67" s="19">
        <v>0</v>
      </c>
      <c r="J67" s="19">
        <v>0</v>
      </c>
      <c r="K67" s="35">
        <f t="shared" si="19"/>
        <v>-391844.98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-14510.95</v>
      </c>
      <c r="C69" s="67">
        <f t="shared" si="21"/>
        <v>-21134.600000000002</v>
      </c>
      <c r="D69" s="67">
        <f t="shared" si="21"/>
        <v>-21023.18</v>
      </c>
      <c r="E69" s="67">
        <f t="shared" si="21"/>
        <v>-13964.76</v>
      </c>
      <c r="F69" s="67">
        <f t="shared" si="21"/>
        <v>-19583.81</v>
      </c>
      <c r="G69" s="67">
        <f t="shared" si="21"/>
        <v>-29249.370000000003</v>
      </c>
      <c r="H69" s="67">
        <f t="shared" si="21"/>
        <v>-14319.05</v>
      </c>
      <c r="I69" s="67">
        <f t="shared" si="21"/>
        <v>-67885.14</v>
      </c>
      <c r="J69" s="67">
        <f t="shared" si="21"/>
        <v>-10377.62</v>
      </c>
      <c r="K69" s="67">
        <f t="shared" si="19"/>
        <v>-212048.47999999998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-69.36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-81.44000000000001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67">
        <v>-500</v>
      </c>
      <c r="J84" s="19">
        <v>0</v>
      </c>
      <c r="K84" s="67">
        <f t="shared" si="19"/>
        <v>-500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85" t="s">
        <v>135</v>
      </c>
      <c r="B101" s="19">
        <v>0</v>
      </c>
      <c r="C101" s="19">
        <v>0</v>
      </c>
      <c r="D101" s="19">
        <v>0</v>
      </c>
      <c r="E101" s="19">
        <v>0</v>
      </c>
      <c r="F101" s="19">
        <v>41753.29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1539537.97</v>
      </c>
      <c r="C104" s="24">
        <f t="shared" si="22"/>
        <v>2229994.06</v>
      </c>
      <c r="D104" s="24">
        <f t="shared" si="22"/>
        <v>2048353.98</v>
      </c>
      <c r="E104" s="24">
        <f t="shared" si="22"/>
        <v>1315008.0599999998</v>
      </c>
      <c r="F104" s="24">
        <f t="shared" si="22"/>
        <v>1960552.81</v>
      </c>
      <c r="G104" s="24">
        <f t="shared" si="22"/>
        <v>2550494.02</v>
      </c>
      <c r="H104" s="24">
        <f t="shared" si="22"/>
        <v>1499776.5399999998</v>
      </c>
      <c r="I104" s="24">
        <f>+I105+I106</f>
        <v>538445.6699999999</v>
      </c>
      <c r="J104" s="24">
        <f>+J105+J106</f>
        <v>971966.49</v>
      </c>
      <c r="K104" s="48">
        <f>SUM(B104:J104)</f>
        <v>14654129.599999998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1520831.26</v>
      </c>
      <c r="C105" s="24">
        <f t="shared" si="23"/>
        <v>2206527.09</v>
      </c>
      <c r="D105" s="24">
        <f t="shared" si="23"/>
        <v>2022984.01</v>
      </c>
      <c r="E105" s="24">
        <f t="shared" si="23"/>
        <v>1292707.91</v>
      </c>
      <c r="F105" s="24">
        <f t="shared" si="23"/>
        <v>1937134.1300000001</v>
      </c>
      <c r="G105" s="24">
        <f t="shared" si="23"/>
        <v>2521023.96</v>
      </c>
      <c r="H105" s="24">
        <f t="shared" si="23"/>
        <v>1479844.0999999999</v>
      </c>
      <c r="I105" s="24">
        <f t="shared" si="23"/>
        <v>538445.6699999999</v>
      </c>
      <c r="J105" s="24">
        <f t="shared" si="23"/>
        <v>958026.21</v>
      </c>
      <c r="K105" s="48">
        <f>SUM(B105:J105)</f>
        <v>14477524.34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18706.71</v>
      </c>
      <c r="C106" s="24">
        <f t="shared" si="24"/>
        <v>23466.97</v>
      </c>
      <c r="D106" s="24">
        <f t="shared" si="24"/>
        <v>25369.97</v>
      </c>
      <c r="E106" s="24">
        <f t="shared" si="24"/>
        <v>22300.15</v>
      </c>
      <c r="F106" s="24">
        <f t="shared" si="24"/>
        <v>23418.68</v>
      </c>
      <c r="G106" s="24">
        <f t="shared" si="24"/>
        <v>29470.06</v>
      </c>
      <c r="H106" s="24">
        <f t="shared" si="24"/>
        <v>19932.44</v>
      </c>
      <c r="I106" s="19">
        <f t="shared" si="24"/>
        <v>0</v>
      </c>
      <c r="J106" s="24">
        <f t="shared" si="24"/>
        <v>13940.28</v>
      </c>
      <c r="K106" s="48">
        <f>SUM(B106:J106)</f>
        <v>176605.25999999998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14654129.609999998</v>
      </c>
      <c r="L112" s="54"/>
    </row>
    <row r="113" spans="1:11" ht="18.75" customHeight="1">
      <c r="A113" s="26" t="s">
        <v>70</v>
      </c>
      <c r="B113" s="27">
        <v>198849.76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198849.76</v>
      </c>
    </row>
    <row r="114" spans="1:11" ht="18.75" customHeight="1">
      <c r="A114" s="26" t="s">
        <v>71</v>
      </c>
      <c r="B114" s="27">
        <v>1340688.21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1340688.21</v>
      </c>
    </row>
    <row r="115" spans="1:11" ht="18.75" customHeight="1">
      <c r="A115" s="26" t="s">
        <v>72</v>
      </c>
      <c r="B115" s="40">
        <v>0</v>
      </c>
      <c r="C115" s="27">
        <f>+C104</f>
        <v>2229994.06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2229994.06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2048353.98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2048353.98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1183507.26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1183507.26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131500.81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131500.81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423015.96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423015.96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708732.24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708732.24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92259.61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92259.61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736544.99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736544.99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578931.21</v>
      </c>
      <c r="H123" s="40">
        <v>0</v>
      </c>
      <c r="I123" s="40">
        <v>0</v>
      </c>
      <c r="J123" s="40">
        <v>0</v>
      </c>
      <c r="K123" s="41">
        <f t="shared" si="25"/>
        <v>578931.21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59678.2</v>
      </c>
      <c r="H124" s="40">
        <v>0</v>
      </c>
      <c r="I124" s="40">
        <v>0</v>
      </c>
      <c r="J124" s="40">
        <v>0</v>
      </c>
      <c r="K124" s="41">
        <f t="shared" si="25"/>
        <v>59678.2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405006.62</v>
      </c>
      <c r="H125" s="40">
        <v>0</v>
      </c>
      <c r="I125" s="40">
        <v>0</v>
      </c>
      <c r="J125" s="40">
        <v>0</v>
      </c>
      <c r="K125" s="41">
        <f t="shared" si="25"/>
        <v>405006.62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404935.78</v>
      </c>
      <c r="H126" s="40">
        <v>0</v>
      </c>
      <c r="I126" s="40">
        <v>0</v>
      </c>
      <c r="J126" s="40">
        <v>0</v>
      </c>
      <c r="K126" s="41">
        <f t="shared" si="25"/>
        <v>404935.78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1101942.21</v>
      </c>
      <c r="H127" s="40">
        <v>0</v>
      </c>
      <c r="I127" s="40">
        <v>0</v>
      </c>
      <c r="J127" s="40">
        <v>0</v>
      </c>
      <c r="K127" s="41">
        <f t="shared" si="25"/>
        <v>1101942.21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535374.92</v>
      </c>
      <c r="I128" s="40">
        <v>0</v>
      </c>
      <c r="J128" s="40">
        <v>0</v>
      </c>
      <c r="K128" s="41">
        <f t="shared" si="25"/>
        <v>535374.92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964401.62</v>
      </c>
      <c r="I129" s="40">
        <v>0</v>
      </c>
      <c r="J129" s="40">
        <v>0</v>
      </c>
      <c r="K129" s="41">
        <f t="shared" si="25"/>
        <v>964401.62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538445.67</v>
      </c>
      <c r="J130" s="40">
        <v>0</v>
      </c>
      <c r="K130" s="41">
        <f t="shared" si="25"/>
        <v>538445.67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971966.5</v>
      </c>
      <c r="K131" s="44">
        <f t="shared" si="25"/>
        <v>971966.5</v>
      </c>
    </row>
    <row r="132" spans="1:11" ht="18.75" customHeight="1">
      <c r="A132" s="86" t="s">
        <v>134</v>
      </c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-0.010000000009313226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2017-06-12T19:16:53Z</dcterms:modified>
  <cp:category/>
  <cp:version/>
  <cp:contentType/>
  <cp:contentStatus/>
</cp:coreProperties>
</file>