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EstaPasta_de_trabalho" hidePivotFieldList="1"/>
  <bookViews>
    <workbookView xWindow="10905" yWindow="-15" windowWidth="10755" windowHeight="10095" tabRatio="187"/>
  </bookViews>
  <sheets>
    <sheet name="gestao" sheetId="35" r:id="rId1"/>
    <sheet name="ABERTURAS GESTÃO" sheetId="37" state="hidden" r:id="rId2"/>
  </sheets>
  <definedNames>
    <definedName name="A4_">#REF!</definedName>
    <definedName name="_xlnm.Print_Area" localSheetId="1">'ABERTURAS GESTÃO'!$B$1:$K$59</definedName>
    <definedName name="_xlnm.Print_Area" localSheetId="0">gestao!$B$3:$EG$35</definedName>
    <definedName name="FINAL">gestao!$EG$1</definedName>
    <definedName name="GESTAO">gestao!$B$3:$EH$35</definedName>
    <definedName name="GESTAOABERTURA">gestao!$B$3:$EG$35</definedName>
    <definedName name="INICIO">gestao!$I$1</definedName>
    <definedName name="INICIOSIS">#REF!</definedName>
    <definedName name="MULTAS">#REF!</definedName>
    <definedName name="SAÍDAS_GESTAO">#REF!</definedName>
    <definedName name="SAIDAS_SISTEMA">#REF!</definedName>
    <definedName name="SISTEMA">#REF!</definedName>
    <definedName name="SISTEMAABERTURA">#REF!</definedName>
    <definedName name="SMT">#REF!</definedName>
    <definedName name="_xlnm.Print_Titles" localSheetId="0">gestao!$B:$C</definedName>
    <definedName name="TOTAL">#REF!</definedName>
  </definedNames>
  <calcPr calcId="125725"/>
</workbook>
</file>

<file path=xl/calcChain.xml><?xml version="1.0" encoding="utf-8"?>
<calcChain xmlns="http://schemas.openxmlformats.org/spreadsheetml/2006/main">
  <c r="BC34" i="35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J26" i="37" l="1"/>
  <c r="J9"/>
  <c r="E53"/>
  <c r="J2" l="1"/>
  <c r="J25"/>
  <c r="J5" l="1"/>
  <c r="J10" l="1"/>
  <c r="J8"/>
  <c r="J4"/>
  <c r="J3"/>
  <c r="J7"/>
  <c r="E45"/>
  <c r="E32"/>
  <c r="E14"/>
  <c r="J24" l="1"/>
  <c r="J23" l="1"/>
  <c r="J22"/>
  <c r="J21"/>
  <c r="J20"/>
  <c r="J19"/>
  <c r="J18"/>
  <c r="J17"/>
  <c r="J16"/>
  <c r="E51"/>
  <c r="E43"/>
  <c r="E34"/>
  <c r="E24"/>
  <c r="E47" l="1"/>
  <c r="E39"/>
  <c r="E5"/>
  <c r="E3"/>
  <c r="E4" s="1"/>
  <c r="E6" l="1"/>
  <c r="Z34" i="35" l="1"/>
  <c r="Y34"/>
  <c r="X34"/>
  <c r="W34"/>
  <c r="V34"/>
  <c r="U34"/>
  <c r="T34"/>
  <c r="S34"/>
  <c r="R34"/>
  <c r="Q34"/>
  <c r="P34"/>
  <c r="O34"/>
  <c r="N34"/>
  <c r="M34"/>
  <c r="L34"/>
  <c r="K34"/>
  <c r="J34"/>
  <c r="I34"/>
  <c r="AC34"/>
  <c r="AB34"/>
  <c r="G34" l="1"/>
  <c r="AA34"/>
  <c r="D34" l="1"/>
  <c r="F34" l="1"/>
  <c r="H34"/>
  <c r="AD34" l="1"/>
  <c r="E34" s="1"/>
</calcChain>
</file>

<file path=xl/comments1.xml><?xml version="1.0" encoding="utf-8"?>
<comments xmlns="http://schemas.openxmlformats.org/spreadsheetml/2006/main">
  <authors>
    <author>Sptrans</author>
  </authors>
  <commentList>
    <comment ref="Z7" authorId="0">
      <text>
        <r>
          <rPr>
            <sz val="24"/>
            <color indexed="81"/>
            <rFont val="Arial"/>
            <family val="2"/>
          </rPr>
          <t xml:space="preserve">5.183,64
ACERTO ESCADAS ROLANTES TERMINAL, COD.035/720 REMUNERAÇÃO OPERAÇÃO TERMINAIS URBANUS B.37412
DA C/C 1.6 PARA 8.3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V33" authorId="0">
      <text>
        <r>
          <rPr>
            <b/>
            <sz val="22"/>
            <color indexed="81"/>
            <rFont val="Arial"/>
            <family val="2"/>
          </rPr>
          <t>subtraindo alugueis dos fornecedores - retenção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Z33" authorId="0">
      <text>
        <r>
          <rPr>
            <b/>
            <sz val="20"/>
            <color indexed="81"/>
            <rFont val="Arial"/>
            <family val="2"/>
          </rPr>
          <t>COD. 11/211
1.037.366,53
DEVOLUÇÃO DE CAUÇÃO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<sst xmlns="http://schemas.openxmlformats.org/spreadsheetml/2006/main" count="461" uniqueCount="257">
  <si>
    <t>DIA</t>
  </si>
  <si>
    <t>ENTRADAS</t>
  </si>
  <si>
    <t>SAÍDAS</t>
  </si>
  <si>
    <t>DATA</t>
  </si>
  <si>
    <t>FOLHA PAGTO</t>
  </si>
  <si>
    <t>USP</t>
  </si>
  <si>
    <t>TOTAL</t>
  </si>
  <si>
    <t>SALDO INICIAL</t>
  </si>
  <si>
    <t>SALDO FINAL</t>
  </si>
  <si>
    <t>OUTRAS</t>
  </si>
  <si>
    <t xml:space="preserve">R E C U R S O S </t>
  </si>
  <si>
    <t>SEM</t>
  </si>
  <si>
    <t>AUMENTO CAPITAL</t>
  </si>
  <si>
    <t>RETENÇÕES</t>
  </si>
  <si>
    <t>CADIM</t>
  </si>
  <si>
    <t>FUNDO FIXO</t>
  </si>
  <si>
    <t>GATUSA</t>
  </si>
  <si>
    <t>AUTO INTERDIÇÃO</t>
  </si>
  <si>
    <t>PLANO SAÚDE</t>
  </si>
  <si>
    <t>CÓPIAS XEROX</t>
  </si>
  <si>
    <t>FINAL</t>
  </si>
  <si>
    <t>mês anterior</t>
  </si>
  <si>
    <t>CONFERÊNCIA GERENCIAMENTO</t>
  </si>
  <si>
    <t>FOLHA</t>
  </si>
  <si>
    <t>CONFERÊNCIA RECLAMAÇOES/ACORDOS</t>
  </si>
  <si>
    <t>TOTAL TEM QUE SER IGUAL A PESSOAL ATIVO</t>
  </si>
  <si>
    <t>Soma Pessoal Ativo</t>
  </si>
  <si>
    <t>FGTS</t>
  </si>
  <si>
    <t>Frota Pública</t>
  </si>
  <si>
    <t>Gerenciamento Créditos Eletrônicos/Paese</t>
  </si>
  <si>
    <t>Bilhete Único sem Cadastro</t>
  </si>
  <si>
    <t>Diversas e Financeiras</t>
  </si>
  <si>
    <t>Gerenc. e Operação Bilhet. Eletrôn. (SBE)</t>
  </si>
  <si>
    <t>Acordo Depósito Judicial</t>
  </si>
  <si>
    <t>Recursos Aumento de Capital</t>
  </si>
  <si>
    <t>REC</t>
  </si>
  <si>
    <t>Recurso PMSP - Operação Man. Sist. Mun.Tran. Col.</t>
  </si>
  <si>
    <t>Folha Pagamento/Benefícios</t>
  </si>
  <si>
    <t>Folha Pagamento</t>
  </si>
  <si>
    <t>abertura</t>
  </si>
  <si>
    <t>Férias</t>
  </si>
  <si>
    <t>13º salário</t>
  </si>
  <si>
    <t>Horas Extras</t>
  </si>
  <si>
    <t>Vale Refeição / Alimentação</t>
  </si>
  <si>
    <t>Seguro Vida</t>
  </si>
  <si>
    <t>Instrução</t>
  </si>
  <si>
    <t>Rescisões Contratuais</t>
  </si>
  <si>
    <t>Enc.Sociais/Plano Saúde/Consignação</t>
  </si>
  <si>
    <t>Consignação</t>
  </si>
  <si>
    <t>Plano Saúde</t>
  </si>
  <si>
    <t>Encargos Sociais</t>
  </si>
  <si>
    <t>Reclamações / Acordos Trabalhistas</t>
  </si>
  <si>
    <t>Acordo Cofins</t>
  </si>
  <si>
    <t>Indeniz.Terc./Penhora/Bloqueio Judicial</t>
  </si>
  <si>
    <t>Indenizações Terceiros</t>
  </si>
  <si>
    <t>Penhora/Bloqueio Judicial</t>
  </si>
  <si>
    <t xml:space="preserve">FORNECEDOR       </t>
  </si>
  <si>
    <t>Pequeno (até 16.000)</t>
  </si>
  <si>
    <t>Grandes (acima 16.000)</t>
  </si>
  <si>
    <t>Alugueis-Equipamentos/Água/Luz/Telef.</t>
  </si>
  <si>
    <t>Alugueis-Equipamentos</t>
  </si>
  <si>
    <t>Água/Luz/Telef.</t>
  </si>
  <si>
    <t>Pasep/Cofins (Claudio)</t>
  </si>
  <si>
    <t>Diversas / Fundo Fixo / Aluguel Imóveis</t>
  </si>
  <si>
    <t>DMLP</t>
  </si>
  <si>
    <t>Recursos Comp. Aposentadoria</t>
  </si>
  <si>
    <t>Complementação  Aposentadoria</t>
  </si>
  <si>
    <t>Tem que zerar</t>
  </si>
  <si>
    <t>DESPESA</t>
  </si>
  <si>
    <t>CÓDIGO</t>
  </si>
  <si>
    <t>VALOR</t>
  </si>
  <si>
    <t>PLANO DE SAÚDE</t>
  </si>
  <si>
    <t>CONSIGNAÇÃO</t>
  </si>
  <si>
    <t>RECLAMAÇÕES TRABALHISTAS</t>
  </si>
  <si>
    <t>VALE</t>
  </si>
  <si>
    <t>ACORDO COFINS (CLAUDIO)</t>
  </si>
  <si>
    <t>352 - FL 13</t>
  </si>
  <si>
    <t>PARTICIPAÇÃO RESULTADOS</t>
  </si>
  <si>
    <t>FÉRIAS</t>
  </si>
  <si>
    <t>HORAS EXTRAS</t>
  </si>
  <si>
    <t>13º SALÁRIO</t>
  </si>
  <si>
    <t>SEGURO</t>
  </si>
  <si>
    <t>INSTRUÇÃO</t>
  </si>
  <si>
    <t>INDENIZAÇÃO</t>
  </si>
  <si>
    <t>BLOQUEIOS</t>
  </si>
  <si>
    <t>VALE REFEIÇÃO</t>
  </si>
  <si>
    <t>PASEP</t>
  </si>
  <si>
    <t>MULTAS CONTRATUAIS</t>
  </si>
  <si>
    <t>DEVOLUÇÃO FUNCIONÁRIOS</t>
  </si>
  <si>
    <t>REEMBOLSO TELEFONE</t>
  </si>
  <si>
    <t>CARTEIRA ESCOLAR</t>
  </si>
  <si>
    <t>CAUÇÃO ALVARÁS</t>
  </si>
  <si>
    <t>DEPÓSITOS JUDICIAIS</t>
  </si>
  <si>
    <t>EMPREGADOS A DISPOSIÇÃO</t>
  </si>
  <si>
    <t>IMPOSTOS TAXAS</t>
  </si>
  <si>
    <t>DIVERSAS FINANCEIRAS</t>
  </si>
  <si>
    <t>RESCISÕES CONTRATUAIS</t>
  </si>
  <si>
    <t>Gerais e Administrativas - Indenização Terc.</t>
  </si>
  <si>
    <t>receita</t>
  </si>
  <si>
    <t>CARTEIRA ESCOLAR (UNE/UMES)</t>
  </si>
  <si>
    <t>Outros receitas</t>
  </si>
  <si>
    <t>TOTAL ENCARGOS SOCIAIS - fgts</t>
  </si>
  <si>
    <t>GESTÃO</t>
  </si>
  <si>
    <t xml:space="preserve">PESSOAL  </t>
  </si>
  <si>
    <t>12008</t>
  </si>
  <si>
    <t>12012</t>
  </si>
  <si>
    <t>12202</t>
  </si>
  <si>
    <t>12203</t>
  </si>
  <si>
    <t>12204</t>
  </si>
  <si>
    <t>12205</t>
  </si>
  <si>
    <t>12301</t>
  </si>
  <si>
    <t>12302</t>
  </si>
  <si>
    <t>11002</t>
  </si>
  <si>
    <t>11003</t>
  </si>
  <si>
    <t>11004</t>
  </si>
  <si>
    <t>11005/16</t>
  </si>
  <si>
    <t>11006</t>
  </si>
  <si>
    <t>11007</t>
  </si>
  <si>
    <t>11008</t>
  </si>
  <si>
    <t>11012</t>
  </si>
  <si>
    <t>11014</t>
  </si>
  <si>
    <t>11015</t>
  </si>
  <si>
    <t>11017</t>
  </si>
  <si>
    <t>11201</t>
  </si>
  <si>
    <t>11202</t>
  </si>
  <si>
    <t>11203</t>
  </si>
  <si>
    <t>11204</t>
  </si>
  <si>
    <t>11205</t>
  </si>
  <si>
    <t>11207</t>
  </si>
  <si>
    <t>11208</t>
  </si>
  <si>
    <t>11209</t>
  </si>
  <si>
    <t>11210</t>
  </si>
  <si>
    <t>11218</t>
  </si>
  <si>
    <t>11219</t>
  </si>
  <si>
    <t>11301</t>
  </si>
  <si>
    <t>11302</t>
  </si>
  <si>
    <t>11303</t>
  </si>
  <si>
    <t>11306</t>
  </si>
  <si>
    <t>11307</t>
  </si>
  <si>
    <t>11309</t>
  </si>
  <si>
    <t>11313</t>
  </si>
  <si>
    <t>22402</t>
  </si>
  <si>
    <t>22409</t>
  </si>
  <si>
    <t>14203</t>
  </si>
  <si>
    <t>14204</t>
  </si>
  <si>
    <t>14301</t>
  </si>
  <si>
    <t>14302</t>
  </si>
  <si>
    <t>13007</t>
  </si>
  <si>
    <t>CONSIGNAÇÃO FOLHA</t>
  </si>
  <si>
    <t>JUSTIÇA TRABALHO</t>
  </si>
  <si>
    <t>SEGURO VIDA</t>
  </si>
  <si>
    <t>FORNECEDORES</t>
  </si>
  <si>
    <t>SEGUROS</t>
  </si>
  <si>
    <t>OUTRAS DESPESAS</t>
  </si>
  <si>
    <t xml:space="preserve">ALUGUEL IMÓVEIS </t>
  </si>
  <si>
    <t>PENHORA JUDICIAL</t>
  </si>
  <si>
    <t>INFORMÁTICA</t>
  </si>
  <si>
    <t>SERVIÇOS GRÁFICA</t>
  </si>
  <si>
    <t>INDENIZAÇÕES</t>
  </si>
  <si>
    <t xml:space="preserve">FORNECEDOR   </t>
  </si>
  <si>
    <t xml:space="preserve">DIVERSOS            </t>
  </si>
  <si>
    <t xml:space="preserve">E  N T  R  A  D  A  S </t>
  </si>
  <si>
    <t>CONSIGNADO P/ 06/06</t>
  </si>
  <si>
    <t>TAXA DE GERENCIAMENTO</t>
  </si>
  <si>
    <t>BILHETE ÚNICO SEM CADASTRO</t>
  </si>
  <si>
    <t>FUNDO FIXO SOLICITADO</t>
  </si>
  <si>
    <t>FUNDO FIXO DEVOLVIDO</t>
  </si>
  <si>
    <t>INDENIZAÇÃO TERCEIROS</t>
  </si>
  <si>
    <t>INTERCAMBIO TÉCNICO</t>
  </si>
  <si>
    <t>INVESTIMENTO INFORMÁTICA</t>
  </si>
  <si>
    <t>11009/11/20/ 21</t>
  </si>
  <si>
    <t>CONSUMO   ÁGUA</t>
  </si>
  <si>
    <t>CONSUMO ENERGIA ELETRICA</t>
  </si>
  <si>
    <t>CONSUMO TELEFONE</t>
  </si>
  <si>
    <t>11211/12/13/ 17</t>
  </si>
  <si>
    <t>TRIBUTOS FEDERAIS COFINS</t>
  </si>
  <si>
    <t>TRIBUTOS FEDERAIS PASEP</t>
  </si>
  <si>
    <t>TRIBUTOS FEDERAIS ACORDOS</t>
  </si>
  <si>
    <t>TARIFA BANCÁRIA</t>
  </si>
  <si>
    <t>MANUTENÇÃO PREDIAL INSTALAÇÕES</t>
  </si>
  <si>
    <t>OUTRAS TERCEIRIZAÇÕES</t>
  </si>
  <si>
    <t>CONSERVAÇÃO  LIMPEZA PREDIAL</t>
  </si>
  <si>
    <t>MANUTENÇÃO EQUIPAMENTOS VEÍCULOS</t>
  </si>
  <si>
    <t>CONFECÇÃO PASSES CARTÕES</t>
  </si>
  <si>
    <t>SISTEMA MONITORAMENTO    (SIM)</t>
  </si>
  <si>
    <t>SISTEMA COBRANÇA AUTOMATICA</t>
  </si>
  <si>
    <t>ADMINISTRAÇÃO OPERAÇÃO TERMINAIS</t>
  </si>
  <si>
    <t>MANUTENÇÃO REDE AÉREA TRAÇÃO</t>
  </si>
  <si>
    <t>MANUTENÇÃO CORREDORES</t>
  </si>
  <si>
    <t>BLOQUEIO JUDICIAL CIVEL INDENIZAÇÃO TERCEIROS</t>
  </si>
  <si>
    <t>FUNDO FIXO ALUG.IMÓVEIS SEGUROS... OUTROS</t>
  </si>
  <si>
    <t>12102/4/6/7</t>
  </si>
  <si>
    <t>SEGURANÇA TRANSPORTE NUMERÁRIO</t>
  </si>
  <si>
    <t>ENCARGOS  FINANCEIROS DMLP</t>
  </si>
  <si>
    <t>INVESTIMENTOS DIVERSOS</t>
  </si>
  <si>
    <t>TAXAS IMPOSTOS COFINS/PASSEP</t>
  </si>
  <si>
    <t>TAXAS     MULTAS VEÍCULOS</t>
  </si>
  <si>
    <t>FOLHA PAGAMENTO HORAS EXTRAS</t>
  </si>
  <si>
    <t>VALE REFEIÇÃO ALIMENTAÇÃO</t>
  </si>
  <si>
    <t>PLANO SÁUDE  DESPESAS MÉDICAS</t>
  </si>
  <si>
    <t>INSS          SEST/SENAT           FGTS</t>
  </si>
  <si>
    <t>IMPOSTO    RENDA            FOLHA</t>
  </si>
  <si>
    <t>PROGRAMA  PARTICIPAÇÃO RESULTADO</t>
  </si>
  <si>
    <t>INSTRUÇÃO E TREINAMENTO</t>
  </si>
  <si>
    <t>REEMBOLSO NOTAS DÉBITO OUTRAS ENTIDADES</t>
  </si>
  <si>
    <t>TAXAS    MULTAS  IMPOSTOS</t>
  </si>
  <si>
    <t>PUBLICIDADE ANUNCIOS</t>
  </si>
  <si>
    <t>VIAGENS ESTADIAS</t>
  </si>
  <si>
    <t>TAXAS      MULTAS  VEÍCULOS</t>
  </si>
  <si>
    <t>TAXAS  IMPOSTOS IMOVEIS</t>
  </si>
  <si>
    <t>TRIBUTOS FEDERAIS         IMPOSTO RENDA</t>
  </si>
  <si>
    <t>TRIBUTOS FEDERAIS      CSLL</t>
  </si>
  <si>
    <t>TRIBUTOS FEDERAIS PAR.ADESÃO 2014</t>
  </si>
  <si>
    <t>PESQUISA ASSESSORIA CONSULTORIA</t>
  </si>
  <si>
    <t>CORREIOS TRANSPORTES DOCUMENTOS</t>
  </si>
  <si>
    <t>TAXAS    MULTAS IMOVEIS</t>
  </si>
  <si>
    <t>CORREIOS TRANSPORTE DOCUMENTOS</t>
  </si>
  <si>
    <t>METRÔ     CPTM             VIA QUATRO</t>
  </si>
  <si>
    <t>NOTAS DEBITO TERMINAIS</t>
  </si>
  <si>
    <t>RECEITAS DESCONHECIDAS</t>
  </si>
  <si>
    <t>RECEITAS  FINANCEIRAS</t>
  </si>
  <si>
    <t>ALUGUEL     GARAGEM              SPTRANS</t>
  </si>
  <si>
    <t>OPERAÇÃO MANUTENÇÃO TERMINAIS</t>
  </si>
  <si>
    <t>ENCARGOS PLANO SAÚDE CONSIGNAÇÃO VALE REF/ALIM.</t>
  </si>
  <si>
    <t>BLOQUEIO DESBLOQUEIO JUDICIAL TRABALHISTA</t>
  </si>
  <si>
    <t>BLOQUEIO DESBLOQUEIO JUDICIAL    CIVEL</t>
  </si>
  <si>
    <t xml:space="preserve">BLOQUEIO  JUSTIÇA TRABALHO ACORDOS TRABALHISTAS </t>
  </si>
  <si>
    <t>LOCAÇÃO EQUIPAMENTO/ ÁGUA/LUZ/ TELEFONE</t>
  </si>
  <si>
    <t>INDENIZAÇÕES - CIVEL</t>
  </si>
  <si>
    <t>INDENIZAÇÕES - JUSTIÇA TRABALHO</t>
  </si>
  <si>
    <t>LOCAÇÃO EQUIPAMENTOS</t>
  </si>
  <si>
    <t>x</t>
  </si>
  <si>
    <t>DIVERSOS LOCAÇÃO EQUIPAMENTO/ ÁGUA/LUZ/ TELEFONE</t>
  </si>
  <si>
    <t>DIVERSOS IMPOSTOS TAXAS</t>
  </si>
  <si>
    <t>DIVERSOS FUNDO FIXO ALUG.IMÓVEIS SEGUROS... OUTROS</t>
  </si>
  <si>
    <t>TOTAL     SAÍDAS</t>
  </si>
  <si>
    <t>TOTAL             SAÍDAS</t>
  </si>
  <si>
    <t xml:space="preserve">TOTAL     </t>
  </si>
  <si>
    <t>12001/ 019</t>
  </si>
  <si>
    <t>11001/ 019</t>
  </si>
  <si>
    <t>12005/ 16</t>
  </si>
  <si>
    <t>11101/4/5 /6/7/9</t>
  </si>
  <si>
    <t>22207/24/25/27/28/29</t>
  </si>
  <si>
    <t>FLUXO DE CAIXA GESTÃO TRANSPORTE JUNHO 2017</t>
  </si>
  <si>
    <t xml:space="preserve">ENCARGOS PLANO SAÚDE CONSIGNAÇÃO </t>
  </si>
  <si>
    <t>FOLHA PAGTO VALE REFEIÇÃO VALE ALIMENTAÇÃO</t>
  </si>
  <si>
    <t>12009/ 11/20/21</t>
  </si>
  <si>
    <t>TOTAL          SAÍDAS</t>
  </si>
  <si>
    <t>ACORDO     TADF</t>
  </si>
  <si>
    <t>qui</t>
  </si>
  <si>
    <t>sex</t>
  </si>
  <si>
    <t>sáb</t>
  </si>
  <si>
    <t>dom</t>
  </si>
  <si>
    <t>seg</t>
  </si>
  <si>
    <t>ter</t>
  </si>
  <si>
    <t>qua</t>
  </si>
  <si>
    <t>ESTAGIÁRIO MENOR APRENDIZ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</si>
</sst>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[$-416]mmmm\-yy;@"/>
    <numFmt numFmtId="165" formatCode="_(* #,##0_);[Red]_(* \(#,##0\);_(* &quot;-&quot;??_);_(@_)"/>
    <numFmt numFmtId="166" formatCode="[$-416]mmmm\-yyyy;@"/>
    <numFmt numFmtId="167" formatCode="#,##0_ ;[Red]\-#,##0\ "/>
    <numFmt numFmtId="168" formatCode="_-* #,##0_-;\-* #,##0_-;_-* &quot;-&quot;??_-;_-@_-"/>
    <numFmt numFmtId="169" formatCode="_(* #,##0_);_(* \(#,##0\);_(* &quot;&quot;??_);_(@_)"/>
    <numFmt numFmtId="170" formatCode="#,##0_ ;\-#,##0\ "/>
    <numFmt numFmtId="171" formatCode="dd/mm;@"/>
    <numFmt numFmtId="172" formatCode="_(* #,##0.00_);[Red]_(* \(#,##0.00\);_(* &quot;-&quot;??_);_(@_)"/>
    <numFmt numFmtId="173" formatCode="_-* #,##0.00_-;\-* #,##0.00_-;_-* \-??_-;_-@_-"/>
  </numFmts>
  <fonts count="22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sz val="24"/>
      <color indexed="81"/>
      <name val="Arial"/>
      <family val="2"/>
    </font>
    <font>
      <b/>
      <sz val="22"/>
      <color indexed="81"/>
      <name val="Arial"/>
      <family val="2"/>
    </font>
    <font>
      <b/>
      <sz val="20"/>
      <color indexed="81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rgb="FF33CCFF"/>
      </left>
      <right style="medium">
        <color rgb="FF33CCFF"/>
      </right>
      <top style="medium">
        <color rgb="FF33CCFF"/>
      </top>
      <bottom style="medium">
        <color rgb="FF33CCFF"/>
      </bottom>
      <diagonal/>
    </border>
    <border>
      <left style="medium">
        <color rgb="FF33CCFF"/>
      </left>
      <right/>
      <top style="medium">
        <color rgb="FF33CCFF"/>
      </top>
      <bottom style="medium">
        <color rgb="FF33CCFF"/>
      </bottom>
      <diagonal/>
    </border>
    <border>
      <left style="thick">
        <color rgb="FF33CCFF"/>
      </left>
      <right style="thick">
        <color rgb="FF33CCFF"/>
      </right>
      <top style="medium">
        <color rgb="FF33CCFF"/>
      </top>
      <bottom style="medium">
        <color rgb="FF33CCFF"/>
      </bottom>
      <diagonal/>
    </border>
    <border>
      <left style="thick">
        <color rgb="FF33CCFF"/>
      </left>
      <right style="thick">
        <color rgb="FF33CCFF"/>
      </right>
      <top style="medium">
        <color rgb="FF33CCFF"/>
      </top>
      <bottom style="thick">
        <color rgb="FF33CCFF"/>
      </bottom>
      <diagonal/>
    </border>
    <border>
      <left/>
      <right style="medium">
        <color rgb="FF33CCFF"/>
      </right>
      <top style="medium">
        <color rgb="FF33CCFF"/>
      </top>
      <bottom style="medium">
        <color rgb="FF33CCFF"/>
      </bottom>
      <diagonal/>
    </border>
    <border>
      <left style="thick">
        <color rgb="FF33CCFF"/>
      </left>
      <right style="medium">
        <color rgb="FF33CCFF"/>
      </right>
      <top style="medium">
        <color rgb="FF33CCFF"/>
      </top>
      <bottom style="medium">
        <color rgb="FF33CCFF"/>
      </bottom>
      <diagonal/>
    </border>
    <border>
      <left style="medium">
        <color rgb="FF33CCFF"/>
      </left>
      <right style="thick">
        <color rgb="FF33CCFF"/>
      </right>
      <top style="medium">
        <color rgb="FF33CCFF"/>
      </top>
      <bottom style="medium">
        <color rgb="FF33CCFF"/>
      </bottom>
      <diagonal/>
    </border>
    <border>
      <left style="thick">
        <color rgb="FF33CCFF"/>
      </left>
      <right style="medium">
        <color rgb="FF33CCFF"/>
      </right>
      <top style="medium">
        <color rgb="FF33CCFF"/>
      </top>
      <bottom style="thick">
        <color rgb="FF33CCFF"/>
      </bottom>
      <diagonal/>
    </border>
    <border>
      <left style="medium">
        <color rgb="FF33CCFF"/>
      </left>
      <right style="medium">
        <color rgb="FF33CCFF"/>
      </right>
      <top style="medium">
        <color rgb="FF33CCFF"/>
      </top>
      <bottom style="thick">
        <color rgb="FF33CCFF"/>
      </bottom>
      <diagonal/>
    </border>
    <border>
      <left style="medium">
        <color rgb="FF33CCFF"/>
      </left>
      <right style="thick">
        <color rgb="FF33CCFF"/>
      </right>
      <top style="medium">
        <color rgb="FF33CCFF"/>
      </top>
      <bottom style="thick">
        <color rgb="FF33CCFF"/>
      </bottom>
      <diagonal/>
    </border>
    <border>
      <left style="thick">
        <color rgb="FF33CCFF"/>
      </left>
      <right style="thin">
        <color auto="1"/>
      </right>
      <top style="thick">
        <color rgb="FF33CCFF"/>
      </top>
      <bottom style="medium">
        <color rgb="FF33CCFF"/>
      </bottom>
      <diagonal/>
    </border>
    <border>
      <left style="thin">
        <color auto="1"/>
      </left>
      <right style="thick">
        <color rgb="FF33CCFF"/>
      </right>
      <top style="thick">
        <color rgb="FF33CCFF"/>
      </top>
      <bottom style="medium">
        <color rgb="FF33CCFF"/>
      </bottom>
      <diagonal/>
    </border>
    <border>
      <left style="thick">
        <color rgb="FF33CCFF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ck">
        <color rgb="FF33CCFF"/>
      </right>
      <top style="medium">
        <color rgb="FF00B0F0"/>
      </top>
      <bottom style="medium">
        <color rgb="FF00B0F0"/>
      </bottom>
      <diagonal/>
    </border>
    <border>
      <left style="thick">
        <color rgb="FF33CCFF"/>
      </left>
      <right style="medium">
        <color rgb="FF00B0F0"/>
      </right>
      <top style="medium">
        <color rgb="FF00B0F0"/>
      </top>
      <bottom style="thick">
        <color rgb="FF33CCFF"/>
      </bottom>
      <diagonal/>
    </border>
    <border>
      <left style="medium">
        <color rgb="FF00B0F0"/>
      </left>
      <right style="thick">
        <color rgb="FF33CCFF"/>
      </right>
      <top style="medium">
        <color rgb="FF00B0F0"/>
      </top>
      <bottom style="thick">
        <color rgb="FF33CCFF"/>
      </bottom>
      <diagonal/>
    </border>
    <border>
      <left style="medium">
        <color rgb="FF33CCFF"/>
      </left>
      <right style="thick">
        <color rgb="FF33CCFF"/>
      </right>
      <top style="medium">
        <color rgb="FF33CCFF"/>
      </top>
      <bottom/>
      <diagonal/>
    </border>
    <border>
      <left style="medium">
        <color rgb="FF33CCFF"/>
      </left>
      <right style="medium">
        <color rgb="FF33CCFF"/>
      </right>
      <top/>
      <bottom style="medium">
        <color rgb="FF33CCFF"/>
      </bottom>
      <diagonal/>
    </border>
    <border>
      <left style="medium">
        <color rgb="FF33CCFF"/>
      </left>
      <right style="thick">
        <color rgb="FF33CCFF"/>
      </right>
      <top/>
      <bottom style="medium">
        <color rgb="FF33CCFF"/>
      </bottom>
      <diagonal/>
    </border>
    <border>
      <left/>
      <right/>
      <top style="medium">
        <color rgb="FF33CCFF"/>
      </top>
      <bottom style="medium">
        <color rgb="FF33CCFF"/>
      </bottom>
      <diagonal/>
    </border>
    <border>
      <left/>
      <right/>
      <top style="thick">
        <color rgb="FF33CCFF"/>
      </top>
      <bottom style="medium">
        <color rgb="FF33CCFF"/>
      </bottom>
      <diagonal/>
    </border>
    <border>
      <left style="thick">
        <color rgb="FF33CCFF"/>
      </left>
      <right/>
      <top style="thick">
        <color rgb="FF33CCFF"/>
      </top>
      <bottom style="medium">
        <color rgb="FF33CCFF"/>
      </bottom>
      <diagonal/>
    </border>
    <border>
      <left/>
      <right style="thick">
        <color rgb="FF33CCFF"/>
      </right>
      <top style="thick">
        <color rgb="FF33CCFF"/>
      </top>
      <bottom style="medium">
        <color rgb="FF33CCFF"/>
      </bottom>
      <diagonal/>
    </border>
    <border>
      <left/>
      <right style="medium">
        <color rgb="FF33CCFF"/>
      </right>
      <top style="medium">
        <color rgb="FF33CCFF"/>
      </top>
      <bottom style="thick">
        <color rgb="FF33CCFF"/>
      </bottom>
      <diagonal/>
    </border>
    <border>
      <left style="thick">
        <color rgb="FF33CCFF"/>
      </left>
      <right/>
      <top style="medium">
        <color rgb="FF33CCFF"/>
      </top>
      <bottom style="medium">
        <color rgb="FF33CCFF"/>
      </bottom>
      <diagonal/>
    </border>
    <border>
      <left/>
      <right style="thick">
        <color rgb="FF33CCFF"/>
      </right>
      <top style="medium">
        <color rgb="FF33CCFF"/>
      </top>
      <bottom style="medium">
        <color rgb="FF33CCFF"/>
      </bottom>
      <diagonal/>
    </border>
    <border>
      <left/>
      <right style="medium">
        <color rgb="FF33CCFF"/>
      </right>
      <top style="thick">
        <color rgb="FF33CCFF"/>
      </top>
      <bottom style="medium">
        <color rgb="FF33CCFF"/>
      </bottom>
      <diagonal/>
    </border>
    <border>
      <left style="thick">
        <color rgb="FF33CCFF"/>
      </left>
      <right style="thick">
        <color rgb="FF33CCFF"/>
      </right>
      <top style="thick">
        <color rgb="FF33CCFF"/>
      </top>
      <bottom/>
      <diagonal/>
    </border>
    <border>
      <left style="thick">
        <color rgb="FF33CCFF"/>
      </left>
      <right style="thick">
        <color rgb="FF33CCFF"/>
      </right>
      <top/>
      <bottom style="medium">
        <color rgb="FF33CCFF"/>
      </bottom>
      <diagonal/>
    </border>
    <border>
      <left style="thick">
        <color rgb="FF33CCFF"/>
      </left>
      <right style="thick">
        <color rgb="FF33CCFF"/>
      </right>
      <top/>
      <bottom/>
      <diagonal/>
    </border>
    <border>
      <left style="thick">
        <color rgb="FF33CCFF"/>
      </left>
      <right style="medium">
        <color rgb="FF33CCFF"/>
      </right>
      <top style="medium">
        <color rgb="FF33CCFF"/>
      </top>
      <bottom style="medium">
        <color rgb="FF00B0F0"/>
      </bottom>
      <diagonal/>
    </border>
    <border>
      <left/>
      <right style="thick">
        <color rgb="FF33CCFF"/>
      </right>
      <top style="medium">
        <color rgb="FF33CCFF"/>
      </top>
      <bottom style="medium">
        <color rgb="FF00B0F0"/>
      </bottom>
      <diagonal/>
    </border>
    <border>
      <left/>
      <right style="thick">
        <color rgb="FF33CCFF"/>
      </right>
      <top/>
      <bottom style="medium">
        <color rgb="FF33CCFF"/>
      </bottom>
      <diagonal/>
    </border>
    <border>
      <left/>
      <right style="thick">
        <color rgb="FF33CCFF"/>
      </right>
      <top style="medium">
        <color rgb="FF33CCFF"/>
      </top>
      <bottom style="thick">
        <color rgb="FF33CCFF"/>
      </bottom>
      <diagonal/>
    </border>
    <border>
      <left/>
      <right/>
      <top/>
      <bottom style="medium">
        <color rgb="FF33CCFF"/>
      </bottom>
      <diagonal/>
    </border>
    <border>
      <left/>
      <right/>
      <top/>
      <bottom style="thick">
        <color rgb="FF33CCFF"/>
      </bottom>
      <diagonal/>
    </border>
    <border>
      <left/>
      <right style="medium">
        <color rgb="FF33CCFF"/>
      </right>
      <top/>
      <bottom style="medium">
        <color rgb="FF33CCFF"/>
      </bottom>
      <diagonal/>
    </border>
    <border>
      <left/>
      <right style="thick">
        <color rgb="FF33CCFF"/>
      </right>
      <top style="medium">
        <color rgb="FF33CCFF"/>
      </top>
      <bottom/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3" fillId="0" borderId="0"/>
    <xf numFmtId="173" fontId="13" fillId="0" borderId="0" applyFill="0" applyBorder="0" applyAlignment="0" applyProtection="0"/>
    <xf numFmtId="39" fontId="3" fillId="0" borderId="0"/>
    <xf numFmtId="0" fontId="14" fillId="0" borderId="18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</cellStyleXfs>
  <cellXfs count="164">
    <xf numFmtId="0" fontId="0" fillId="0" borderId="0" xfId="0"/>
    <xf numFmtId="164" fontId="6" fillId="4" borderId="2" xfId="2" quotePrefix="1" applyNumberFormat="1" applyFont="1" applyFill="1" applyBorder="1" applyAlignment="1" applyProtection="1">
      <alignment horizontal="center" vertical="center"/>
    </xf>
    <xf numFmtId="3" fontId="6" fillId="4" borderId="2" xfId="2" quotePrefix="1" applyNumberFormat="1" applyFont="1" applyFill="1" applyBorder="1" applyAlignment="1" applyProtection="1">
      <alignment horizontal="right" vertical="center"/>
    </xf>
    <xf numFmtId="0" fontId="8" fillId="2" borderId="0" xfId="0" applyFont="1" applyFill="1"/>
    <xf numFmtId="164" fontId="6" fillId="4" borderId="1" xfId="2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0" fontId="6" fillId="6" borderId="0" xfId="2" applyFont="1" applyFill="1" applyBorder="1" applyProtection="1"/>
    <xf numFmtId="0" fontId="6" fillId="6" borderId="0" xfId="2" applyFont="1" applyFill="1" applyBorder="1" applyAlignment="1" applyProtection="1">
      <alignment horizontal="center"/>
    </xf>
    <xf numFmtId="0" fontId="6" fillId="6" borderId="0" xfId="2" applyFont="1" applyFill="1" applyBorder="1" applyAlignment="1" applyProtection="1">
      <alignment horizontal="right"/>
    </xf>
    <xf numFmtId="168" fontId="6" fillId="4" borderId="3" xfId="1" applyNumberFormat="1" applyFont="1" applyFill="1" applyBorder="1"/>
    <xf numFmtId="0" fontId="6" fillId="7" borderId="4" xfId="2" applyFont="1" applyFill="1" applyBorder="1" applyProtection="1"/>
    <xf numFmtId="14" fontId="6" fillId="7" borderId="4" xfId="2" applyNumberFormat="1" applyFont="1" applyFill="1" applyBorder="1" applyAlignment="1" applyProtection="1">
      <alignment horizontal="center"/>
    </xf>
    <xf numFmtId="0" fontId="6" fillId="7" borderId="4" xfId="2" applyFont="1" applyFill="1" applyBorder="1" applyAlignment="1" applyProtection="1">
      <alignment horizontal="center"/>
    </xf>
    <xf numFmtId="168" fontId="6" fillId="7" borderId="4" xfId="1" applyNumberFormat="1" applyFont="1" applyFill="1" applyBorder="1" applyProtection="1"/>
    <xf numFmtId="167" fontId="6" fillId="4" borderId="3" xfId="0" applyNumberFormat="1" applyFont="1" applyFill="1" applyBorder="1"/>
    <xf numFmtId="0" fontId="6" fillId="6" borderId="4" xfId="2" applyFont="1" applyFill="1" applyBorder="1" applyProtection="1"/>
    <xf numFmtId="14" fontId="6" fillId="6" borderId="4" xfId="2" applyNumberFormat="1" applyFont="1" applyFill="1" applyBorder="1" applyAlignment="1" applyProtection="1">
      <alignment horizontal="center"/>
    </xf>
    <xf numFmtId="0" fontId="6" fillId="6" borderId="4" xfId="2" applyFont="1" applyFill="1" applyBorder="1" applyAlignment="1" applyProtection="1">
      <alignment horizontal="center"/>
    </xf>
    <xf numFmtId="168" fontId="6" fillId="6" borderId="4" xfId="1" applyNumberFormat="1" applyFont="1" applyFill="1" applyBorder="1" applyProtection="1"/>
    <xf numFmtId="0" fontId="8" fillId="2" borderId="2" xfId="0" applyFont="1" applyFill="1" applyBorder="1"/>
    <xf numFmtId="170" fontId="6" fillId="2" borderId="3" xfId="0" applyNumberFormat="1" applyFont="1" applyFill="1" applyBorder="1"/>
    <xf numFmtId="0" fontId="6" fillId="2" borderId="4" xfId="2" applyFont="1" applyFill="1" applyBorder="1" applyProtection="1"/>
    <xf numFmtId="14" fontId="6" fillId="2" borderId="4" xfId="2" applyNumberFormat="1" applyFont="1" applyFill="1" applyBorder="1" applyAlignment="1" applyProtection="1">
      <alignment horizontal="center"/>
    </xf>
    <xf numFmtId="0" fontId="6" fillId="2" borderId="4" xfId="2" applyFont="1" applyFill="1" applyBorder="1" applyAlignment="1" applyProtection="1">
      <alignment horizontal="center"/>
    </xf>
    <xf numFmtId="168" fontId="6" fillId="2" borderId="4" xfId="1" applyNumberFormat="1" applyFont="1" applyFill="1" applyBorder="1" applyProtection="1"/>
    <xf numFmtId="0" fontId="6" fillId="2" borderId="0" xfId="0" applyFont="1" applyFill="1"/>
    <xf numFmtId="0" fontId="6" fillId="2" borderId="0" xfId="2" applyFont="1" applyFill="1" applyProtection="1"/>
    <xf numFmtId="168" fontId="6" fillId="2" borderId="6" xfId="1" applyNumberFormat="1" applyFont="1" applyFill="1" applyBorder="1" applyProtection="1"/>
    <xf numFmtId="167" fontId="6" fillId="2" borderId="0" xfId="2" applyNumberFormat="1" applyFont="1" applyFill="1" applyProtection="1"/>
    <xf numFmtId="167" fontId="6" fillId="2" borderId="0" xfId="2" applyNumberFormat="1" applyFont="1" applyFill="1" applyBorder="1" applyProtection="1"/>
    <xf numFmtId="0" fontId="6" fillId="2" borderId="0" xfId="0" applyFont="1" applyFill="1" applyBorder="1"/>
    <xf numFmtId="167" fontId="6" fillId="2" borderId="0" xfId="0" applyNumberFormat="1" applyFont="1" applyFill="1"/>
    <xf numFmtId="0" fontId="6" fillId="6" borderId="7" xfId="0" applyFont="1" applyFill="1" applyBorder="1"/>
    <xf numFmtId="0" fontId="6" fillId="6" borderId="8" xfId="0" applyFont="1" applyFill="1" applyBorder="1"/>
    <xf numFmtId="167" fontId="6" fillId="6" borderId="9" xfId="2" applyNumberFormat="1" applyFont="1" applyFill="1" applyBorder="1" applyProtection="1"/>
    <xf numFmtId="0" fontId="6" fillId="2" borderId="10" xfId="0" applyFont="1" applyFill="1" applyBorder="1"/>
    <xf numFmtId="167" fontId="6" fillId="2" borderId="11" xfId="2" applyNumberFormat="1" applyFont="1" applyFill="1" applyBorder="1" applyProtection="1"/>
    <xf numFmtId="0" fontId="6" fillId="2" borderId="12" xfId="0" applyFont="1" applyFill="1" applyBorder="1"/>
    <xf numFmtId="0" fontId="6" fillId="2" borderId="13" xfId="0" applyFont="1" applyFill="1" applyBorder="1"/>
    <xf numFmtId="167" fontId="6" fillId="2" borderId="14" xfId="2" applyNumberFormat="1" applyFont="1" applyFill="1" applyBorder="1" applyProtection="1"/>
    <xf numFmtId="0" fontId="6" fillId="2" borderId="15" xfId="0" applyFont="1" applyFill="1" applyBorder="1"/>
    <xf numFmtId="0" fontId="6" fillId="2" borderId="16" xfId="0" applyFont="1" applyFill="1" applyBorder="1"/>
    <xf numFmtId="167" fontId="6" fillId="2" borderId="17" xfId="2" applyNumberFormat="1" applyFont="1" applyFill="1" applyBorder="1" applyProtection="1"/>
    <xf numFmtId="0" fontId="6" fillId="2" borderId="10" xfId="2" applyFont="1" applyFill="1" applyBorder="1" applyProtection="1"/>
    <xf numFmtId="0" fontId="6" fillId="2" borderId="0" xfId="2" applyFont="1" applyFill="1" applyBorder="1" applyProtection="1"/>
    <xf numFmtId="0" fontId="6" fillId="2" borderId="16" xfId="0" applyFont="1" applyFill="1" applyBorder="1" applyAlignment="1">
      <alignment horizontal="right"/>
    </xf>
    <xf numFmtId="0" fontId="6" fillId="8" borderId="1" xfId="0" applyFont="1" applyFill="1" applyBorder="1"/>
    <xf numFmtId="0" fontId="8" fillId="8" borderId="2" xfId="0" applyFont="1" applyFill="1" applyBorder="1"/>
    <xf numFmtId="0" fontId="8" fillId="2" borderId="2" xfId="0" applyFont="1" applyFill="1" applyBorder="1" applyAlignment="1">
      <alignment horizontal="right"/>
    </xf>
    <xf numFmtId="170" fontId="7" fillId="8" borderId="3" xfId="0" applyNumberFormat="1" applyFont="1" applyFill="1" applyBorder="1" applyAlignment="1">
      <alignment horizontal="right" vertical="center"/>
    </xf>
    <xf numFmtId="168" fontId="8" fillId="0" borderId="0" xfId="0" applyNumberFormat="1" applyFont="1"/>
    <xf numFmtId="0" fontId="6" fillId="2" borderId="4" xfId="2" applyFont="1" applyFill="1" applyBorder="1" applyAlignment="1" applyProtection="1">
      <alignment horizontal="left"/>
    </xf>
    <xf numFmtId="0" fontId="6" fillId="2" borderId="5" xfId="2" applyFont="1" applyFill="1" applyBorder="1" applyProtection="1"/>
    <xf numFmtId="168" fontId="6" fillId="3" borderId="4" xfId="1" applyNumberFormat="1" applyFont="1" applyFill="1" applyBorder="1" applyProtection="1"/>
    <xf numFmtId="168" fontId="6" fillId="3" borderId="0" xfId="1" applyNumberFormat="1" applyFont="1" applyFill="1"/>
    <xf numFmtId="0" fontId="4" fillId="3" borderId="0" xfId="0" applyFont="1" applyFill="1"/>
    <xf numFmtId="0" fontId="0" fillId="3" borderId="0" xfId="0" applyFill="1"/>
    <xf numFmtId="0" fontId="18" fillId="2" borderId="0" xfId="0" applyFont="1" applyFill="1" applyAlignment="1"/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8" fillId="2" borderId="0" xfId="0" applyFont="1" applyFill="1"/>
    <xf numFmtId="0" fontId="18" fillId="0" borderId="0" xfId="0" applyFont="1"/>
    <xf numFmtId="0" fontId="18" fillId="0" borderId="0" xfId="0" applyFont="1" applyAlignment="1"/>
    <xf numFmtId="0" fontId="19" fillId="2" borderId="21" xfId="2" applyFont="1" applyFill="1" applyBorder="1" applyAlignment="1" applyProtection="1">
      <alignment horizontal="center" vertical="center"/>
    </xf>
    <xf numFmtId="165" fontId="17" fillId="2" borderId="21" xfId="2" applyNumberFormat="1" applyFont="1" applyFill="1" applyBorder="1" applyAlignment="1" applyProtection="1">
      <alignment horizontal="center" vertical="center"/>
    </xf>
    <xf numFmtId="171" fontId="19" fillId="2" borderId="31" xfId="2" applyNumberFormat="1" applyFont="1" applyFill="1" applyBorder="1" applyAlignment="1" applyProtection="1">
      <alignment horizontal="left" vertical="center"/>
    </xf>
    <xf numFmtId="1" fontId="19" fillId="2" borderId="32" xfId="2" applyNumberFormat="1" applyFont="1" applyFill="1" applyBorder="1" applyAlignment="1" applyProtection="1">
      <alignment horizontal="left" vertical="center"/>
    </xf>
    <xf numFmtId="171" fontId="19" fillId="9" borderId="31" xfId="2" applyNumberFormat="1" applyFont="1" applyFill="1" applyBorder="1" applyAlignment="1" applyProtection="1">
      <alignment horizontal="left" vertical="center"/>
    </xf>
    <xf numFmtId="1" fontId="19" fillId="9" borderId="32" xfId="2" applyNumberFormat="1" applyFont="1" applyFill="1" applyBorder="1" applyAlignment="1" applyProtection="1">
      <alignment horizontal="left" vertical="center"/>
    </xf>
    <xf numFmtId="165" fontId="17" fillId="9" borderId="21" xfId="2" applyNumberFormat="1" applyFont="1" applyFill="1" applyBorder="1" applyAlignment="1" applyProtection="1">
      <alignment horizontal="center" vertical="center"/>
    </xf>
    <xf numFmtId="1" fontId="20" fillId="2" borderId="33" xfId="2" applyNumberFormat="1" applyFont="1" applyFill="1" applyBorder="1" applyAlignment="1" applyProtection="1">
      <alignment horizontal="left" vertical="center"/>
    </xf>
    <xf numFmtId="0" fontId="19" fillId="2" borderId="34" xfId="0" applyFont="1" applyFill="1" applyBorder="1" applyAlignment="1">
      <alignment horizontal="left" vertical="center"/>
    </xf>
    <xf numFmtId="165" fontId="17" fillId="2" borderId="27" xfId="2" applyNumberFormat="1" applyFont="1" applyFill="1" applyBorder="1" applyAlignment="1" applyProtection="1">
      <alignment horizontal="center" vertical="center"/>
    </xf>
    <xf numFmtId="165" fontId="17" fillId="2" borderId="28" xfId="2" applyNumberFormat="1" applyFont="1" applyFill="1" applyBorder="1" applyAlignment="1" applyProtection="1">
      <alignment horizontal="center" vertical="center"/>
    </xf>
    <xf numFmtId="165" fontId="17" fillId="2" borderId="26" xfId="2" applyNumberFormat="1" applyFont="1" applyFill="1" applyBorder="1" applyAlignment="1" applyProtection="1">
      <alignment horizontal="center" vertical="center"/>
    </xf>
    <xf numFmtId="165" fontId="17" fillId="2" borderId="42" xfId="2" applyNumberFormat="1" applyFont="1" applyFill="1" applyBorder="1" applyAlignment="1" applyProtection="1">
      <alignment horizontal="center" vertical="center"/>
    </xf>
    <xf numFmtId="165" fontId="17" fillId="2" borderId="22" xfId="2" applyNumberFormat="1" applyFont="1" applyFill="1" applyBorder="1" applyAlignment="1" applyProtection="1">
      <alignment horizontal="center" vertical="center"/>
    </xf>
    <xf numFmtId="165" fontId="17" fillId="2" borderId="52" xfId="2" applyNumberFormat="1" applyFont="1" applyFill="1" applyBorder="1" applyAlignment="1" applyProtection="1">
      <alignment horizontal="center" vertical="center"/>
    </xf>
    <xf numFmtId="172" fontId="17" fillId="2" borderId="22" xfId="2" applyNumberFormat="1" applyFont="1" applyFill="1" applyBorder="1" applyAlignment="1" applyProtection="1">
      <alignment horizontal="center" vertical="center"/>
    </xf>
    <xf numFmtId="165" fontId="18" fillId="2" borderId="0" xfId="0" applyNumberFormat="1" applyFont="1" applyFill="1" applyAlignment="1"/>
    <xf numFmtId="165" fontId="18" fillId="0" borderId="0" xfId="0" applyNumberFormat="1" applyFont="1" applyAlignment="1"/>
    <xf numFmtId="165" fontId="18" fillId="5" borderId="0" xfId="0" applyNumberFormat="1" applyFont="1" applyFill="1" applyAlignment="1"/>
    <xf numFmtId="0" fontId="17" fillId="0" borderId="0" xfId="0" applyFont="1" applyAlignme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171" fontId="19" fillId="2" borderId="49" xfId="2" applyNumberFormat="1" applyFont="1" applyFill="1" applyBorder="1" applyAlignment="1" applyProtection="1">
      <alignment horizontal="left" vertical="center"/>
    </xf>
    <xf numFmtId="171" fontId="19" fillId="2" borderId="50" xfId="2" applyNumberFormat="1" applyFont="1" applyFill="1" applyBorder="1" applyAlignment="1" applyProtection="1">
      <alignment horizontal="left" vertical="center"/>
    </xf>
    <xf numFmtId="172" fontId="17" fillId="2" borderId="26" xfId="2" applyNumberFormat="1" applyFont="1" applyFill="1" applyBorder="1" applyAlignment="1" applyProtection="1">
      <alignment horizontal="center" vertical="center"/>
    </xf>
    <xf numFmtId="172" fontId="17" fillId="2" borderId="27" xfId="2" applyNumberFormat="1" applyFont="1" applyFill="1" applyBorder="1" applyAlignment="1" applyProtection="1">
      <alignment horizontal="center" vertical="center"/>
    </xf>
    <xf numFmtId="172" fontId="17" fillId="2" borderId="28" xfId="2" applyNumberFormat="1" applyFont="1" applyFill="1" applyBorder="1" applyAlignment="1" applyProtection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9" fillId="2" borderId="53" xfId="2" applyFont="1" applyFill="1" applyBorder="1" applyAlignment="1" applyProtection="1">
      <alignment horizontal="center" vertical="center"/>
    </xf>
    <xf numFmtId="0" fontId="17" fillId="11" borderId="46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1" fontId="17" fillId="10" borderId="24" xfId="2" applyNumberFormat="1" applyFont="1" applyFill="1" applyBorder="1" applyAlignment="1" applyProtection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25" xfId="0" applyFont="1" applyFill="1" applyBorder="1" applyAlignment="1">
      <alignment horizontal="center" vertical="center"/>
    </xf>
    <xf numFmtId="165" fontId="17" fillId="10" borderId="35" xfId="0" applyNumberFormat="1" applyFont="1" applyFill="1" applyBorder="1" applyAlignment="1">
      <alignment horizontal="center" vertical="center"/>
    </xf>
    <xf numFmtId="1" fontId="17" fillId="10" borderId="56" xfId="2" applyNumberFormat="1" applyFont="1" applyFill="1" applyBorder="1" applyAlignment="1" applyProtection="1">
      <alignment horizontal="center" vertical="center"/>
    </xf>
    <xf numFmtId="0" fontId="17" fillId="13" borderId="24" xfId="0" applyFont="1" applyFill="1" applyBorder="1" applyAlignment="1">
      <alignment horizontal="center" vertical="center" wrapText="1"/>
    </xf>
    <xf numFmtId="0" fontId="17" fillId="13" borderId="19" xfId="0" applyFont="1" applyFill="1" applyBorder="1" applyAlignment="1">
      <alignment horizontal="center" vertical="center" wrapText="1"/>
    </xf>
    <xf numFmtId="0" fontId="17" fillId="13" borderId="25" xfId="0" applyFont="1" applyFill="1" applyBorder="1" applyAlignment="1">
      <alignment horizontal="center" vertical="center" wrapText="1"/>
    </xf>
    <xf numFmtId="0" fontId="17" fillId="13" borderId="20" xfId="0" applyFont="1" applyFill="1" applyBorder="1" applyAlignment="1">
      <alignment horizontal="center" vertical="center" wrapText="1"/>
    </xf>
    <xf numFmtId="0" fontId="17" fillId="11" borderId="48" xfId="2" applyFont="1" applyFill="1" applyBorder="1" applyAlignment="1" applyProtection="1">
      <alignment horizontal="center" vertical="center" wrapText="1"/>
    </xf>
    <xf numFmtId="0" fontId="17" fillId="13" borderId="21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 wrapText="1"/>
    </xf>
    <xf numFmtId="0" fontId="17" fillId="12" borderId="19" xfId="0" applyFont="1" applyFill="1" applyBorder="1" applyAlignment="1">
      <alignment horizontal="center" vertical="center" wrapText="1"/>
    </xf>
    <xf numFmtId="0" fontId="17" fillId="12" borderId="25" xfId="0" applyFont="1" applyFill="1" applyBorder="1" applyAlignment="1">
      <alignment horizontal="center" vertical="center" wrapText="1"/>
    </xf>
    <xf numFmtId="0" fontId="17" fillId="12" borderId="20" xfId="0" applyFont="1" applyFill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7" fillId="10" borderId="24" xfId="2" applyFont="1" applyFill="1" applyBorder="1" applyAlignment="1" applyProtection="1">
      <alignment horizontal="center" vertical="center" wrapText="1"/>
    </xf>
    <xf numFmtId="0" fontId="17" fillId="10" borderId="19" xfId="2" applyFont="1" applyFill="1" applyBorder="1" applyAlignment="1" applyProtection="1">
      <alignment horizontal="center" vertical="center" wrapText="1"/>
    </xf>
    <xf numFmtId="0" fontId="17" fillId="10" borderId="25" xfId="2" applyFont="1" applyFill="1" applyBorder="1" applyAlignment="1" applyProtection="1">
      <alignment horizontal="center" vertical="center" wrapText="1"/>
    </xf>
    <xf numFmtId="0" fontId="17" fillId="10" borderId="55" xfId="2" applyFont="1" applyFill="1" applyBorder="1" applyAlignment="1" applyProtection="1">
      <alignment horizontal="center" vertical="center" wrapText="1"/>
    </xf>
    <xf numFmtId="0" fontId="17" fillId="10" borderId="36" xfId="2" applyFont="1" applyFill="1" applyBorder="1" applyAlignment="1" applyProtection="1">
      <alignment horizontal="center" vertical="center" wrapText="1"/>
    </xf>
    <xf numFmtId="0" fontId="17" fillId="10" borderId="37" xfId="2" applyFont="1" applyFill="1" applyBorder="1" applyAlignment="1" applyProtection="1">
      <alignment horizontal="center" vertical="center" wrapText="1"/>
    </xf>
    <xf numFmtId="0" fontId="17" fillId="10" borderId="51" xfId="2" applyFont="1" applyFill="1" applyBorder="1" applyAlignment="1" applyProtection="1">
      <alignment horizontal="center" vertical="center" wrapText="1"/>
    </xf>
    <xf numFmtId="0" fontId="19" fillId="11" borderId="47" xfId="2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5" fontId="18" fillId="2" borderId="24" xfId="2" applyNumberFormat="1" applyFont="1" applyFill="1" applyBorder="1" applyAlignment="1" applyProtection="1">
      <alignment horizontal="center" vertical="center"/>
    </xf>
    <xf numFmtId="165" fontId="18" fillId="2" borderId="19" xfId="2" applyNumberFormat="1" applyFont="1" applyFill="1" applyBorder="1" applyAlignment="1" applyProtection="1">
      <alignment horizontal="center" vertical="center"/>
    </xf>
    <xf numFmtId="165" fontId="18" fillId="2" borderId="25" xfId="2" applyNumberFormat="1" applyFont="1" applyFill="1" applyBorder="1" applyAlignment="1" applyProtection="1">
      <alignment horizontal="center" vertical="center"/>
    </xf>
    <xf numFmtId="165" fontId="18" fillId="2" borderId="23" xfId="2" applyNumberFormat="1" applyFont="1" applyFill="1" applyBorder="1" applyAlignment="1" applyProtection="1">
      <alignment horizontal="center" vertical="center"/>
    </xf>
    <xf numFmtId="165" fontId="18" fillId="2" borderId="44" xfId="2" applyNumberFormat="1" applyFont="1" applyFill="1" applyBorder="1" applyAlignment="1" applyProtection="1">
      <alignment horizontal="center" vertical="center"/>
    </xf>
    <xf numFmtId="172" fontId="18" fillId="2" borderId="24" xfId="0" applyNumberFormat="1" applyFont="1" applyFill="1" applyBorder="1" applyAlignment="1">
      <alignment horizontal="left" vertical="center"/>
    </xf>
    <xf numFmtId="172" fontId="18" fillId="2" borderId="19" xfId="0" applyNumberFormat="1" applyFont="1" applyFill="1" applyBorder="1" applyAlignment="1">
      <alignment horizontal="left" vertical="center"/>
    </xf>
    <xf numFmtId="172" fontId="17" fillId="2" borderId="19" xfId="0" applyNumberFormat="1" applyFont="1" applyFill="1" applyBorder="1" applyAlignment="1">
      <alignment horizontal="left" vertical="center"/>
    </xf>
    <xf numFmtId="172" fontId="18" fillId="2" borderId="25" xfId="0" applyNumberFormat="1" applyFont="1" applyFill="1" applyBorder="1" applyAlignment="1">
      <alignment horizontal="left" vertical="center"/>
    </xf>
    <xf numFmtId="165" fontId="18" fillId="2" borderId="21" xfId="2" applyNumberFormat="1" applyFont="1" applyFill="1" applyBorder="1" applyAlignment="1" applyProtection="1">
      <alignment horizontal="center" vertical="center"/>
    </xf>
    <xf numFmtId="172" fontId="17" fillId="2" borderId="24" xfId="0" applyNumberFormat="1" applyFont="1" applyFill="1" applyBorder="1" applyAlignment="1">
      <alignment horizontal="left" vertical="center"/>
    </xf>
    <xf numFmtId="172" fontId="18" fillId="2" borderId="21" xfId="0" applyNumberFormat="1" applyFont="1" applyFill="1" applyBorder="1" applyAlignment="1">
      <alignment horizontal="left" vertical="center"/>
    </xf>
    <xf numFmtId="165" fontId="18" fillId="9" borderId="24" xfId="2" applyNumberFormat="1" applyFont="1" applyFill="1" applyBorder="1" applyAlignment="1" applyProtection="1">
      <alignment horizontal="center" vertical="center"/>
    </xf>
    <xf numFmtId="165" fontId="18" fillId="9" borderId="19" xfId="2" applyNumberFormat="1" applyFont="1" applyFill="1" applyBorder="1" applyAlignment="1" applyProtection="1">
      <alignment horizontal="center" vertical="center"/>
    </xf>
    <xf numFmtId="165" fontId="18" fillId="9" borderId="25" xfId="2" applyNumberFormat="1" applyFont="1" applyFill="1" applyBorder="1" applyAlignment="1" applyProtection="1">
      <alignment horizontal="center" vertical="center"/>
    </xf>
    <xf numFmtId="165" fontId="18" fillId="9" borderId="23" xfId="2" applyNumberFormat="1" applyFont="1" applyFill="1" applyBorder="1" applyAlignment="1" applyProtection="1">
      <alignment horizontal="center" vertical="center"/>
    </xf>
    <xf numFmtId="165" fontId="18" fillId="9" borderId="44" xfId="2" applyNumberFormat="1" applyFont="1" applyFill="1" applyBorder="1" applyAlignment="1" applyProtection="1">
      <alignment horizontal="center" vertical="center"/>
    </xf>
    <xf numFmtId="172" fontId="18" fillId="9" borderId="24" xfId="0" applyNumberFormat="1" applyFont="1" applyFill="1" applyBorder="1" applyAlignment="1">
      <alignment horizontal="left" vertical="center"/>
    </xf>
    <xf numFmtId="172" fontId="18" fillId="9" borderId="19" xfId="0" applyNumberFormat="1" applyFont="1" applyFill="1" applyBorder="1" applyAlignment="1">
      <alignment horizontal="left" vertical="center"/>
    </xf>
    <xf numFmtId="172" fontId="18" fillId="9" borderId="25" xfId="0" applyNumberFormat="1" applyFont="1" applyFill="1" applyBorder="1" applyAlignment="1">
      <alignment horizontal="left" vertical="center"/>
    </xf>
    <xf numFmtId="172" fontId="18" fillId="9" borderId="21" xfId="0" applyNumberFormat="1" applyFont="1" applyFill="1" applyBorder="1" applyAlignment="1">
      <alignment horizontal="left" vertical="center"/>
    </xf>
    <xf numFmtId="172" fontId="17" fillId="2" borderId="26" xfId="2" applyNumberFormat="1" applyFont="1" applyFill="1" applyBorder="1" applyAlignment="1" applyProtection="1">
      <alignment horizontal="left" vertical="center"/>
    </xf>
    <xf numFmtId="0" fontId="17" fillId="11" borderId="46" xfId="0" applyFont="1" applyFill="1" applyBorder="1" applyAlignment="1">
      <alignment horizontal="center" vertical="center" wrapText="1"/>
    </xf>
    <xf numFmtId="172" fontId="21" fillId="2" borderId="19" xfId="0" applyNumberFormat="1" applyFont="1" applyFill="1" applyBorder="1" applyAlignment="1">
      <alignment horizontal="left" vertical="center"/>
    </xf>
    <xf numFmtId="172" fontId="21" fillId="9" borderId="19" xfId="0" applyNumberFormat="1" applyFont="1" applyFill="1" applyBorder="1" applyAlignment="1">
      <alignment horizontal="left" vertical="center"/>
    </xf>
    <xf numFmtId="0" fontId="17" fillId="13" borderId="40" xfId="0" applyFont="1" applyFill="1" applyBorder="1" applyAlignment="1">
      <alignment horizontal="center" vertical="center"/>
    </xf>
    <xf numFmtId="0" fontId="18" fillId="13" borderId="39" xfId="0" applyFont="1" applyFill="1" applyBorder="1" applyAlignment="1">
      <alignment horizontal="center" vertical="center"/>
    </xf>
    <xf numFmtId="0" fontId="18" fillId="13" borderId="45" xfId="0" applyFont="1" applyFill="1" applyBorder="1" applyAlignment="1">
      <alignment horizontal="center" vertical="center"/>
    </xf>
    <xf numFmtId="1" fontId="19" fillId="2" borderId="29" xfId="2" applyNumberFormat="1" applyFont="1" applyFill="1" applyBorder="1" applyAlignment="1" applyProtection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13" borderId="41" xfId="0" applyFont="1" applyFill="1" applyBorder="1" applyAlignment="1">
      <alignment horizontal="center" vertical="center"/>
    </xf>
    <xf numFmtId="0" fontId="17" fillId="12" borderId="40" xfId="0" applyFont="1" applyFill="1" applyBorder="1" applyAlignment="1">
      <alignment horizontal="center" vertical="center"/>
    </xf>
    <xf numFmtId="0" fontId="18" fillId="12" borderId="39" xfId="0" applyFont="1" applyFill="1" applyBorder="1" applyAlignment="1">
      <alignment horizontal="center" vertical="center"/>
    </xf>
    <xf numFmtId="0" fontId="17" fillId="10" borderId="43" xfId="2" applyFont="1" applyFill="1" applyBorder="1" applyAlignment="1" applyProtection="1">
      <alignment horizontal="center" vertical="center"/>
    </xf>
    <xf numFmtId="0" fontId="18" fillId="10" borderId="44" xfId="0" applyFont="1" applyFill="1" applyBorder="1" applyAlignment="1">
      <alignment horizontal="center" vertical="center"/>
    </xf>
    <xf numFmtId="0" fontId="17" fillId="10" borderId="40" xfId="0" applyFont="1" applyFill="1" applyBorder="1" applyAlignment="1">
      <alignment horizontal="center" vertical="center"/>
    </xf>
    <xf numFmtId="0" fontId="18" fillId="10" borderId="39" xfId="0" applyFont="1" applyFill="1" applyBorder="1" applyAlignment="1">
      <alignment horizontal="center" vertical="center"/>
    </xf>
    <xf numFmtId="0" fontId="18" fillId="10" borderId="41" xfId="0" applyFont="1" applyFill="1" applyBorder="1" applyAlignment="1">
      <alignment horizontal="center" vertical="center"/>
    </xf>
    <xf numFmtId="0" fontId="17" fillId="10" borderId="38" xfId="2" applyFont="1" applyFill="1" applyBorder="1" applyAlignment="1" applyProtection="1">
      <alignment horizontal="center" vertical="center"/>
    </xf>
    <xf numFmtId="0" fontId="18" fillId="10" borderId="38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</cellXfs>
  <cellStyles count="20">
    <cellStyle name="Estilo 1" xfId="15"/>
    <cellStyle name="Estilo 2" xfId="16"/>
    <cellStyle name="Normal" xfId="0" builtinId="0"/>
    <cellStyle name="Normal 2" xfId="2"/>
    <cellStyle name="Normal 3" xfId="7"/>
    <cellStyle name="Normal 3 2" xfId="12"/>
    <cellStyle name="Normal 4" xfId="13"/>
    <cellStyle name="Normal 5" xfId="19"/>
    <cellStyle name="Porcentagem 2" xfId="17"/>
    <cellStyle name="Separador de milhares" xfId="1" builtinId="3"/>
    <cellStyle name="Separador de milhares 15" xfId="9"/>
    <cellStyle name="Separador de milhares 2" xfId="3"/>
    <cellStyle name="Separador de milhares 2 2" xfId="4"/>
    <cellStyle name="Separador de milhares 2 2 2" xfId="8"/>
    <cellStyle name="Separador de milhares 2 2 2 2" xfId="11"/>
    <cellStyle name="Separador de milhares 2 2 3" xfId="10"/>
    <cellStyle name="Separador de milhares 3" xfId="5"/>
    <cellStyle name="Separador de milhares 3 2" xfId="6"/>
    <cellStyle name="Separador de milhares 4" xfId="14"/>
    <cellStyle name="Título 5" xfId="18"/>
  </cellStyles>
  <dxfs count="0"/>
  <tableStyles count="0" defaultTableStyle="TableStyleMedium9" defaultPivotStyle="PivotStyleLight16"/>
  <colors>
    <mruColors>
      <color rgb="FFCCFFFF"/>
      <color rgb="FF99FF33"/>
      <color rgb="FF66FFFF"/>
      <color rgb="FFFF66FF"/>
      <color rgb="FF33CCFF"/>
      <color rgb="FFFF99CC"/>
      <color rgb="FFFF00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D35"/>
  <sheetViews>
    <sheetView showGridLines="0" tabSelected="1" zoomScale="70" zoomScaleNormal="70" workbookViewId="0">
      <pane xSplit="5" ySplit="5" topLeftCell="F28" activePane="bottomRight" state="frozen"/>
      <selection pane="topRight" activeCell="J1" sqref="J1"/>
      <selection pane="bottomLeft" activeCell="A6" sqref="A6"/>
      <selection pane="bottomRight" activeCell="E35" sqref="E35"/>
    </sheetView>
  </sheetViews>
  <sheetFormatPr defaultColWidth="9" defaultRowHeight="30" customHeight="1"/>
  <cols>
    <col min="1" max="1" width="14.7109375" customWidth="1"/>
    <col min="2" max="2" width="7.42578125" style="66" bestFit="1" customWidth="1"/>
    <col min="3" max="3" width="8.85546875" style="66" customWidth="1"/>
    <col min="4" max="4" width="19" style="61" hidden="1" customWidth="1"/>
    <col min="5" max="5" width="19" style="61" customWidth="1"/>
    <col min="6" max="6" width="18.5703125" style="66" customWidth="1"/>
    <col min="7" max="7" width="21.42578125" style="66" customWidth="1"/>
    <col min="8" max="8" width="18.5703125" style="66" customWidth="1"/>
    <col min="9" max="9" width="18.5703125" style="66" hidden="1" customWidth="1"/>
    <col min="10" max="10" width="20.7109375" style="66" hidden="1" customWidth="1"/>
    <col min="11" max="26" width="18.5703125" style="66" hidden="1" customWidth="1"/>
    <col min="27" max="30" width="18.5703125" style="66" customWidth="1"/>
    <col min="31" max="32" width="18.5703125" style="66" hidden="1" customWidth="1"/>
    <col min="33" max="34" width="18.5703125" style="86" hidden="1" customWidth="1"/>
    <col min="35" max="40" width="18.5703125" style="66" hidden="1" customWidth="1"/>
    <col min="41" max="41" width="18.5703125" style="66" customWidth="1"/>
    <col min="42" max="42" width="18.5703125" style="86" hidden="1" customWidth="1"/>
    <col min="43" max="43" width="18.5703125" style="66" hidden="1" customWidth="1"/>
    <col min="44" max="44" width="18.5703125" style="66" customWidth="1"/>
    <col min="45" max="45" width="18.5703125" style="66" hidden="1" customWidth="1"/>
    <col min="46" max="48" width="18.5703125" style="86" hidden="1" customWidth="1"/>
    <col min="49" max="56" width="18.5703125" style="66" hidden="1" customWidth="1"/>
    <col min="57" max="57" width="18.5703125" style="66" customWidth="1"/>
    <col min="58" max="61" width="18.5703125" style="66" hidden="1" customWidth="1"/>
    <col min="62" max="62" width="22" style="66" customWidth="1"/>
    <col min="63" max="65" width="18.5703125" style="66" hidden="1" customWidth="1"/>
    <col min="66" max="66" width="18.5703125" style="66" customWidth="1"/>
    <col min="67" max="67" width="20" style="66" hidden="1" customWidth="1"/>
    <col min="68" max="68" width="19.85546875" style="66" hidden="1" customWidth="1"/>
    <col min="69" max="73" width="18.5703125" style="66" hidden="1" customWidth="1"/>
    <col min="74" max="74" width="21.140625" style="66" hidden="1" customWidth="1"/>
    <col min="75" max="75" width="20.28515625" style="66" hidden="1" customWidth="1"/>
    <col min="76" max="76" width="19.42578125" style="66" hidden="1" customWidth="1"/>
    <col min="77" max="82" width="18.5703125" style="66" hidden="1" customWidth="1"/>
    <col min="83" max="83" width="21.5703125" style="66" hidden="1" customWidth="1"/>
    <col min="84" max="84" width="18.5703125" style="66" hidden="1" customWidth="1"/>
    <col min="85" max="85" width="21" style="66" hidden="1" customWidth="1"/>
    <col min="86" max="86" width="19.85546875" style="66" hidden="1" customWidth="1"/>
    <col min="87" max="87" width="18.5703125" style="66" hidden="1" customWidth="1"/>
    <col min="88" max="88" width="20.42578125" style="66" hidden="1" customWidth="1"/>
    <col min="89" max="91" width="18.5703125" style="66" hidden="1" customWidth="1"/>
    <col min="92" max="92" width="22.7109375" style="66" hidden="1" customWidth="1"/>
    <col min="93" max="94" width="18.5703125" style="66" hidden="1" customWidth="1"/>
    <col min="95" max="95" width="20.5703125" style="66" hidden="1" customWidth="1"/>
    <col min="96" max="96" width="21.140625" style="66" hidden="1" customWidth="1"/>
    <col min="97" max="98" width="18.5703125" style="66" hidden="1" customWidth="1"/>
    <col min="99" max="101" width="18.5703125" style="66" customWidth="1"/>
    <col min="102" max="102" width="20.42578125" style="66" hidden="1" customWidth="1"/>
    <col min="103" max="105" width="18.5703125" style="66" hidden="1" customWidth="1"/>
    <col min="106" max="106" width="19.85546875" style="66" hidden="1" customWidth="1"/>
    <col min="107" max="111" width="18.5703125" style="66" hidden="1" customWidth="1"/>
    <col min="112" max="112" width="18.5703125" style="66" customWidth="1"/>
    <col min="113" max="121" width="18.5703125" style="66" hidden="1" customWidth="1"/>
    <col min="122" max="122" width="21.42578125" style="66" hidden="1" customWidth="1"/>
    <col min="123" max="124" width="18.5703125" style="66" hidden="1" customWidth="1"/>
    <col min="125" max="125" width="18.5703125" style="66" customWidth="1"/>
    <col min="126" max="126" width="18.5703125" style="87" hidden="1" customWidth="1"/>
    <col min="127" max="133" width="18.5703125" style="66" hidden="1" customWidth="1"/>
    <col min="134" max="137" width="18.5703125" style="66" customWidth="1"/>
    <col min="138" max="138" width="15.5703125" style="61" customWidth="1"/>
    <col min="139" max="164" width="15.5703125" style="65" customWidth="1"/>
    <col min="165" max="175" width="8.85546875" style="65"/>
    <col min="176" max="176" width="5.5703125" style="65" customWidth="1"/>
    <col min="177" max="194" width="8.85546875" style="65"/>
    <col min="195" max="195" width="5.5703125" style="65" customWidth="1"/>
    <col min="196" max="197" width="8.85546875" style="65"/>
    <col min="198" max="198" width="5.5703125" style="65" customWidth="1"/>
    <col min="199" max="203" width="8.85546875" style="65"/>
    <col min="204" max="204" width="5.5703125" style="65" customWidth="1"/>
    <col min="205" max="216" width="8.85546875" style="65"/>
    <col min="217" max="217" width="50.5703125" style="65" customWidth="1"/>
    <col min="218" max="238" width="8.85546875" style="65" customWidth="1"/>
    <col min="239" max="16384" width="9" style="66"/>
  </cols>
  <sheetData>
    <row r="1" spans="1:238" ht="30" customHeight="1">
      <c r="I1" s="94" t="s">
        <v>231</v>
      </c>
      <c r="J1" s="94" t="s">
        <v>231</v>
      </c>
      <c r="K1" s="94" t="s">
        <v>231</v>
      </c>
      <c r="L1" s="94" t="s">
        <v>231</v>
      </c>
      <c r="M1" s="94" t="s">
        <v>231</v>
      </c>
      <c r="N1" s="94" t="s">
        <v>231</v>
      </c>
      <c r="O1" s="94" t="s">
        <v>231</v>
      </c>
      <c r="P1" s="94" t="s">
        <v>231</v>
      </c>
      <c r="Q1" s="94" t="s">
        <v>231</v>
      </c>
      <c r="R1" s="94" t="s">
        <v>231</v>
      </c>
      <c r="S1" s="94" t="s">
        <v>231</v>
      </c>
      <c r="T1" s="94" t="s">
        <v>231</v>
      </c>
      <c r="U1" s="94" t="s">
        <v>231</v>
      </c>
      <c r="V1" s="94" t="s">
        <v>231</v>
      </c>
      <c r="W1" s="94" t="s">
        <v>231</v>
      </c>
      <c r="X1" s="94" t="s">
        <v>231</v>
      </c>
      <c r="Y1" s="94" t="s">
        <v>231</v>
      </c>
      <c r="Z1" s="94" t="s">
        <v>231</v>
      </c>
      <c r="AB1" s="84"/>
      <c r="AE1" s="94" t="s">
        <v>231</v>
      </c>
      <c r="AF1" s="94" t="s">
        <v>231</v>
      </c>
      <c r="AG1" s="94" t="s">
        <v>231</v>
      </c>
      <c r="AH1" s="94" t="s">
        <v>231</v>
      </c>
      <c r="AI1" s="94" t="s">
        <v>231</v>
      </c>
      <c r="AJ1" s="94" t="s">
        <v>231</v>
      </c>
      <c r="AK1" s="94" t="s">
        <v>231</v>
      </c>
      <c r="AL1" s="94" t="s">
        <v>231</v>
      </c>
      <c r="AM1" s="94" t="s">
        <v>231</v>
      </c>
      <c r="AN1" s="94" t="s">
        <v>231</v>
      </c>
      <c r="AO1" s="65"/>
      <c r="AP1" s="94" t="s">
        <v>231</v>
      </c>
      <c r="AQ1" s="94" t="s">
        <v>231</v>
      </c>
      <c r="AR1" s="65"/>
      <c r="AS1" s="94" t="s">
        <v>231</v>
      </c>
      <c r="AT1" s="94" t="s">
        <v>231</v>
      </c>
      <c r="AU1" s="94" t="s">
        <v>231</v>
      </c>
      <c r="AV1" s="94" t="s">
        <v>231</v>
      </c>
      <c r="AW1" s="94" t="s">
        <v>231</v>
      </c>
      <c r="AX1" s="94" t="s">
        <v>231</v>
      </c>
      <c r="AY1" s="94" t="s">
        <v>231</v>
      </c>
      <c r="AZ1" s="94" t="s">
        <v>231</v>
      </c>
      <c r="BA1" s="94" t="s">
        <v>231</v>
      </c>
      <c r="BB1" s="94" t="s">
        <v>231</v>
      </c>
      <c r="BC1" s="94" t="s">
        <v>231</v>
      </c>
      <c r="BD1" s="94" t="s">
        <v>231</v>
      </c>
      <c r="BE1" s="65"/>
      <c r="BF1" s="94" t="s">
        <v>231</v>
      </c>
      <c r="BG1" s="94" t="s">
        <v>231</v>
      </c>
      <c r="BH1" s="94" t="s">
        <v>231</v>
      </c>
      <c r="BI1" s="94" t="s">
        <v>231</v>
      </c>
      <c r="BJ1" s="65"/>
      <c r="BK1" s="94" t="s">
        <v>231</v>
      </c>
      <c r="BL1" s="94" t="s">
        <v>231</v>
      </c>
      <c r="BM1" s="94" t="s">
        <v>231</v>
      </c>
      <c r="BN1" s="65"/>
      <c r="BO1" s="94" t="s">
        <v>231</v>
      </c>
      <c r="BP1" s="94" t="s">
        <v>231</v>
      </c>
      <c r="BQ1" s="94" t="s">
        <v>231</v>
      </c>
      <c r="BR1" s="94" t="s">
        <v>231</v>
      </c>
      <c r="BS1" s="94" t="s">
        <v>231</v>
      </c>
      <c r="BT1" s="94" t="s">
        <v>231</v>
      </c>
      <c r="BU1" s="94" t="s">
        <v>231</v>
      </c>
      <c r="BV1" s="94" t="s">
        <v>231</v>
      </c>
      <c r="BW1" s="94" t="s">
        <v>231</v>
      </c>
      <c r="BX1" s="94" t="s">
        <v>231</v>
      </c>
      <c r="BY1" s="94" t="s">
        <v>231</v>
      </c>
      <c r="BZ1" s="94" t="s">
        <v>231</v>
      </c>
      <c r="CA1" s="94" t="s">
        <v>231</v>
      </c>
      <c r="CB1" s="94" t="s">
        <v>231</v>
      </c>
      <c r="CC1" s="94" t="s">
        <v>231</v>
      </c>
      <c r="CD1" s="94" t="s">
        <v>231</v>
      </c>
      <c r="CE1" s="94" t="s">
        <v>231</v>
      </c>
      <c r="CF1" s="94" t="s">
        <v>231</v>
      </c>
      <c r="CG1" s="94" t="s">
        <v>231</v>
      </c>
      <c r="CH1" s="94" t="s">
        <v>231</v>
      </c>
      <c r="CI1" s="94" t="s">
        <v>231</v>
      </c>
      <c r="CJ1" s="94" t="s">
        <v>231</v>
      </c>
      <c r="CK1" s="94" t="s">
        <v>231</v>
      </c>
      <c r="CL1" s="94" t="s">
        <v>231</v>
      </c>
      <c r="CM1" s="94" t="s">
        <v>231</v>
      </c>
      <c r="CN1" s="94" t="s">
        <v>231</v>
      </c>
      <c r="CO1" s="94" t="s">
        <v>231</v>
      </c>
      <c r="CP1" s="94" t="s">
        <v>231</v>
      </c>
      <c r="CQ1" s="94" t="s">
        <v>231</v>
      </c>
      <c r="CR1" s="94" t="s">
        <v>231</v>
      </c>
      <c r="CS1" s="94" t="s">
        <v>231</v>
      </c>
      <c r="CT1" s="94" t="s">
        <v>231</v>
      </c>
      <c r="CU1" s="65"/>
      <c r="CV1" s="65"/>
      <c r="CW1" s="65"/>
      <c r="CX1" s="94" t="s">
        <v>231</v>
      </c>
      <c r="CY1" s="94" t="s">
        <v>231</v>
      </c>
      <c r="CZ1" s="94" t="s">
        <v>231</v>
      </c>
      <c r="DA1" s="94" t="s">
        <v>231</v>
      </c>
      <c r="DB1" s="94" t="s">
        <v>231</v>
      </c>
      <c r="DC1" s="94" t="s">
        <v>231</v>
      </c>
      <c r="DD1" s="94" t="s">
        <v>231</v>
      </c>
      <c r="DE1" s="94" t="s">
        <v>231</v>
      </c>
      <c r="DF1" s="94" t="s">
        <v>231</v>
      </c>
      <c r="DG1" s="94" t="s">
        <v>231</v>
      </c>
      <c r="DH1" s="65"/>
      <c r="DI1" s="94" t="s">
        <v>231</v>
      </c>
      <c r="DJ1" s="94" t="s">
        <v>231</v>
      </c>
      <c r="DK1" s="94" t="s">
        <v>231</v>
      </c>
      <c r="DL1" s="94" t="s">
        <v>231</v>
      </c>
      <c r="DM1" s="94" t="s">
        <v>231</v>
      </c>
      <c r="DN1" s="94" t="s">
        <v>231</v>
      </c>
      <c r="DO1" s="94" t="s">
        <v>231</v>
      </c>
      <c r="DP1" s="94" t="s">
        <v>231</v>
      </c>
      <c r="DQ1" s="94" t="s">
        <v>231</v>
      </c>
      <c r="DR1" s="94" t="s">
        <v>231</v>
      </c>
      <c r="DS1" s="94" t="s">
        <v>231</v>
      </c>
      <c r="DT1" s="94" t="s">
        <v>231</v>
      </c>
      <c r="DU1" s="65"/>
      <c r="DV1" s="94" t="s">
        <v>231</v>
      </c>
      <c r="DW1" s="94" t="s">
        <v>231</v>
      </c>
      <c r="DX1" s="94" t="s">
        <v>231</v>
      </c>
      <c r="DY1" s="94" t="s">
        <v>231</v>
      </c>
      <c r="DZ1" s="94" t="s">
        <v>231</v>
      </c>
      <c r="EA1" s="94" t="s">
        <v>231</v>
      </c>
      <c r="EB1" s="94" t="s">
        <v>231</v>
      </c>
      <c r="EC1" s="94" t="s">
        <v>231</v>
      </c>
      <c r="ED1" s="65"/>
      <c r="EE1" s="65"/>
      <c r="EF1" s="65"/>
      <c r="EG1" s="65" t="s">
        <v>20</v>
      </c>
    </row>
    <row r="2" spans="1:238" ht="50.1" customHeight="1" thickBot="1">
      <c r="C2" s="62"/>
      <c r="D2" s="63"/>
      <c r="E2" s="63" t="s">
        <v>243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</row>
    <row r="3" spans="1:238" ht="50.1" customHeight="1" thickTop="1" thickBot="1">
      <c r="B3" s="84"/>
      <c r="C3" s="65"/>
      <c r="D3" s="65"/>
      <c r="E3" s="95"/>
      <c r="F3" s="158" t="s">
        <v>161</v>
      </c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60"/>
      <c r="AE3" s="148" t="s">
        <v>103</v>
      </c>
      <c r="AF3" s="149"/>
      <c r="AG3" s="149"/>
      <c r="AH3" s="149"/>
      <c r="AI3" s="149"/>
      <c r="AJ3" s="149"/>
      <c r="AK3" s="149"/>
      <c r="AL3" s="149"/>
      <c r="AM3" s="149"/>
      <c r="AN3" s="149"/>
      <c r="AO3" s="96" t="s">
        <v>235</v>
      </c>
      <c r="AP3" s="148" t="s">
        <v>96</v>
      </c>
      <c r="AQ3" s="153"/>
      <c r="AR3" s="96" t="s">
        <v>236</v>
      </c>
      <c r="AS3" s="148" t="s">
        <v>223</v>
      </c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50"/>
      <c r="BE3" s="96" t="s">
        <v>235</v>
      </c>
      <c r="BF3" s="148" t="s">
        <v>229</v>
      </c>
      <c r="BG3" s="149"/>
      <c r="BH3" s="149"/>
      <c r="BI3" s="153"/>
      <c r="BJ3" s="96" t="s">
        <v>235</v>
      </c>
      <c r="BK3" s="148" t="s">
        <v>228</v>
      </c>
      <c r="BL3" s="149"/>
      <c r="BM3" s="153"/>
      <c r="BN3" s="96" t="s">
        <v>235</v>
      </c>
      <c r="BO3" s="148" t="s">
        <v>151</v>
      </c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53"/>
      <c r="CU3" s="145" t="s">
        <v>247</v>
      </c>
      <c r="CV3" s="145" t="s">
        <v>247</v>
      </c>
      <c r="CW3" s="145" t="s">
        <v>247</v>
      </c>
      <c r="CX3" s="154" t="s">
        <v>232</v>
      </c>
      <c r="CY3" s="155"/>
      <c r="CZ3" s="155"/>
      <c r="DA3" s="155"/>
      <c r="DB3" s="155"/>
      <c r="DC3" s="155"/>
      <c r="DD3" s="155"/>
      <c r="DE3" s="155"/>
      <c r="DF3" s="155"/>
      <c r="DG3" s="155"/>
      <c r="DH3" s="96" t="s">
        <v>236</v>
      </c>
      <c r="DI3" s="148" t="s">
        <v>233</v>
      </c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50"/>
      <c r="DU3" s="96" t="s">
        <v>236</v>
      </c>
      <c r="DV3" s="148" t="s">
        <v>234</v>
      </c>
      <c r="DW3" s="149"/>
      <c r="DX3" s="149"/>
      <c r="DY3" s="149"/>
      <c r="DZ3" s="149"/>
      <c r="EA3" s="149"/>
      <c r="EB3" s="149"/>
      <c r="EC3" s="150"/>
      <c r="ED3" s="96" t="s">
        <v>236</v>
      </c>
      <c r="EE3" s="96" t="s">
        <v>236</v>
      </c>
      <c r="EF3" s="96" t="s">
        <v>236</v>
      </c>
      <c r="EG3" s="96" t="s">
        <v>237</v>
      </c>
    </row>
    <row r="4" spans="1:238" ht="50.1" customHeight="1" thickBot="1">
      <c r="B4" s="88"/>
      <c r="C4" s="97"/>
      <c r="D4" s="67" t="s">
        <v>7</v>
      </c>
      <c r="E4" s="67" t="s">
        <v>8</v>
      </c>
      <c r="F4" s="98">
        <v>810</v>
      </c>
      <c r="G4" s="99">
        <v>816</v>
      </c>
      <c r="H4" s="100">
        <v>840</v>
      </c>
      <c r="I4" s="161" t="s">
        <v>95</v>
      </c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3"/>
      <c r="AA4" s="101" t="s">
        <v>6</v>
      </c>
      <c r="AB4" s="156" t="s">
        <v>10</v>
      </c>
      <c r="AC4" s="157"/>
      <c r="AD4" s="102" t="s">
        <v>6</v>
      </c>
      <c r="AE4" s="103" t="s">
        <v>238</v>
      </c>
      <c r="AF4" s="104">
        <v>12002</v>
      </c>
      <c r="AG4" s="104">
        <v>12004</v>
      </c>
      <c r="AH4" s="104">
        <v>12006</v>
      </c>
      <c r="AI4" s="105">
        <v>12018</v>
      </c>
      <c r="AJ4" s="103" t="s">
        <v>239</v>
      </c>
      <c r="AK4" s="104" t="s">
        <v>112</v>
      </c>
      <c r="AL4" s="104" t="s">
        <v>114</v>
      </c>
      <c r="AM4" s="104" t="s">
        <v>116</v>
      </c>
      <c r="AN4" s="106">
        <v>11018</v>
      </c>
      <c r="AO4" s="107"/>
      <c r="AP4" s="103" t="s">
        <v>104</v>
      </c>
      <c r="AQ4" s="105" t="s">
        <v>118</v>
      </c>
      <c r="AR4" s="107"/>
      <c r="AS4" s="103">
        <v>12003</v>
      </c>
      <c r="AT4" s="104" t="s">
        <v>240</v>
      </c>
      <c r="AU4" s="104" t="s">
        <v>246</v>
      </c>
      <c r="AV4" s="104" t="s">
        <v>105</v>
      </c>
      <c r="AW4" s="104" t="s">
        <v>113</v>
      </c>
      <c r="AX4" s="104" t="s">
        <v>115</v>
      </c>
      <c r="AY4" s="104" t="s">
        <v>170</v>
      </c>
      <c r="AZ4" s="104" t="s">
        <v>119</v>
      </c>
      <c r="BA4" s="104" t="s">
        <v>120</v>
      </c>
      <c r="BB4" s="104" t="s">
        <v>121</v>
      </c>
      <c r="BC4" s="104" t="s">
        <v>122</v>
      </c>
      <c r="BD4" s="104">
        <v>11022</v>
      </c>
      <c r="BE4" s="107"/>
      <c r="BF4" s="103" t="s">
        <v>117</v>
      </c>
      <c r="BG4" s="104" t="s">
        <v>133</v>
      </c>
      <c r="BH4" s="104">
        <v>11220</v>
      </c>
      <c r="BI4" s="108" t="s">
        <v>147</v>
      </c>
      <c r="BJ4" s="107" t="s">
        <v>158</v>
      </c>
      <c r="BK4" s="103" t="s">
        <v>129</v>
      </c>
      <c r="BL4" s="104">
        <v>11220</v>
      </c>
      <c r="BM4" s="105">
        <v>13208</v>
      </c>
      <c r="BN4" s="107" t="s">
        <v>158</v>
      </c>
      <c r="BO4" s="108" t="s">
        <v>191</v>
      </c>
      <c r="BP4" s="108" t="s">
        <v>241</v>
      </c>
      <c r="BQ4" s="103" t="s">
        <v>110</v>
      </c>
      <c r="BR4" s="104" t="s">
        <v>111</v>
      </c>
      <c r="BS4" s="104">
        <v>12303</v>
      </c>
      <c r="BT4" s="104">
        <v>12306</v>
      </c>
      <c r="BU4" s="104">
        <v>12308</v>
      </c>
      <c r="BV4" s="104">
        <v>12309</v>
      </c>
      <c r="BW4" s="104">
        <v>12322</v>
      </c>
      <c r="BX4" s="105">
        <v>12323</v>
      </c>
      <c r="BY4" s="103" t="s">
        <v>134</v>
      </c>
      <c r="BZ4" s="104" t="s">
        <v>135</v>
      </c>
      <c r="CA4" s="104" t="s">
        <v>136</v>
      </c>
      <c r="CB4" s="104" t="s">
        <v>137</v>
      </c>
      <c r="CC4" s="104" t="s">
        <v>138</v>
      </c>
      <c r="CD4" s="104">
        <v>11308</v>
      </c>
      <c r="CE4" s="104" t="s">
        <v>139</v>
      </c>
      <c r="CF4" s="104" t="s">
        <v>140</v>
      </c>
      <c r="CG4" s="104">
        <v>11322</v>
      </c>
      <c r="CH4" s="105">
        <v>11323</v>
      </c>
      <c r="CI4" s="104" t="s">
        <v>141</v>
      </c>
      <c r="CJ4" s="104">
        <v>22403</v>
      </c>
      <c r="CK4" s="104" t="s">
        <v>145</v>
      </c>
      <c r="CL4" s="104" t="s">
        <v>146</v>
      </c>
      <c r="CM4" s="104">
        <v>14304</v>
      </c>
      <c r="CN4" s="104">
        <v>14305</v>
      </c>
      <c r="CO4" s="104">
        <v>14313</v>
      </c>
      <c r="CP4" s="104">
        <v>14315</v>
      </c>
      <c r="CQ4" s="104">
        <v>14320</v>
      </c>
      <c r="CR4" s="104">
        <v>14322</v>
      </c>
      <c r="CS4" s="104">
        <v>14325</v>
      </c>
      <c r="CT4" s="106">
        <v>14326</v>
      </c>
      <c r="CU4" s="107"/>
      <c r="CV4" s="107"/>
      <c r="CW4" s="107"/>
      <c r="CX4" s="109" t="s">
        <v>106</v>
      </c>
      <c r="CY4" s="110" t="s">
        <v>107</v>
      </c>
      <c r="CZ4" s="110" t="s">
        <v>108</v>
      </c>
      <c r="DA4" s="111" t="s">
        <v>109</v>
      </c>
      <c r="DB4" s="110" t="s">
        <v>124</v>
      </c>
      <c r="DC4" s="110" t="s">
        <v>125</v>
      </c>
      <c r="DD4" s="110" t="s">
        <v>126</v>
      </c>
      <c r="DE4" s="110" t="s">
        <v>127</v>
      </c>
      <c r="DF4" s="109" t="s">
        <v>143</v>
      </c>
      <c r="DG4" s="112" t="s">
        <v>144</v>
      </c>
      <c r="DH4" s="107" t="s">
        <v>160</v>
      </c>
      <c r="DI4" s="103" t="s">
        <v>128</v>
      </c>
      <c r="DJ4" s="104">
        <v>11222</v>
      </c>
      <c r="DK4" s="104">
        <v>11230</v>
      </c>
      <c r="DL4" s="104">
        <v>11224</v>
      </c>
      <c r="DM4" s="104">
        <v>11225</v>
      </c>
      <c r="DN4" s="104">
        <v>11226</v>
      </c>
      <c r="DO4" s="104">
        <v>11227</v>
      </c>
      <c r="DP4" s="104">
        <v>11228</v>
      </c>
      <c r="DQ4" s="105">
        <v>11229</v>
      </c>
      <c r="DR4" s="103" t="s">
        <v>242</v>
      </c>
      <c r="DS4" s="104">
        <v>22222</v>
      </c>
      <c r="DT4" s="104">
        <v>22223</v>
      </c>
      <c r="DU4" s="107" t="s">
        <v>160</v>
      </c>
      <c r="DV4" s="103" t="s">
        <v>123</v>
      </c>
      <c r="DW4" s="104" t="s">
        <v>130</v>
      </c>
      <c r="DX4" s="104" t="s">
        <v>131</v>
      </c>
      <c r="DY4" s="104">
        <v>11216</v>
      </c>
      <c r="DZ4" s="104" t="s">
        <v>174</v>
      </c>
      <c r="EA4" s="104">
        <v>11223</v>
      </c>
      <c r="EB4" s="104" t="s">
        <v>132</v>
      </c>
      <c r="EC4" s="104" t="s">
        <v>132</v>
      </c>
      <c r="ED4" s="107" t="s">
        <v>160</v>
      </c>
      <c r="EE4" s="107"/>
      <c r="EF4" s="107" t="s">
        <v>142</v>
      </c>
      <c r="EG4" s="107"/>
    </row>
    <row r="5" spans="1:238" ht="79.5" thickBot="1">
      <c r="B5" s="88" t="s">
        <v>0</v>
      </c>
      <c r="C5" s="113" t="s">
        <v>11</v>
      </c>
      <c r="D5" s="67" t="s">
        <v>102</v>
      </c>
      <c r="E5" s="67" t="s">
        <v>102</v>
      </c>
      <c r="F5" s="114" t="s">
        <v>221</v>
      </c>
      <c r="G5" s="115" t="s">
        <v>163</v>
      </c>
      <c r="H5" s="116" t="s">
        <v>164</v>
      </c>
      <c r="I5" s="117" t="s">
        <v>220</v>
      </c>
      <c r="J5" s="118" t="s">
        <v>219</v>
      </c>
      <c r="K5" s="118" t="s">
        <v>218</v>
      </c>
      <c r="L5" s="118" t="s">
        <v>5</v>
      </c>
      <c r="M5" s="118" t="s">
        <v>217</v>
      </c>
      <c r="N5" s="118" t="s">
        <v>16</v>
      </c>
      <c r="O5" s="118" t="s">
        <v>93</v>
      </c>
      <c r="P5" s="118" t="s">
        <v>17</v>
      </c>
      <c r="Q5" s="118" t="s">
        <v>92</v>
      </c>
      <c r="R5" s="118" t="s">
        <v>91</v>
      </c>
      <c r="S5" s="118" t="s">
        <v>90</v>
      </c>
      <c r="T5" s="118" t="s">
        <v>15</v>
      </c>
      <c r="U5" s="118" t="s">
        <v>89</v>
      </c>
      <c r="V5" s="118" t="s">
        <v>18</v>
      </c>
      <c r="W5" s="118" t="s">
        <v>19</v>
      </c>
      <c r="X5" s="118" t="s">
        <v>87</v>
      </c>
      <c r="Y5" s="118" t="s">
        <v>88</v>
      </c>
      <c r="Z5" s="115" t="s">
        <v>9</v>
      </c>
      <c r="AA5" s="119" t="s">
        <v>95</v>
      </c>
      <c r="AB5" s="114" t="s">
        <v>12</v>
      </c>
      <c r="AC5" s="116" t="s">
        <v>222</v>
      </c>
      <c r="AD5" s="120" t="s">
        <v>1</v>
      </c>
      <c r="AE5" s="103" t="s">
        <v>197</v>
      </c>
      <c r="AF5" s="104" t="s">
        <v>78</v>
      </c>
      <c r="AG5" s="104" t="s">
        <v>198</v>
      </c>
      <c r="AH5" s="104" t="s">
        <v>80</v>
      </c>
      <c r="AI5" s="105" t="s">
        <v>202</v>
      </c>
      <c r="AJ5" s="103" t="s">
        <v>197</v>
      </c>
      <c r="AK5" s="104" t="s">
        <v>78</v>
      </c>
      <c r="AL5" s="104" t="s">
        <v>198</v>
      </c>
      <c r="AM5" s="104" t="s">
        <v>80</v>
      </c>
      <c r="AN5" s="106" t="s">
        <v>202</v>
      </c>
      <c r="AO5" s="121" t="s">
        <v>245</v>
      </c>
      <c r="AP5" s="103" t="s">
        <v>96</v>
      </c>
      <c r="AQ5" s="105" t="s">
        <v>96</v>
      </c>
      <c r="AR5" s="121" t="s">
        <v>96</v>
      </c>
      <c r="AS5" s="103" t="s">
        <v>148</v>
      </c>
      <c r="AT5" s="104" t="s">
        <v>199</v>
      </c>
      <c r="AU5" s="104" t="s">
        <v>200</v>
      </c>
      <c r="AV5" s="104" t="s">
        <v>201</v>
      </c>
      <c r="AW5" s="104" t="s">
        <v>148</v>
      </c>
      <c r="AX5" s="104" t="s">
        <v>199</v>
      </c>
      <c r="AY5" s="104" t="s">
        <v>200</v>
      </c>
      <c r="AZ5" s="104" t="s">
        <v>201</v>
      </c>
      <c r="BA5" s="104" t="s">
        <v>203</v>
      </c>
      <c r="BB5" s="104" t="s">
        <v>150</v>
      </c>
      <c r="BC5" s="104" t="s">
        <v>204</v>
      </c>
      <c r="BD5" s="104" t="s">
        <v>256</v>
      </c>
      <c r="BE5" s="121" t="s">
        <v>244</v>
      </c>
      <c r="BF5" s="103" t="s">
        <v>149</v>
      </c>
      <c r="BG5" s="104" t="s">
        <v>155</v>
      </c>
      <c r="BH5" s="104" t="s">
        <v>224</v>
      </c>
      <c r="BI5" s="108" t="s">
        <v>149</v>
      </c>
      <c r="BJ5" s="121" t="s">
        <v>226</v>
      </c>
      <c r="BK5" s="103" t="s">
        <v>167</v>
      </c>
      <c r="BL5" s="104" t="s">
        <v>225</v>
      </c>
      <c r="BM5" s="105" t="s">
        <v>167</v>
      </c>
      <c r="BN5" s="121" t="s">
        <v>189</v>
      </c>
      <c r="BO5" s="108" t="s">
        <v>151</v>
      </c>
      <c r="BP5" s="108" t="s">
        <v>151</v>
      </c>
      <c r="BQ5" s="103" t="s">
        <v>156</v>
      </c>
      <c r="BR5" s="104" t="s">
        <v>192</v>
      </c>
      <c r="BS5" s="104" t="s">
        <v>179</v>
      </c>
      <c r="BT5" s="104" t="s">
        <v>213</v>
      </c>
      <c r="BU5" s="104" t="s">
        <v>157</v>
      </c>
      <c r="BV5" s="104" t="s">
        <v>180</v>
      </c>
      <c r="BW5" s="104" t="s">
        <v>181</v>
      </c>
      <c r="BX5" s="105" t="s">
        <v>182</v>
      </c>
      <c r="BY5" s="103" t="s">
        <v>156</v>
      </c>
      <c r="BZ5" s="104" t="s">
        <v>192</v>
      </c>
      <c r="CA5" s="104" t="s">
        <v>179</v>
      </c>
      <c r="CB5" s="104" t="s">
        <v>213</v>
      </c>
      <c r="CC5" s="104" t="s">
        <v>168</v>
      </c>
      <c r="CD5" s="104" t="s">
        <v>157</v>
      </c>
      <c r="CE5" s="104" t="s">
        <v>180</v>
      </c>
      <c r="CF5" s="104" t="s">
        <v>214</v>
      </c>
      <c r="CG5" s="104" t="s">
        <v>181</v>
      </c>
      <c r="CH5" s="105" t="s">
        <v>182</v>
      </c>
      <c r="CI5" s="104" t="s">
        <v>169</v>
      </c>
      <c r="CJ5" s="104" t="s">
        <v>194</v>
      </c>
      <c r="CK5" s="104" t="s">
        <v>156</v>
      </c>
      <c r="CL5" s="104" t="s">
        <v>192</v>
      </c>
      <c r="CM5" s="104" t="s">
        <v>183</v>
      </c>
      <c r="CN5" s="104" t="s">
        <v>184</v>
      </c>
      <c r="CO5" s="104" t="s">
        <v>216</v>
      </c>
      <c r="CP5" s="104" t="s">
        <v>185</v>
      </c>
      <c r="CQ5" s="104" t="s">
        <v>186</v>
      </c>
      <c r="CR5" s="104" t="s">
        <v>181</v>
      </c>
      <c r="CS5" s="104" t="s">
        <v>187</v>
      </c>
      <c r="CT5" s="105" t="s">
        <v>188</v>
      </c>
      <c r="CU5" s="121" t="s">
        <v>159</v>
      </c>
      <c r="CV5" s="121" t="s">
        <v>13</v>
      </c>
      <c r="CW5" s="121" t="s">
        <v>14</v>
      </c>
      <c r="CX5" s="109" t="s">
        <v>230</v>
      </c>
      <c r="CY5" s="110" t="s">
        <v>171</v>
      </c>
      <c r="CZ5" s="110" t="s">
        <v>172</v>
      </c>
      <c r="DA5" s="111" t="s">
        <v>173</v>
      </c>
      <c r="DB5" s="110" t="s">
        <v>230</v>
      </c>
      <c r="DC5" s="110" t="s">
        <v>171</v>
      </c>
      <c r="DD5" s="110" t="s">
        <v>172</v>
      </c>
      <c r="DE5" s="110" t="s">
        <v>173</v>
      </c>
      <c r="DF5" s="109" t="s">
        <v>171</v>
      </c>
      <c r="DG5" s="112" t="s">
        <v>172</v>
      </c>
      <c r="DH5" s="121" t="s">
        <v>227</v>
      </c>
      <c r="DI5" s="103" t="s">
        <v>205</v>
      </c>
      <c r="DJ5" s="104" t="s">
        <v>209</v>
      </c>
      <c r="DK5" s="104" t="s">
        <v>178</v>
      </c>
      <c r="DL5" s="104" t="s">
        <v>175</v>
      </c>
      <c r="DM5" s="104" t="s">
        <v>176</v>
      </c>
      <c r="DN5" s="104" t="s">
        <v>177</v>
      </c>
      <c r="DO5" s="104" t="s">
        <v>210</v>
      </c>
      <c r="DP5" s="104" t="s">
        <v>211</v>
      </c>
      <c r="DQ5" s="105" t="s">
        <v>212</v>
      </c>
      <c r="DR5" s="103" t="s">
        <v>195</v>
      </c>
      <c r="DS5" s="104" t="s">
        <v>215</v>
      </c>
      <c r="DT5" s="104" t="s">
        <v>196</v>
      </c>
      <c r="DU5" s="121" t="s">
        <v>94</v>
      </c>
      <c r="DV5" s="103" t="s">
        <v>154</v>
      </c>
      <c r="DW5" s="104" t="s">
        <v>152</v>
      </c>
      <c r="DX5" s="104" t="s">
        <v>206</v>
      </c>
      <c r="DY5" s="104" t="s">
        <v>207</v>
      </c>
      <c r="DZ5" s="104" t="s">
        <v>153</v>
      </c>
      <c r="EA5" s="104" t="s">
        <v>208</v>
      </c>
      <c r="EB5" s="104" t="s">
        <v>165</v>
      </c>
      <c r="EC5" s="104" t="s">
        <v>166</v>
      </c>
      <c r="ED5" s="121" t="s">
        <v>190</v>
      </c>
      <c r="EE5" s="121" t="s">
        <v>248</v>
      </c>
      <c r="EF5" s="121" t="s">
        <v>193</v>
      </c>
      <c r="EG5" s="121" t="s">
        <v>2</v>
      </c>
      <c r="EH5" s="122"/>
    </row>
    <row r="6" spans="1:238" ht="50.1" customHeight="1" thickTop="1" thickBot="1">
      <c r="B6" s="151" t="s">
        <v>21</v>
      </c>
      <c r="C6" s="152"/>
      <c r="D6" s="68">
        <v>0</v>
      </c>
      <c r="E6" s="68">
        <v>3919779.0530000627</v>
      </c>
      <c r="F6" s="123">
        <v>0</v>
      </c>
      <c r="G6" s="124">
        <v>0</v>
      </c>
      <c r="H6" s="125">
        <v>0</v>
      </c>
      <c r="I6" s="126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  <c r="T6" s="124">
        <v>0</v>
      </c>
      <c r="U6" s="124">
        <v>0</v>
      </c>
      <c r="V6" s="124">
        <v>0</v>
      </c>
      <c r="W6" s="124">
        <v>0</v>
      </c>
      <c r="X6" s="124">
        <v>0</v>
      </c>
      <c r="Y6" s="124">
        <v>0</v>
      </c>
      <c r="Z6" s="124">
        <v>0</v>
      </c>
      <c r="AA6" s="125">
        <v>0</v>
      </c>
      <c r="AB6" s="123">
        <v>0</v>
      </c>
      <c r="AC6" s="125">
        <v>0</v>
      </c>
      <c r="AD6" s="127">
        <v>0</v>
      </c>
      <c r="AE6" s="128">
        <v>0</v>
      </c>
      <c r="AF6" s="129">
        <v>0</v>
      </c>
      <c r="AG6" s="130">
        <v>0</v>
      </c>
      <c r="AH6" s="130">
        <v>0</v>
      </c>
      <c r="AI6" s="131">
        <v>0</v>
      </c>
      <c r="AJ6" s="128">
        <v>0</v>
      </c>
      <c r="AK6" s="129">
        <v>0</v>
      </c>
      <c r="AL6" s="129">
        <v>0</v>
      </c>
      <c r="AM6" s="129">
        <v>0</v>
      </c>
      <c r="AN6" s="131">
        <v>0</v>
      </c>
      <c r="AO6" s="132">
        <v>0</v>
      </c>
      <c r="AP6" s="133">
        <v>0</v>
      </c>
      <c r="AQ6" s="131">
        <v>0</v>
      </c>
      <c r="AR6" s="132">
        <v>0</v>
      </c>
      <c r="AS6" s="128">
        <v>0</v>
      </c>
      <c r="AT6" s="130">
        <v>0</v>
      </c>
      <c r="AU6" s="130">
        <v>0</v>
      </c>
      <c r="AV6" s="130">
        <v>0</v>
      </c>
      <c r="AW6" s="129">
        <v>0</v>
      </c>
      <c r="AX6" s="129">
        <v>0</v>
      </c>
      <c r="AY6" s="129">
        <v>0</v>
      </c>
      <c r="AZ6" s="129">
        <v>0</v>
      </c>
      <c r="BA6" s="129">
        <v>0</v>
      </c>
      <c r="BB6" s="129">
        <v>0</v>
      </c>
      <c r="BC6" s="129">
        <v>0</v>
      </c>
      <c r="BD6" s="146">
        <v>0</v>
      </c>
      <c r="BE6" s="132"/>
      <c r="BF6" s="128">
        <v>0</v>
      </c>
      <c r="BG6" s="129">
        <v>0</v>
      </c>
      <c r="BH6" s="129">
        <v>0</v>
      </c>
      <c r="BI6" s="134">
        <v>0</v>
      </c>
      <c r="BJ6" s="132">
        <v>0</v>
      </c>
      <c r="BK6" s="128">
        <v>0</v>
      </c>
      <c r="BL6" s="129">
        <v>0</v>
      </c>
      <c r="BM6" s="131">
        <v>0</v>
      </c>
      <c r="BN6" s="132">
        <v>0</v>
      </c>
      <c r="BO6" s="134">
        <v>0</v>
      </c>
      <c r="BP6" s="134">
        <v>0</v>
      </c>
      <c r="BQ6" s="128">
        <v>0</v>
      </c>
      <c r="BR6" s="129">
        <v>0</v>
      </c>
      <c r="BS6" s="129">
        <v>0</v>
      </c>
      <c r="BT6" s="129">
        <v>0</v>
      </c>
      <c r="BU6" s="129">
        <v>0</v>
      </c>
      <c r="BV6" s="129">
        <v>0</v>
      </c>
      <c r="BW6" s="129">
        <v>0</v>
      </c>
      <c r="BX6" s="131">
        <v>0</v>
      </c>
      <c r="BY6" s="128">
        <v>0</v>
      </c>
      <c r="BZ6" s="129">
        <v>0</v>
      </c>
      <c r="CA6" s="129">
        <v>0</v>
      </c>
      <c r="CB6" s="129">
        <v>0</v>
      </c>
      <c r="CC6" s="129">
        <v>0</v>
      </c>
      <c r="CD6" s="129">
        <v>0</v>
      </c>
      <c r="CE6" s="129">
        <v>0</v>
      </c>
      <c r="CF6" s="129">
        <v>0</v>
      </c>
      <c r="CG6" s="129">
        <v>0</v>
      </c>
      <c r="CH6" s="131">
        <v>0</v>
      </c>
      <c r="CI6" s="129">
        <v>0</v>
      </c>
      <c r="CJ6" s="129">
        <v>0</v>
      </c>
      <c r="CK6" s="129">
        <v>0</v>
      </c>
      <c r="CL6" s="129">
        <v>0</v>
      </c>
      <c r="CM6" s="129">
        <v>0</v>
      </c>
      <c r="CN6" s="129">
        <v>0</v>
      </c>
      <c r="CO6" s="129">
        <v>0</v>
      </c>
      <c r="CP6" s="129">
        <v>0</v>
      </c>
      <c r="CQ6" s="129">
        <v>0</v>
      </c>
      <c r="CR6" s="129">
        <v>0</v>
      </c>
      <c r="CS6" s="129">
        <v>0</v>
      </c>
      <c r="CT6" s="131">
        <v>0</v>
      </c>
      <c r="CU6" s="132">
        <v>0</v>
      </c>
      <c r="CV6" s="132">
        <v>0</v>
      </c>
      <c r="CW6" s="132">
        <v>0</v>
      </c>
      <c r="CX6" s="128">
        <v>0</v>
      </c>
      <c r="CY6" s="129">
        <v>0</v>
      </c>
      <c r="CZ6" s="129">
        <v>0</v>
      </c>
      <c r="DA6" s="131">
        <v>0</v>
      </c>
      <c r="DB6" s="129">
        <v>0</v>
      </c>
      <c r="DC6" s="129">
        <v>0</v>
      </c>
      <c r="DD6" s="129">
        <v>0</v>
      </c>
      <c r="DE6" s="129">
        <v>0</v>
      </c>
      <c r="DF6" s="128">
        <v>0</v>
      </c>
      <c r="DG6" s="129">
        <v>0</v>
      </c>
      <c r="DH6" s="132">
        <v>0</v>
      </c>
      <c r="DI6" s="128">
        <v>0</v>
      </c>
      <c r="DJ6" s="129">
        <v>0</v>
      </c>
      <c r="DK6" s="129">
        <v>0</v>
      </c>
      <c r="DL6" s="129">
        <v>0</v>
      </c>
      <c r="DM6" s="129">
        <v>0</v>
      </c>
      <c r="DN6" s="129">
        <v>0</v>
      </c>
      <c r="DO6" s="129">
        <v>0</v>
      </c>
      <c r="DP6" s="129">
        <v>0</v>
      </c>
      <c r="DQ6" s="131">
        <v>0</v>
      </c>
      <c r="DR6" s="128">
        <v>0</v>
      </c>
      <c r="DS6" s="129">
        <v>0</v>
      </c>
      <c r="DT6" s="129">
        <v>0</v>
      </c>
      <c r="DU6" s="132">
        <v>0</v>
      </c>
      <c r="DV6" s="128">
        <v>0</v>
      </c>
      <c r="DW6" s="129">
        <v>0</v>
      </c>
      <c r="DX6" s="129">
        <v>0</v>
      </c>
      <c r="DY6" s="129">
        <v>0</v>
      </c>
      <c r="DZ6" s="129">
        <v>0</v>
      </c>
      <c r="EA6" s="129">
        <v>0</v>
      </c>
      <c r="EB6" s="129">
        <v>0</v>
      </c>
      <c r="EC6" s="129">
        <v>0</v>
      </c>
      <c r="ED6" s="132">
        <v>0</v>
      </c>
      <c r="EE6" s="132">
        <v>0</v>
      </c>
      <c r="EF6" s="132">
        <v>0</v>
      </c>
      <c r="EG6" s="132"/>
      <c r="EH6" s="83"/>
    </row>
    <row r="7" spans="1:238" s="61" customFormat="1" ht="50.1" customHeight="1" thickBot="1">
      <c r="A7"/>
      <c r="B7" s="89">
        <v>42887</v>
      </c>
      <c r="C7" s="90" t="s">
        <v>249</v>
      </c>
      <c r="D7" s="68">
        <v>3919779.0530000627</v>
      </c>
      <c r="E7" s="68">
        <v>3784839.4630000629</v>
      </c>
      <c r="F7" s="123">
        <v>3723.88</v>
      </c>
      <c r="G7" s="124">
        <v>0</v>
      </c>
      <c r="H7" s="125">
        <v>2432</v>
      </c>
      <c r="I7" s="126">
        <v>246.4</v>
      </c>
      <c r="J7" s="124">
        <v>0</v>
      </c>
      <c r="K7" s="124">
        <v>0</v>
      </c>
      <c r="L7" s="124">
        <v>0</v>
      </c>
      <c r="M7" s="124">
        <v>1090221.82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0</v>
      </c>
      <c r="T7" s="124">
        <v>0</v>
      </c>
      <c r="U7" s="124">
        <v>0</v>
      </c>
      <c r="V7" s="124">
        <v>50</v>
      </c>
      <c r="W7" s="124">
        <v>0</v>
      </c>
      <c r="X7" s="124">
        <v>0</v>
      </c>
      <c r="Y7" s="124">
        <v>0</v>
      </c>
      <c r="Z7" s="124">
        <v>5183.6400000000003</v>
      </c>
      <c r="AA7" s="125">
        <v>1095701.8599999999</v>
      </c>
      <c r="AB7" s="123">
        <v>0</v>
      </c>
      <c r="AC7" s="125">
        <v>0</v>
      </c>
      <c r="AD7" s="127">
        <v>1101857.7399999998</v>
      </c>
      <c r="AE7" s="128">
        <v>1361.65</v>
      </c>
      <c r="AF7" s="129">
        <v>39448.83</v>
      </c>
      <c r="AG7" s="129">
        <v>0</v>
      </c>
      <c r="AH7" s="129">
        <v>7763.86</v>
      </c>
      <c r="AI7" s="131">
        <v>0</v>
      </c>
      <c r="AJ7" s="128">
        <v>0</v>
      </c>
      <c r="AK7" s="129">
        <v>0</v>
      </c>
      <c r="AL7" s="129">
        <v>0</v>
      </c>
      <c r="AM7" s="129">
        <v>0</v>
      </c>
      <c r="AN7" s="131">
        <v>0</v>
      </c>
      <c r="AO7" s="132">
        <v>48574.340000000004</v>
      </c>
      <c r="AP7" s="128">
        <v>0</v>
      </c>
      <c r="AQ7" s="131">
        <v>0</v>
      </c>
      <c r="AR7" s="132">
        <v>0</v>
      </c>
      <c r="AS7" s="128">
        <v>0</v>
      </c>
      <c r="AT7" s="129">
        <v>0</v>
      </c>
      <c r="AU7" s="129">
        <v>0</v>
      </c>
      <c r="AV7" s="129">
        <v>0</v>
      </c>
      <c r="AW7" s="129">
        <v>0</v>
      </c>
      <c r="AX7" s="129">
        <v>0</v>
      </c>
      <c r="AY7" s="129">
        <v>0</v>
      </c>
      <c r="AZ7" s="129">
        <v>0</v>
      </c>
      <c r="BA7" s="129">
        <v>0</v>
      </c>
      <c r="BB7" s="129">
        <v>0</v>
      </c>
      <c r="BC7" s="129">
        <v>0</v>
      </c>
      <c r="BD7" s="146">
        <v>0</v>
      </c>
      <c r="BE7" s="132">
        <v>0</v>
      </c>
      <c r="BF7" s="128">
        <v>17919.259999999998</v>
      </c>
      <c r="BG7" s="129">
        <v>45666.21</v>
      </c>
      <c r="BH7" s="129">
        <v>-44602.720000000001</v>
      </c>
      <c r="BI7" s="134">
        <v>0</v>
      </c>
      <c r="BJ7" s="132">
        <v>18982.75</v>
      </c>
      <c r="BK7" s="128">
        <v>0</v>
      </c>
      <c r="BL7" s="129">
        <v>0</v>
      </c>
      <c r="BM7" s="131">
        <v>0</v>
      </c>
      <c r="BN7" s="132">
        <v>0</v>
      </c>
      <c r="BO7" s="134">
        <v>0</v>
      </c>
      <c r="BP7" s="134">
        <v>3900</v>
      </c>
      <c r="BQ7" s="128">
        <v>0</v>
      </c>
      <c r="BR7" s="129">
        <v>0</v>
      </c>
      <c r="BS7" s="129">
        <v>0</v>
      </c>
      <c r="BT7" s="129">
        <v>0</v>
      </c>
      <c r="BU7" s="129">
        <v>0</v>
      </c>
      <c r="BV7" s="129">
        <v>0</v>
      </c>
      <c r="BW7" s="129">
        <v>122728.97</v>
      </c>
      <c r="BX7" s="131">
        <v>0</v>
      </c>
      <c r="BY7" s="128">
        <v>8043.28</v>
      </c>
      <c r="BZ7" s="129">
        <v>0</v>
      </c>
      <c r="CA7" s="129">
        <v>0</v>
      </c>
      <c r="CB7" s="129">
        <v>2346.25</v>
      </c>
      <c r="CC7" s="129">
        <v>0</v>
      </c>
      <c r="CD7" s="129">
        <v>0</v>
      </c>
      <c r="CE7" s="129">
        <v>0</v>
      </c>
      <c r="CF7" s="129">
        <v>0</v>
      </c>
      <c r="CG7" s="129">
        <v>70637.5</v>
      </c>
      <c r="CH7" s="131">
        <v>0</v>
      </c>
      <c r="CI7" s="129">
        <v>0</v>
      </c>
      <c r="CJ7" s="129">
        <v>0</v>
      </c>
      <c r="CK7" s="129">
        <v>0</v>
      </c>
      <c r="CL7" s="129">
        <v>0</v>
      </c>
      <c r="CM7" s="129">
        <v>243100</v>
      </c>
      <c r="CN7" s="129">
        <v>0</v>
      </c>
      <c r="CO7" s="129">
        <v>0</v>
      </c>
      <c r="CP7" s="129">
        <v>0</v>
      </c>
      <c r="CQ7" s="129">
        <v>0</v>
      </c>
      <c r="CR7" s="129">
        <v>0</v>
      </c>
      <c r="CS7" s="129">
        <v>0</v>
      </c>
      <c r="CT7" s="131">
        <v>703501.18</v>
      </c>
      <c r="CU7" s="132">
        <v>1154257.1800000002</v>
      </c>
      <c r="CV7" s="132">
        <v>0</v>
      </c>
      <c r="CW7" s="132">
        <v>0</v>
      </c>
      <c r="CX7" s="128">
        <v>0</v>
      </c>
      <c r="CY7" s="129">
        <v>0</v>
      </c>
      <c r="CZ7" s="129">
        <v>0</v>
      </c>
      <c r="DA7" s="131">
        <v>11931.16</v>
      </c>
      <c r="DB7" s="129">
        <v>0</v>
      </c>
      <c r="DC7" s="129">
        <v>196.8</v>
      </c>
      <c r="DD7" s="129">
        <v>0</v>
      </c>
      <c r="DE7" s="129">
        <v>2345.36</v>
      </c>
      <c r="DF7" s="128">
        <v>0</v>
      </c>
      <c r="DG7" s="129">
        <v>0</v>
      </c>
      <c r="DH7" s="132">
        <v>14473.32</v>
      </c>
      <c r="DI7" s="128">
        <v>0</v>
      </c>
      <c r="DJ7" s="129">
        <v>0</v>
      </c>
      <c r="DK7" s="129">
        <v>12.24</v>
      </c>
      <c r="DL7" s="129">
        <v>0</v>
      </c>
      <c r="DM7" s="129">
        <v>0</v>
      </c>
      <c r="DN7" s="129">
        <v>0</v>
      </c>
      <c r="DO7" s="129">
        <v>0</v>
      </c>
      <c r="DP7" s="129">
        <v>0</v>
      </c>
      <c r="DQ7" s="131">
        <v>0</v>
      </c>
      <c r="DR7" s="128">
        <v>0</v>
      </c>
      <c r="DS7" s="129">
        <v>0</v>
      </c>
      <c r="DT7" s="129">
        <v>0</v>
      </c>
      <c r="DU7" s="132">
        <v>12.24</v>
      </c>
      <c r="DV7" s="128">
        <v>0</v>
      </c>
      <c r="DW7" s="129">
        <v>0</v>
      </c>
      <c r="DX7" s="129">
        <v>0</v>
      </c>
      <c r="DY7" s="129">
        <v>0</v>
      </c>
      <c r="DZ7" s="129">
        <v>0</v>
      </c>
      <c r="EA7" s="129">
        <v>0</v>
      </c>
      <c r="EB7" s="129">
        <v>497.5</v>
      </c>
      <c r="EC7" s="129">
        <v>0</v>
      </c>
      <c r="ED7" s="132">
        <v>497.5</v>
      </c>
      <c r="EE7" s="132">
        <v>0</v>
      </c>
      <c r="EF7" s="132">
        <v>0</v>
      </c>
      <c r="EG7" s="132">
        <v>1236797.3300000003</v>
      </c>
      <c r="EH7" s="83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</row>
    <row r="8" spans="1:238" s="61" customFormat="1" ht="50.1" customHeight="1" thickBot="1">
      <c r="A8"/>
      <c r="B8" s="69">
        <v>42888</v>
      </c>
      <c r="C8" s="70" t="s">
        <v>250</v>
      </c>
      <c r="D8" s="68">
        <v>3784839.4630000629</v>
      </c>
      <c r="E8" s="68">
        <v>3868494.5730000627</v>
      </c>
      <c r="F8" s="123">
        <v>11171.64</v>
      </c>
      <c r="G8" s="124">
        <v>0</v>
      </c>
      <c r="H8" s="125">
        <v>2888</v>
      </c>
      <c r="I8" s="126">
        <v>342.2</v>
      </c>
      <c r="J8" s="124">
        <v>200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138686.12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25">
        <v>139228.32</v>
      </c>
      <c r="AB8" s="123">
        <v>0</v>
      </c>
      <c r="AC8" s="125">
        <v>0</v>
      </c>
      <c r="AD8" s="127">
        <v>153287.96000000002</v>
      </c>
      <c r="AE8" s="128">
        <v>1417.86</v>
      </c>
      <c r="AF8" s="129">
        <v>0</v>
      </c>
      <c r="AG8" s="129">
        <v>1425.71</v>
      </c>
      <c r="AH8" s="129">
        <v>0</v>
      </c>
      <c r="AI8" s="131">
        <v>0</v>
      </c>
      <c r="AJ8" s="128">
        <v>0</v>
      </c>
      <c r="AK8" s="129">
        <v>0</v>
      </c>
      <c r="AL8" s="129">
        <v>1201.8399999999999</v>
      </c>
      <c r="AM8" s="129">
        <v>0</v>
      </c>
      <c r="AN8" s="131">
        <v>0</v>
      </c>
      <c r="AO8" s="132">
        <v>4045.41</v>
      </c>
      <c r="AP8" s="128">
        <v>0</v>
      </c>
      <c r="AQ8" s="131">
        <v>0</v>
      </c>
      <c r="AR8" s="132">
        <v>0</v>
      </c>
      <c r="AS8" s="128">
        <v>0</v>
      </c>
      <c r="AT8" s="129">
        <v>0</v>
      </c>
      <c r="AU8" s="129">
        <v>0</v>
      </c>
      <c r="AV8" s="129">
        <v>0</v>
      </c>
      <c r="AW8" s="129">
        <v>0</v>
      </c>
      <c r="AX8" s="129">
        <v>0</v>
      </c>
      <c r="AY8" s="129">
        <v>0</v>
      </c>
      <c r="AZ8" s="129">
        <v>0</v>
      </c>
      <c r="BA8" s="129">
        <v>0</v>
      </c>
      <c r="BB8" s="129">
        <v>0</v>
      </c>
      <c r="BC8" s="129">
        <v>0</v>
      </c>
      <c r="BD8" s="146">
        <v>0</v>
      </c>
      <c r="BE8" s="132">
        <v>0</v>
      </c>
      <c r="BF8" s="128">
        <v>0</v>
      </c>
      <c r="BG8" s="129">
        <v>0</v>
      </c>
      <c r="BH8" s="129">
        <v>22409.38</v>
      </c>
      <c r="BI8" s="134">
        <v>0</v>
      </c>
      <c r="BJ8" s="132">
        <v>22409.38</v>
      </c>
      <c r="BK8" s="128">
        <v>0</v>
      </c>
      <c r="BL8" s="129">
        <v>0</v>
      </c>
      <c r="BM8" s="131">
        <v>0</v>
      </c>
      <c r="BN8" s="132">
        <v>0</v>
      </c>
      <c r="BO8" s="134">
        <v>0</v>
      </c>
      <c r="BP8" s="134">
        <v>4636.04</v>
      </c>
      <c r="BQ8" s="128">
        <v>4412.25</v>
      </c>
      <c r="BR8" s="129">
        <v>0</v>
      </c>
      <c r="BS8" s="129">
        <v>0</v>
      </c>
      <c r="BT8" s="129">
        <v>0</v>
      </c>
      <c r="BU8" s="129">
        <v>0</v>
      </c>
      <c r="BV8" s="129">
        <v>0</v>
      </c>
      <c r="BW8" s="129">
        <v>0</v>
      </c>
      <c r="BX8" s="131">
        <v>8858</v>
      </c>
      <c r="BY8" s="128">
        <v>0</v>
      </c>
      <c r="BZ8" s="129">
        <v>0</v>
      </c>
      <c r="CA8" s="129">
        <v>0</v>
      </c>
      <c r="CB8" s="129">
        <v>0</v>
      </c>
      <c r="CC8" s="129">
        <v>0</v>
      </c>
      <c r="CD8" s="129">
        <v>0</v>
      </c>
      <c r="CE8" s="129">
        <v>0</v>
      </c>
      <c r="CF8" s="129">
        <v>0</v>
      </c>
      <c r="CG8" s="129">
        <v>0</v>
      </c>
      <c r="CH8" s="131">
        <v>0</v>
      </c>
      <c r="CI8" s="129">
        <v>0</v>
      </c>
      <c r="CJ8" s="129">
        <v>0</v>
      </c>
      <c r="CK8" s="129">
        <v>0</v>
      </c>
      <c r="CL8" s="129">
        <v>0</v>
      </c>
      <c r="CM8" s="129">
        <v>0</v>
      </c>
      <c r="CN8" s="129">
        <v>0</v>
      </c>
      <c r="CO8" s="129">
        <v>0</v>
      </c>
      <c r="CP8" s="129">
        <v>0</v>
      </c>
      <c r="CQ8" s="129">
        <v>0</v>
      </c>
      <c r="CR8" s="129">
        <v>0</v>
      </c>
      <c r="CS8" s="129">
        <v>0</v>
      </c>
      <c r="CT8" s="131">
        <v>0</v>
      </c>
      <c r="CU8" s="132">
        <v>17906.29</v>
      </c>
      <c r="CV8" s="132">
        <v>0</v>
      </c>
      <c r="CW8" s="132">
        <v>0</v>
      </c>
      <c r="CX8" s="128">
        <v>0</v>
      </c>
      <c r="CY8" s="129">
        <v>91.8</v>
      </c>
      <c r="CZ8" s="129">
        <v>0</v>
      </c>
      <c r="DA8" s="131">
        <v>0</v>
      </c>
      <c r="DB8" s="129">
        <v>0</v>
      </c>
      <c r="DC8" s="129">
        <v>0</v>
      </c>
      <c r="DD8" s="129">
        <v>0</v>
      </c>
      <c r="DE8" s="129">
        <v>0</v>
      </c>
      <c r="DF8" s="128">
        <v>0</v>
      </c>
      <c r="DG8" s="129">
        <v>13305.07</v>
      </c>
      <c r="DH8" s="132">
        <v>13396.869999999999</v>
      </c>
      <c r="DI8" s="128">
        <v>11498.75</v>
      </c>
      <c r="DJ8" s="129">
        <v>0</v>
      </c>
      <c r="DK8" s="129">
        <v>34.24</v>
      </c>
      <c r="DL8" s="129">
        <v>0</v>
      </c>
      <c r="DM8" s="129">
        <v>0</v>
      </c>
      <c r="DN8" s="129">
        <v>0</v>
      </c>
      <c r="DO8" s="129">
        <v>0</v>
      </c>
      <c r="DP8" s="129">
        <v>0</v>
      </c>
      <c r="DQ8" s="131">
        <v>0</v>
      </c>
      <c r="DR8" s="128">
        <v>0</v>
      </c>
      <c r="DS8" s="129">
        <v>0</v>
      </c>
      <c r="DT8" s="129">
        <v>0</v>
      </c>
      <c r="DU8" s="132">
        <v>11532.99</v>
      </c>
      <c r="DV8" s="128">
        <v>0</v>
      </c>
      <c r="DW8" s="129">
        <v>0</v>
      </c>
      <c r="DX8" s="129">
        <v>0</v>
      </c>
      <c r="DY8" s="129">
        <v>0</v>
      </c>
      <c r="DZ8" s="129">
        <v>0</v>
      </c>
      <c r="EA8" s="129">
        <v>0</v>
      </c>
      <c r="EB8" s="129">
        <v>341.91</v>
      </c>
      <c r="EC8" s="129">
        <v>0</v>
      </c>
      <c r="ED8" s="132">
        <v>341.91</v>
      </c>
      <c r="EE8" s="132">
        <v>0</v>
      </c>
      <c r="EF8" s="132">
        <v>0</v>
      </c>
      <c r="EG8" s="132">
        <v>69632.850000000006</v>
      </c>
      <c r="EH8" s="83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</row>
    <row r="9" spans="1:238" s="61" customFormat="1" ht="50.1" hidden="1" customHeight="1" thickBot="1">
      <c r="A9"/>
      <c r="B9" s="71">
        <v>42889</v>
      </c>
      <c r="C9" s="72" t="s">
        <v>251</v>
      </c>
      <c r="D9" s="73">
        <v>3868494.5730000627</v>
      </c>
      <c r="E9" s="73">
        <v>3868494.5730000627</v>
      </c>
      <c r="F9" s="135">
        <v>0</v>
      </c>
      <c r="G9" s="136">
        <v>0</v>
      </c>
      <c r="H9" s="137">
        <v>0</v>
      </c>
      <c r="I9" s="138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  <c r="X9" s="136">
        <v>0</v>
      </c>
      <c r="Y9" s="136">
        <v>0</v>
      </c>
      <c r="Z9" s="136">
        <v>0</v>
      </c>
      <c r="AA9" s="137">
        <v>0</v>
      </c>
      <c r="AB9" s="135">
        <v>0</v>
      </c>
      <c r="AC9" s="137">
        <v>0</v>
      </c>
      <c r="AD9" s="139">
        <v>0</v>
      </c>
      <c r="AE9" s="140">
        <v>0</v>
      </c>
      <c r="AF9" s="141">
        <v>0</v>
      </c>
      <c r="AG9" s="141">
        <v>0</v>
      </c>
      <c r="AH9" s="141">
        <v>0</v>
      </c>
      <c r="AI9" s="142">
        <v>0</v>
      </c>
      <c r="AJ9" s="140">
        <v>0</v>
      </c>
      <c r="AK9" s="141">
        <v>0</v>
      </c>
      <c r="AL9" s="141">
        <v>0</v>
      </c>
      <c r="AM9" s="141">
        <v>0</v>
      </c>
      <c r="AN9" s="142">
        <v>0</v>
      </c>
      <c r="AO9" s="132">
        <v>0</v>
      </c>
      <c r="AP9" s="140">
        <v>0</v>
      </c>
      <c r="AQ9" s="142">
        <v>0</v>
      </c>
      <c r="AR9" s="132">
        <v>0</v>
      </c>
      <c r="AS9" s="140"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v>0</v>
      </c>
      <c r="AZ9" s="141">
        <v>0</v>
      </c>
      <c r="BA9" s="141">
        <v>0</v>
      </c>
      <c r="BB9" s="141">
        <v>0</v>
      </c>
      <c r="BC9" s="141">
        <v>0</v>
      </c>
      <c r="BD9" s="147">
        <v>0</v>
      </c>
      <c r="BE9" s="132">
        <v>0</v>
      </c>
      <c r="BF9" s="140">
        <v>0</v>
      </c>
      <c r="BG9" s="141">
        <v>0</v>
      </c>
      <c r="BH9" s="141">
        <v>0</v>
      </c>
      <c r="BI9" s="143">
        <v>0</v>
      </c>
      <c r="BJ9" s="132">
        <v>0</v>
      </c>
      <c r="BK9" s="140">
        <v>0</v>
      </c>
      <c r="BL9" s="141">
        <v>0</v>
      </c>
      <c r="BM9" s="142">
        <v>0</v>
      </c>
      <c r="BN9" s="132">
        <v>0</v>
      </c>
      <c r="BO9" s="143">
        <v>0</v>
      </c>
      <c r="BP9" s="143">
        <v>0</v>
      </c>
      <c r="BQ9" s="140">
        <v>0</v>
      </c>
      <c r="BR9" s="141">
        <v>0</v>
      </c>
      <c r="BS9" s="141">
        <v>0</v>
      </c>
      <c r="BT9" s="141">
        <v>0</v>
      </c>
      <c r="BU9" s="141">
        <v>0</v>
      </c>
      <c r="BV9" s="141">
        <v>0</v>
      </c>
      <c r="BW9" s="141">
        <v>0</v>
      </c>
      <c r="BX9" s="142">
        <v>0</v>
      </c>
      <c r="BY9" s="140">
        <v>0</v>
      </c>
      <c r="BZ9" s="141"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2">
        <v>0</v>
      </c>
      <c r="CI9" s="141">
        <v>0</v>
      </c>
      <c r="CJ9" s="141">
        <v>0</v>
      </c>
      <c r="CK9" s="141">
        <v>0</v>
      </c>
      <c r="CL9" s="141">
        <v>0</v>
      </c>
      <c r="CM9" s="141">
        <v>0</v>
      </c>
      <c r="CN9" s="141">
        <v>0</v>
      </c>
      <c r="CO9" s="141">
        <v>0</v>
      </c>
      <c r="CP9" s="141">
        <v>0</v>
      </c>
      <c r="CQ9" s="141">
        <v>0</v>
      </c>
      <c r="CR9" s="141">
        <v>0</v>
      </c>
      <c r="CS9" s="141">
        <v>0</v>
      </c>
      <c r="CT9" s="142">
        <v>0</v>
      </c>
      <c r="CU9" s="132">
        <v>0</v>
      </c>
      <c r="CV9" s="132">
        <v>0</v>
      </c>
      <c r="CW9" s="132">
        <v>0</v>
      </c>
      <c r="CX9" s="140">
        <v>0</v>
      </c>
      <c r="CY9" s="141">
        <v>0</v>
      </c>
      <c r="CZ9" s="141">
        <v>0</v>
      </c>
      <c r="DA9" s="142">
        <v>0</v>
      </c>
      <c r="DB9" s="141">
        <v>0</v>
      </c>
      <c r="DC9" s="141">
        <v>0</v>
      </c>
      <c r="DD9" s="141">
        <v>0</v>
      </c>
      <c r="DE9" s="141">
        <v>0</v>
      </c>
      <c r="DF9" s="140">
        <v>0</v>
      </c>
      <c r="DG9" s="141">
        <v>0</v>
      </c>
      <c r="DH9" s="132">
        <v>0</v>
      </c>
      <c r="DI9" s="140">
        <v>0</v>
      </c>
      <c r="DJ9" s="141">
        <v>0</v>
      </c>
      <c r="DK9" s="141">
        <v>0</v>
      </c>
      <c r="DL9" s="141">
        <v>0</v>
      </c>
      <c r="DM9" s="141">
        <v>0</v>
      </c>
      <c r="DN9" s="141">
        <v>0</v>
      </c>
      <c r="DO9" s="141">
        <v>0</v>
      </c>
      <c r="DP9" s="141">
        <v>0</v>
      </c>
      <c r="DQ9" s="142">
        <v>0</v>
      </c>
      <c r="DR9" s="140">
        <v>0</v>
      </c>
      <c r="DS9" s="141">
        <v>0</v>
      </c>
      <c r="DT9" s="141">
        <v>0</v>
      </c>
      <c r="DU9" s="132">
        <v>0</v>
      </c>
      <c r="DV9" s="140">
        <v>0</v>
      </c>
      <c r="DW9" s="141">
        <v>0</v>
      </c>
      <c r="DX9" s="141">
        <v>0</v>
      </c>
      <c r="DY9" s="141">
        <v>0</v>
      </c>
      <c r="DZ9" s="141">
        <v>0</v>
      </c>
      <c r="EA9" s="141">
        <v>0</v>
      </c>
      <c r="EB9" s="141">
        <v>0</v>
      </c>
      <c r="EC9" s="141">
        <v>0</v>
      </c>
      <c r="ED9" s="132">
        <v>0</v>
      </c>
      <c r="EE9" s="132">
        <v>0</v>
      </c>
      <c r="EF9" s="132">
        <v>0</v>
      </c>
      <c r="EG9" s="132">
        <v>0</v>
      </c>
      <c r="EH9" s="83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</row>
    <row r="10" spans="1:238" s="61" customFormat="1" ht="50.1" hidden="1" customHeight="1" thickBot="1">
      <c r="A10"/>
      <c r="B10" s="71">
        <v>42890</v>
      </c>
      <c r="C10" s="72" t="s">
        <v>252</v>
      </c>
      <c r="D10" s="73">
        <v>3868494.5730000627</v>
      </c>
      <c r="E10" s="73">
        <v>3868494.5730000627</v>
      </c>
      <c r="F10" s="135">
        <v>0</v>
      </c>
      <c r="G10" s="136">
        <v>0</v>
      </c>
      <c r="H10" s="137">
        <v>0</v>
      </c>
      <c r="I10" s="138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7">
        <v>0</v>
      </c>
      <c r="AB10" s="135">
        <v>0</v>
      </c>
      <c r="AC10" s="137">
        <v>0</v>
      </c>
      <c r="AD10" s="139">
        <v>0</v>
      </c>
      <c r="AE10" s="140">
        <v>0</v>
      </c>
      <c r="AF10" s="141">
        <v>0</v>
      </c>
      <c r="AG10" s="141">
        <v>0</v>
      </c>
      <c r="AH10" s="141">
        <v>0</v>
      </c>
      <c r="AI10" s="142">
        <v>0</v>
      </c>
      <c r="AJ10" s="140">
        <v>0</v>
      </c>
      <c r="AK10" s="141">
        <v>0</v>
      </c>
      <c r="AL10" s="141">
        <v>0</v>
      </c>
      <c r="AM10" s="141">
        <v>0</v>
      </c>
      <c r="AN10" s="142">
        <v>0</v>
      </c>
      <c r="AO10" s="132">
        <v>0</v>
      </c>
      <c r="AP10" s="140">
        <v>0</v>
      </c>
      <c r="AQ10" s="142">
        <v>0</v>
      </c>
      <c r="AR10" s="132">
        <v>0</v>
      </c>
      <c r="AS10" s="140"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v>0</v>
      </c>
      <c r="AZ10" s="141">
        <v>0</v>
      </c>
      <c r="BA10" s="141">
        <v>0</v>
      </c>
      <c r="BB10" s="141">
        <v>0</v>
      </c>
      <c r="BC10" s="141">
        <v>0</v>
      </c>
      <c r="BD10" s="147">
        <v>0</v>
      </c>
      <c r="BE10" s="132">
        <v>0</v>
      </c>
      <c r="BF10" s="140">
        <v>0</v>
      </c>
      <c r="BG10" s="141">
        <v>0</v>
      </c>
      <c r="BH10" s="141">
        <v>0</v>
      </c>
      <c r="BI10" s="143">
        <v>0</v>
      </c>
      <c r="BJ10" s="132">
        <v>0</v>
      </c>
      <c r="BK10" s="140">
        <v>0</v>
      </c>
      <c r="BL10" s="141">
        <v>0</v>
      </c>
      <c r="BM10" s="142">
        <v>0</v>
      </c>
      <c r="BN10" s="132">
        <v>0</v>
      </c>
      <c r="BO10" s="143">
        <v>0</v>
      </c>
      <c r="BP10" s="143">
        <v>0</v>
      </c>
      <c r="BQ10" s="140">
        <v>0</v>
      </c>
      <c r="BR10" s="141">
        <v>0</v>
      </c>
      <c r="BS10" s="141">
        <v>0</v>
      </c>
      <c r="BT10" s="141">
        <v>0</v>
      </c>
      <c r="BU10" s="141">
        <v>0</v>
      </c>
      <c r="BV10" s="141">
        <v>0</v>
      </c>
      <c r="BW10" s="141">
        <v>0</v>
      </c>
      <c r="BX10" s="142">
        <v>0</v>
      </c>
      <c r="BY10" s="140">
        <v>0</v>
      </c>
      <c r="BZ10" s="141"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2">
        <v>0</v>
      </c>
      <c r="CI10" s="141">
        <v>0</v>
      </c>
      <c r="CJ10" s="141">
        <v>0</v>
      </c>
      <c r="CK10" s="141">
        <v>0</v>
      </c>
      <c r="CL10" s="141">
        <v>0</v>
      </c>
      <c r="CM10" s="141">
        <v>0</v>
      </c>
      <c r="CN10" s="141">
        <v>0</v>
      </c>
      <c r="CO10" s="141">
        <v>0</v>
      </c>
      <c r="CP10" s="141">
        <v>0</v>
      </c>
      <c r="CQ10" s="141">
        <v>0</v>
      </c>
      <c r="CR10" s="141">
        <v>0</v>
      </c>
      <c r="CS10" s="141">
        <v>0</v>
      </c>
      <c r="CT10" s="142">
        <v>0</v>
      </c>
      <c r="CU10" s="132">
        <v>0</v>
      </c>
      <c r="CV10" s="132">
        <v>0</v>
      </c>
      <c r="CW10" s="132">
        <v>0</v>
      </c>
      <c r="CX10" s="140">
        <v>0</v>
      </c>
      <c r="CY10" s="141">
        <v>0</v>
      </c>
      <c r="CZ10" s="141">
        <v>0</v>
      </c>
      <c r="DA10" s="142">
        <v>0</v>
      </c>
      <c r="DB10" s="141">
        <v>0</v>
      </c>
      <c r="DC10" s="141">
        <v>0</v>
      </c>
      <c r="DD10" s="141">
        <v>0</v>
      </c>
      <c r="DE10" s="141">
        <v>0</v>
      </c>
      <c r="DF10" s="140">
        <v>0</v>
      </c>
      <c r="DG10" s="141">
        <v>0</v>
      </c>
      <c r="DH10" s="132">
        <v>0</v>
      </c>
      <c r="DI10" s="140">
        <v>0</v>
      </c>
      <c r="DJ10" s="141">
        <v>0</v>
      </c>
      <c r="DK10" s="141">
        <v>0</v>
      </c>
      <c r="DL10" s="141">
        <v>0</v>
      </c>
      <c r="DM10" s="141">
        <v>0</v>
      </c>
      <c r="DN10" s="141">
        <v>0</v>
      </c>
      <c r="DO10" s="141">
        <v>0</v>
      </c>
      <c r="DP10" s="141">
        <v>0</v>
      </c>
      <c r="DQ10" s="142">
        <v>0</v>
      </c>
      <c r="DR10" s="140">
        <v>0</v>
      </c>
      <c r="DS10" s="141">
        <v>0</v>
      </c>
      <c r="DT10" s="141">
        <v>0</v>
      </c>
      <c r="DU10" s="132">
        <v>0</v>
      </c>
      <c r="DV10" s="140">
        <v>0</v>
      </c>
      <c r="DW10" s="141">
        <v>0</v>
      </c>
      <c r="DX10" s="141">
        <v>0</v>
      </c>
      <c r="DY10" s="141">
        <v>0</v>
      </c>
      <c r="DZ10" s="141">
        <v>0</v>
      </c>
      <c r="EA10" s="141">
        <v>0</v>
      </c>
      <c r="EB10" s="141">
        <v>0</v>
      </c>
      <c r="EC10" s="141">
        <v>0</v>
      </c>
      <c r="ED10" s="132">
        <v>0</v>
      </c>
      <c r="EE10" s="132">
        <v>0</v>
      </c>
      <c r="EF10" s="132">
        <v>0</v>
      </c>
      <c r="EG10" s="132">
        <v>0</v>
      </c>
      <c r="EH10" s="83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</row>
    <row r="11" spans="1:238" s="61" customFormat="1" ht="50.1" customHeight="1" thickBot="1">
      <c r="A11"/>
      <c r="B11" s="69">
        <v>42891</v>
      </c>
      <c r="C11" s="70" t="s">
        <v>253</v>
      </c>
      <c r="D11" s="68">
        <v>3868494.5730000627</v>
      </c>
      <c r="E11" s="68">
        <v>5241141.0030000629</v>
      </c>
      <c r="F11" s="123">
        <v>3723.88</v>
      </c>
      <c r="G11" s="124">
        <v>0</v>
      </c>
      <c r="H11" s="125">
        <v>2766.4</v>
      </c>
      <c r="I11" s="126">
        <v>802.05</v>
      </c>
      <c r="J11" s="124">
        <v>883.33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  <c r="X11" s="124">
        <v>0</v>
      </c>
      <c r="Y11" s="124">
        <v>0</v>
      </c>
      <c r="Z11" s="124">
        <v>0</v>
      </c>
      <c r="AA11" s="125">
        <v>1685.38</v>
      </c>
      <c r="AB11" s="123">
        <v>0</v>
      </c>
      <c r="AC11" s="125">
        <v>2531422.89</v>
      </c>
      <c r="AD11" s="127">
        <v>2539598.5500000003</v>
      </c>
      <c r="AE11" s="128">
        <v>1045.3699999999999</v>
      </c>
      <c r="AF11" s="129">
        <v>18940.53</v>
      </c>
      <c r="AG11" s="129">
        <v>0</v>
      </c>
      <c r="AH11" s="129">
        <v>8369.32</v>
      </c>
      <c r="AI11" s="131">
        <v>0</v>
      </c>
      <c r="AJ11" s="128">
        <v>772.38</v>
      </c>
      <c r="AK11" s="129">
        <v>0</v>
      </c>
      <c r="AL11" s="129">
        <v>0</v>
      </c>
      <c r="AM11" s="129">
        <v>0</v>
      </c>
      <c r="AN11" s="131">
        <v>0</v>
      </c>
      <c r="AO11" s="132">
        <v>29127.599999999999</v>
      </c>
      <c r="AP11" s="128">
        <v>0</v>
      </c>
      <c r="AQ11" s="131">
        <v>0</v>
      </c>
      <c r="AR11" s="132">
        <v>0</v>
      </c>
      <c r="AS11" s="128">
        <v>15111.24</v>
      </c>
      <c r="AT11" s="129">
        <v>0</v>
      </c>
      <c r="AU11" s="129">
        <v>0</v>
      </c>
      <c r="AV11" s="129">
        <v>0</v>
      </c>
      <c r="AW11" s="129">
        <v>2514.56</v>
      </c>
      <c r="AX11" s="129">
        <v>0</v>
      </c>
      <c r="AY11" s="129">
        <v>0</v>
      </c>
      <c r="AZ11" s="129">
        <v>0</v>
      </c>
      <c r="BA11" s="129">
        <v>0</v>
      </c>
      <c r="BB11" s="129">
        <v>0</v>
      </c>
      <c r="BC11" s="129">
        <v>0</v>
      </c>
      <c r="BD11" s="146">
        <v>0</v>
      </c>
      <c r="BE11" s="132">
        <v>17625.8</v>
      </c>
      <c r="BF11" s="128">
        <v>0</v>
      </c>
      <c r="BG11" s="129">
        <v>0</v>
      </c>
      <c r="BH11" s="129">
        <v>0</v>
      </c>
      <c r="BI11" s="134">
        <v>0</v>
      </c>
      <c r="BJ11" s="132">
        <v>0</v>
      </c>
      <c r="BK11" s="128">
        <v>0</v>
      </c>
      <c r="BL11" s="129">
        <v>0</v>
      </c>
      <c r="BM11" s="131">
        <v>0</v>
      </c>
      <c r="BN11" s="132">
        <v>0</v>
      </c>
      <c r="BO11" s="134">
        <v>0</v>
      </c>
      <c r="BP11" s="134">
        <v>23710.47</v>
      </c>
      <c r="BQ11" s="128">
        <v>31087.58</v>
      </c>
      <c r="BR11" s="129">
        <v>0</v>
      </c>
      <c r="BS11" s="129">
        <v>21183.66</v>
      </c>
      <c r="BT11" s="129">
        <v>0</v>
      </c>
      <c r="BU11" s="129">
        <v>0</v>
      </c>
      <c r="BV11" s="129">
        <v>0</v>
      </c>
      <c r="BW11" s="129">
        <v>0</v>
      </c>
      <c r="BX11" s="131">
        <v>0</v>
      </c>
      <c r="BY11" s="128">
        <v>4860.49</v>
      </c>
      <c r="BZ11" s="129">
        <v>504725.9</v>
      </c>
      <c r="CA11" s="129">
        <v>0</v>
      </c>
      <c r="CB11" s="129">
        <v>0</v>
      </c>
      <c r="CC11" s="129">
        <v>0</v>
      </c>
      <c r="CD11" s="129">
        <v>0</v>
      </c>
      <c r="CE11" s="129">
        <v>600</v>
      </c>
      <c r="CF11" s="129">
        <v>0</v>
      </c>
      <c r="CG11" s="129">
        <v>0</v>
      </c>
      <c r="CH11" s="131">
        <v>0</v>
      </c>
      <c r="CI11" s="129">
        <v>0</v>
      </c>
      <c r="CJ11" s="129">
        <v>0</v>
      </c>
      <c r="CK11" s="129">
        <v>0</v>
      </c>
      <c r="CL11" s="129">
        <v>0</v>
      </c>
      <c r="CM11" s="129">
        <v>0</v>
      </c>
      <c r="CN11" s="129">
        <v>0</v>
      </c>
      <c r="CO11" s="129">
        <v>2661.9</v>
      </c>
      <c r="CP11" s="129">
        <v>162575.66</v>
      </c>
      <c r="CQ11" s="129">
        <v>0</v>
      </c>
      <c r="CR11" s="129">
        <v>0</v>
      </c>
      <c r="CS11" s="129">
        <v>0</v>
      </c>
      <c r="CT11" s="131">
        <v>0</v>
      </c>
      <c r="CU11" s="132">
        <v>751405.66000000015</v>
      </c>
      <c r="CV11" s="132">
        <v>0</v>
      </c>
      <c r="CW11" s="132">
        <v>0</v>
      </c>
      <c r="CX11" s="128">
        <v>270466.05</v>
      </c>
      <c r="CY11" s="129">
        <v>0</v>
      </c>
      <c r="CZ11" s="129">
        <v>0</v>
      </c>
      <c r="DA11" s="131">
        <v>11157.56</v>
      </c>
      <c r="DB11" s="129">
        <v>0</v>
      </c>
      <c r="DC11" s="129">
        <v>0</v>
      </c>
      <c r="DD11" s="129">
        <v>85660.85</v>
      </c>
      <c r="DE11" s="129">
        <v>0</v>
      </c>
      <c r="DF11" s="128">
        <v>0</v>
      </c>
      <c r="DG11" s="129">
        <v>0</v>
      </c>
      <c r="DH11" s="132">
        <v>367284.45999999996</v>
      </c>
      <c r="DI11" s="128">
        <v>0</v>
      </c>
      <c r="DJ11" s="129">
        <v>0</v>
      </c>
      <c r="DK11" s="129">
        <v>1.5</v>
      </c>
      <c r="DL11" s="129">
        <v>0</v>
      </c>
      <c r="DM11" s="129">
        <v>0</v>
      </c>
      <c r="DN11" s="129">
        <v>0</v>
      </c>
      <c r="DO11" s="129">
        <v>0</v>
      </c>
      <c r="DP11" s="129">
        <v>0</v>
      </c>
      <c r="DQ11" s="131">
        <v>0</v>
      </c>
      <c r="DR11" s="128">
        <v>0</v>
      </c>
      <c r="DS11" s="129">
        <v>0</v>
      </c>
      <c r="DT11" s="129">
        <v>68.099999999999994</v>
      </c>
      <c r="DU11" s="132">
        <v>69.599999999999994</v>
      </c>
      <c r="DV11" s="128">
        <v>0</v>
      </c>
      <c r="DW11" s="129">
        <v>0</v>
      </c>
      <c r="DX11" s="129">
        <v>0</v>
      </c>
      <c r="DY11" s="129">
        <v>0</v>
      </c>
      <c r="DZ11" s="129">
        <v>0</v>
      </c>
      <c r="EA11" s="129">
        <v>0</v>
      </c>
      <c r="EB11" s="129">
        <v>1439</v>
      </c>
      <c r="EC11" s="129">
        <v>0</v>
      </c>
      <c r="ED11" s="132">
        <v>1439</v>
      </c>
      <c r="EE11" s="132">
        <v>0</v>
      </c>
      <c r="EF11" s="132">
        <v>0</v>
      </c>
      <c r="EG11" s="132">
        <v>1166952.1200000001</v>
      </c>
      <c r="EH11" s="83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</row>
    <row r="12" spans="1:238" s="61" customFormat="1" ht="50.1" customHeight="1" thickBot="1">
      <c r="A12"/>
      <c r="B12" s="69">
        <v>42892</v>
      </c>
      <c r="C12" s="70" t="s">
        <v>254</v>
      </c>
      <c r="D12" s="68">
        <v>5241141.0030000629</v>
      </c>
      <c r="E12" s="68">
        <v>4792802.4130000621</v>
      </c>
      <c r="F12" s="123">
        <v>3723.88</v>
      </c>
      <c r="G12" s="124">
        <v>0</v>
      </c>
      <c r="H12" s="125">
        <v>7147.8</v>
      </c>
      <c r="I12" s="126">
        <v>403.1</v>
      </c>
      <c r="J12" s="124">
        <v>674.97000000000116</v>
      </c>
      <c r="K12" s="124">
        <v>0</v>
      </c>
      <c r="L12" s="124">
        <v>0</v>
      </c>
      <c r="M12" s="124">
        <v>0</v>
      </c>
      <c r="N12" s="124">
        <v>37547.019999999997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5">
        <v>38625.089999999997</v>
      </c>
      <c r="AB12" s="123">
        <v>0</v>
      </c>
      <c r="AC12" s="125">
        <v>0</v>
      </c>
      <c r="AD12" s="127">
        <v>49496.77</v>
      </c>
      <c r="AE12" s="128">
        <v>8796.81</v>
      </c>
      <c r="AF12" s="129">
        <v>0</v>
      </c>
      <c r="AG12" s="129">
        <v>0</v>
      </c>
      <c r="AH12" s="129">
        <v>0</v>
      </c>
      <c r="AI12" s="131">
        <v>0</v>
      </c>
      <c r="AJ12" s="128">
        <v>2653.9</v>
      </c>
      <c r="AK12" s="129">
        <v>0</v>
      </c>
      <c r="AL12" s="129">
        <v>0</v>
      </c>
      <c r="AM12" s="129">
        <v>0</v>
      </c>
      <c r="AN12" s="131">
        <v>0</v>
      </c>
      <c r="AO12" s="132">
        <v>11450.71</v>
      </c>
      <c r="AP12" s="128">
        <v>0</v>
      </c>
      <c r="AQ12" s="131">
        <v>0</v>
      </c>
      <c r="AR12" s="132">
        <v>0</v>
      </c>
      <c r="AS12" s="128">
        <v>239993.67</v>
      </c>
      <c r="AT12" s="129">
        <v>0</v>
      </c>
      <c r="AU12" s="129">
        <v>0</v>
      </c>
      <c r="AV12" s="129">
        <v>0</v>
      </c>
      <c r="AW12" s="129">
        <v>70085.64</v>
      </c>
      <c r="AX12" s="129">
        <v>0</v>
      </c>
      <c r="AY12" s="129">
        <v>0</v>
      </c>
      <c r="AZ12" s="129">
        <v>0</v>
      </c>
      <c r="BA12" s="129">
        <v>0</v>
      </c>
      <c r="BB12" s="129">
        <v>0</v>
      </c>
      <c r="BC12" s="129">
        <v>0</v>
      </c>
      <c r="BD12" s="146">
        <v>0</v>
      </c>
      <c r="BE12" s="132">
        <v>310079.31</v>
      </c>
      <c r="BF12" s="128">
        <v>181.34</v>
      </c>
      <c r="BG12" s="129">
        <v>0</v>
      </c>
      <c r="BH12" s="129">
        <v>0</v>
      </c>
      <c r="BI12" s="134">
        <v>0</v>
      </c>
      <c r="BJ12" s="132">
        <v>181.34</v>
      </c>
      <c r="BK12" s="128">
        <v>4484.72</v>
      </c>
      <c r="BL12" s="129">
        <v>89209.489999999991</v>
      </c>
      <c r="BM12" s="131">
        <v>0</v>
      </c>
      <c r="BN12" s="132">
        <v>93694.209999999992</v>
      </c>
      <c r="BO12" s="134">
        <v>0</v>
      </c>
      <c r="BP12" s="134">
        <v>0</v>
      </c>
      <c r="BQ12" s="128">
        <v>0</v>
      </c>
      <c r="BR12" s="129">
        <v>0</v>
      </c>
      <c r="BS12" s="129">
        <v>0</v>
      </c>
      <c r="BT12" s="129">
        <v>0</v>
      </c>
      <c r="BU12" s="129">
        <v>0</v>
      </c>
      <c r="BV12" s="129">
        <v>0</v>
      </c>
      <c r="BW12" s="129">
        <v>0</v>
      </c>
      <c r="BX12" s="131">
        <v>0</v>
      </c>
      <c r="BY12" s="128">
        <v>0</v>
      </c>
      <c r="BZ12" s="129">
        <v>0</v>
      </c>
      <c r="CA12" s="129">
        <v>0</v>
      </c>
      <c r="CB12" s="129">
        <v>0</v>
      </c>
      <c r="CC12" s="129">
        <v>0</v>
      </c>
      <c r="CD12" s="129">
        <v>0</v>
      </c>
      <c r="CE12" s="129">
        <v>0</v>
      </c>
      <c r="CF12" s="129">
        <v>0</v>
      </c>
      <c r="CG12" s="129">
        <v>0</v>
      </c>
      <c r="CH12" s="131">
        <v>0</v>
      </c>
      <c r="CI12" s="129">
        <v>0</v>
      </c>
      <c r="CJ12" s="129">
        <v>0</v>
      </c>
      <c r="CK12" s="129">
        <v>0</v>
      </c>
      <c r="CL12" s="129">
        <v>0</v>
      </c>
      <c r="CM12" s="129">
        <v>0</v>
      </c>
      <c r="CN12" s="129">
        <v>0</v>
      </c>
      <c r="CO12" s="129">
        <v>0</v>
      </c>
      <c r="CP12" s="129">
        <v>0</v>
      </c>
      <c r="CQ12" s="129">
        <v>0</v>
      </c>
      <c r="CR12" s="129">
        <v>0</v>
      </c>
      <c r="CS12" s="129">
        <v>0</v>
      </c>
      <c r="CT12" s="131">
        <v>0</v>
      </c>
      <c r="CU12" s="132">
        <v>0</v>
      </c>
      <c r="CV12" s="132">
        <v>0</v>
      </c>
      <c r="CW12" s="132">
        <v>0</v>
      </c>
      <c r="CX12" s="128">
        <v>0</v>
      </c>
      <c r="CY12" s="129">
        <v>34345.339999999997</v>
      </c>
      <c r="CZ12" s="129">
        <v>0</v>
      </c>
      <c r="DA12" s="131">
        <v>0</v>
      </c>
      <c r="DB12" s="129">
        <v>0</v>
      </c>
      <c r="DC12" s="129">
        <v>26265.48</v>
      </c>
      <c r="DD12" s="129">
        <v>0</v>
      </c>
      <c r="DE12" s="129">
        <v>21768.15</v>
      </c>
      <c r="DF12" s="128">
        <v>0</v>
      </c>
      <c r="DG12" s="129">
        <v>0</v>
      </c>
      <c r="DH12" s="132">
        <v>82378.97</v>
      </c>
      <c r="DI12" s="128">
        <v>0</v>
      </c>
      <c r="DJ12" s="129">
        <v>0</v>
      </c>
      <c r="DK12" s="129">
        <v>36.72</v>
      </c>
      <c r="DL12" s="129">
        <v>0</v>
      </c>
      <c r="DM12" s="129">
        <v>0</v>
      </c>
      <c r="DN12" s="129">
        <v>0</v>
      </c>
      <c r="DO12" s="129">
        <v>0</v>
      </c>
      <c r="DP12" s="129">
        <v>0</v>
      </c>
      <c r="DQ12" s="131">
        <v>0</v>
      </c>
      <c r="DR12" s="128">
        <v>0</v>
      </c>
      <c r="DS12" s="129">
        <v>0</v>
      </c>
      <c r="DT12" s="129">
        <v>0</v>
      </c>
      <c r="DU12" s="132">
        <v>36.72</v>
      </c>
      <c r="DV12" s="128">
        <v>0</v>
      </c>
      <c r="DW12" s="129">
        <v>0</v>
      </c>
      <c r="DX12" s="129">
        <v>0</v>
      </c>
      <c r="DY12" s="129">
        <v>0</v>
      </c>
      <c r="DZ12" s="129">
        <v>0</v>
      </c>
      <c r="EA12" s="129">
        <v>0</v>
      </c>
      <c r="EB12" s="129">
        <v>14.1</v>
      </c>
      <c r="EC12" s="129">
        <v>0</v>
      </c>
      <c r="ED12" s="132">
        <v>14.1</v>
      </c>
      <c r="EE12" s="132">
        <v>0</v>
      </c>
      <c r="EF12" s="132">
        <v>0</v>
      </c>
      <c r="EG12" s="132">
        <v>497835.36</v>
      </c>
      <c r="EH12" s="83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</row>
    <row r="13" spans="1:238" s="61" customFormat="1" ht="50.1" customHeight="1" thickBot="1">
      <c r="A13"/>
      <c r="B13" s="69">
        <v>42893</v>
      </c>
      <c r="C13" s="70" t="s">
        <v>255</v>
      </c>
      <c r="D13" s="68">
        <v>4792802.4130000621</v>
      </c>
      <c r="E13" s="68">
        <v>3147263.7330000624</v>
      </c>
      <c r="F13" s="123">
        <v>3723.63</v>
      </c>
      <c r="G13" s="124">
        <v>1091.94</v>
      </c>
      <c r="H13" s="125">
        <v>2705.6</v>
      </c>
      <c r="I13" s="126">
        <v>423.87</v>
      </c>
      <c r="J13" s="124">
        <v>13069.16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250</v>
      </c>
      <c r="R13" s="124">
        <v>0</v>
      </c>
      <c r="S13" s="124">
        <v>0</v>
      </c>
      <c r="T13" s="124">
        <v>0</v>
      </c>
      <c r="U13" s="124">
        <v>0</v>
      </c>
      <c r="V13" s="124">
        <v>3950</v>
      </c>
      <c r="W13" s="124">
        <v>0</v>
      </c>
      <c r="X13" s="124">
        <v>0</v>
      </c>
      <c r="Y13" s="124">
        <v>0</v>
      </c>
      <c r="Z13" s="124">
        <v>0</v>
      </c>
      <c r="AA13" s="125">
        <v>17693.03</v>
      </c>
      <c r="AB13" s="123">
        <v>0</v>
      </c>
      <c r="AC13" s="125">
        <v>0</v>
      </c>
      <c r="AD13" s="127">
        <v>25214.199999999997</v>
      </c>
      <c r="AE13" s="128">
        <v>1943.07</v>
      </c>
      <c r="AF13" s="129">
        <v>49402.96</v>
      </c>
      <c r="AG13" s="129">
        <v>748.52</v>
      </c>
      <c r="AH13" s="129">
        <v>2471.71</v>
      </c>
      <c r="AI13" s="131">
        <v>0</v>
      </c>
      <c r="AJ13" s="128">
        <v>0</v>
      </c>
      <c r="AK13" s="129">
        <v>26469.86</v>
      </c>
      <c r="AL13" s="129">
        <v>652.30999999999995</v>
      </c>
      <c r="AM13" s="129">
        <v>0</v>
      </c>
      <c r="AN13" s="131">
        <v>0</v>
      </c>
      <c r="AO13" s="132">
        <v>81688.429999999993</v>
      </c>
      <c r="AP13" s="128">
        <v>0</v>
      </c>
      <c r="AQ13" s="131">
        <v>0</v>
      </c>
      <c r="AR13" s="132">
        <v>0</v>
      </c>
      <c r="AS13" s="128">
        <v>308592.88</v>
      </c>
      <c r="AT13" s="129">
        <v>0</v>
      </c>
      <c r="AU13" s="129">
        <v>674570.92</v>
      </c>
      <c r="AV13" s="129">
        <v>0</v>
      </c>
      <c r="AW13" s="129">
        <v>102895.22</v>
      </c>
      <c r="AX13" s="129">
        <v>0</v>
      </c>
      <c r="AY13" s="129">
        <v>263024.15999999997</v>
      </c>
      <c r="AZ13" s="129">
        <v>0</v>
      </c>
      <c r="BA13" s="129">
        <v>0</v>
      </c>
      <c r="BB13" s="129">
        <v>0</v>
      </c>
      <c r="BC13" s="129">
        <v>0</v>
      </c>
      <c r="BD13" s="146">
        <v>0</v>
      </c>
      <c r="BE13" s="132">
        <v>1349083.18</v>
      </c>
      <c r="BF13" s="128">
        <v>0</v>
      </c>
      <c r="BG13" s="129">
        <v>0</v>
      </c>
      <c r="BH13" s="129">
        <v>0</v>
      </c>
      <c r="BI13" s="134">
        <v>0</v>
      </c>
      <c r="BJ13" s="132">
        <v>0</v>
      </c>
      <c r="BK13" s="128">
        <v>0</v>
      </c>
      <c r="BL13" s="129">
        <v>0</v>
      </c>
      <c r="BM13" s="131">
        <v>0</v>
      </c>
      <c r="BN13" s="132">
        <v>0</v>
      </c>
      <c r="BO13" s="134">
        <v>0</v>
      </c>
      <c r="BP13" s="134">
        <v>9714.4</v>
      </c>
      <c r="BQ13" s="128">
        <v>6113.92</v>
      </c>
      <c r="BR13" s="129">
        <v>0</v>
      </c>
      <c r="BS13" s="129">
        <v>0</v>
      </c>
      <c r="BT13" s="129">
        <v>0</v>
      </c>
      <c r="BU13" s="129">
        <v>17619.689999999999</v>
      </c>
      <c r="BV13" s="129">
        <v>0</v>
      </c>
      <c r="BW13" s="129">
        <v>0</v>
      </c>
      <c r="BX13" s="131">
        <v>0</v>
      </c>
      <c r="BY13" s="128">
        <v>1541.85</v>
      </c>
      <c r="BZ13" s="129">
        <v>0</v>
      </c>
      <c r="CA13" s="129">
        <v>2795.78</v>
      </c>
      <c r="CB13" s="129">
        <v>30377.360000000001</v>
      </c>
      <c r="CC13" s="129">
        <v>0</v>
      </c>
      <c r="CD13" s="129">
        <v>0</v>
      </c>
      <c r="CE13" s="129">
        <v>0</v>
      </c>
      <c r="CF13" s="129">
        <v>0</v>
      </c>
      <c r="CG13" s="129">
        <v>0</v>
      </c>
      <c r="CH13" s="131">
        <v>0</v>
      </c>
      <c r="CI13" s="129">
        <v>0</v>
      </c>
      <c r="CJ13" s="129">
        <v>0</v>
      </c>
      <c r="CK13" s="129">
        <v>0</v>
      </c>
      <c r="CL13" s="129">
        <v>0</v>
      </c>
      <c r="CM13" s="129">
        <v>0</v>
      </c>
      <c r="CN13" s="129">
        <v>0</v>
      </c>
      <c r="CO13" s="129">
        <v>0</v>
      </c>
      <c r="CP13" s="129">
        <v>0</v>
      </c>
      <c r="CQ13" s="129">
        <v>0</v>
      </c>
      <c r="CR13" s="129">
        <v>0</v>
      </c>
      <c r="CS13" s="129">
        <v>0</v>
      </c>
      <c r="CT13" s="131">
        <v>0</v>
      </c>
      <c r="CU13" s="132">
        <v>68163</v>
      </c>
      <c r="CV13" s="132">
        <v>0</v>
      </c>
      <c r="CW13" s="132">
        <v>0</v>
      </c>
      <c r="CX13" s="128">
        <v>0</v>
      </c>
      <c r="CY13" s="129">
        <v>0</v>
      </c>
      <c r="CZ13" s="129">
        <v>0</v>
      </c>
      <c r="DA13" s="131">
        <v>0</v>
      </c>
      <c r="DB13" s="129">
        <v>966.11</v>
      </c>
      <c r="DC13" s="129">
        <v>0</v>
      </c>
      <c r="DD13" s="129">
        <v>0</v>
      </c>
      <c r="DE13" s="129">
        <v>0</v>
      </c>
      <c r="DF13" s="128">
        <v>0</v>
      </c>
      <c r="DG13" s="129">
        <v>0</v>
      </c>
      <c r="DH13" s="132">
        <v>966.11</v>
      </c>
      <c r="DI13" s="128">
        <v>0</v>
      </c>
      <c r="DJ13" s="129">
        <v>0</v>
      </c>
      <c r="DK13" s="129">
        <v>29.48</v>
      </c>
      <c r="DL13" s="129">
        <v>0</v>
      </c>
      <c r="DM13" s="129">
        <v>0</v>
      </c>
      <c r="DN13" s="129">
        <v>0</v>
      </c>
      <c r="DO13" s="129">
        <v>0</v>
      </c>
      <c r="DP13" s="129">
        <v>0</v>
      </c>
      <c r="DQ13" s="131">
        <v>0</v>
      </c>
      <c r="DR13" s="128">
        <v>0</v>
      </c>
      <c r="DS13" s="129">
        <v>0</v>
      </c>
      <c r="DT13" s="129">
        <v>0</v>
      </c>
      <c r="DU13" s="132">
        <v>29.48</v>
      </c>
      <c r="DV13" s="128">
        <v>169213.68</v>
      </c>
      <c r="DW13" s="129">
        <v>0</v>
      </c>
      <c r="DX13" s="129">
        <v>0</v>
      </c>
      <c r="DY13" s="129">
        <v>0</v>
      </c>
      <c r="DZ13" s="129">
        <v>0</v>
      </c>
      <c r="EA13" s="129">
        <v>0</v>
      </c>
      <c r="EB13" s="129">
        <v>1609</v>
      </c>
      <c r="EC13" s="129">
        <v>0</v>
      </c>
      <c r="ED13" s="132">
        <v>170822.68</v>
      </c>
      <c r="EE13" s="132">
        <v>0</v>
      </c>
      <c r="EF13" s="132">
        <v>0</v>
      </c>
      <c r="EG13" s="132">
        <v>1670752.88</v>
      </c>
      <c r="EH13" s="83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</row>
    <row r="14" spans="1:238" s="61" customFormat="1" ht="50.1" customHeight="1" thickBot="1">
      <c r="A14"/>
      <c r="B14" s="69">
        <v>42894</v>
      </c>
      <c r="C14" s="70" t="s">
        <v>249</v>
      </c>
      <c r="D14" s="68">
        <v>3147263.7330000624</v>
      </c>
      <c r="E14" s="68">
        <v>3068881.1130000628</v>
      </c>
      <c r="F14" s="123">
        <v>3847.99</v>
      </c>
      <c r="G14" s="124">
        <v>0</v>
      </c>
      <c r="H14" s="125">
        <v>2800.6</v>
      </c>
      <c r="I14" s="126">
        <v>486.42</v>
      </c>
      <c r="J14" s="124">
        <v>4363.4399999999996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  <c r="X14" s="124">
        <v>0</v>
      </c>
      <c r="Y14" s="124">
        <v>0</v>
      </c>
      <c r="Z14" s="124">
        <v>0</v>
      </c>
      <c r="AA14" s="125">
        <v>4849.8599999999997</v>
      </c>
      <c r="AB14" s="123">
        <v>0</v>
      </c>
      <c r="AC14" s="125">
        <v>0</v>
      </c>
      <c r="AD14" s="127">
        <v>11498.45</v>
      </c>
      <c r="AE14" s="128">
        <v>0</v>
      </c>
      <c r="AF14" s="129">
        <v>14798.11</v>
      </c>
      <c r="AG14" s="129">
        <v>0</v>
      </c>
      <c r="AH14" s="129">
        <v>0</v>
      </c>
      <c r="AI14" s="131">
        <v>0</v>
      </c>
      <c r="AJ14" s="128">
        <v>0</v>
      </c>
      <c r="AK14" s="129">
        <v>0</v>
      </c>
      <c r="AL14" s="129">
        <v>0</v>
      </c>
      <c r="AM14" s="129">
        <v>0</v>
      </c>
      <c r="AN14" s="131">
        <v>0</v>
      </c>
      <c r="AO14" s="132">
        <v>14798.11</v>
      </c>
      <c r="AP14" s="128">
        <v>0</v>
      </c>
      <c r="AQ14" s="131">
        <v>0</v>
      </c>
      <c r="AR14" s="132">
        <v>0</v>
      </c>
      <c r="AS14" s="128">
        <v>0</v>
      </c>
      <c r="AT14" s="129">
        <v>0</v>
      </c>
      <c r="AU14" s="129">
        <v>0</v>
      </c>
      <c r="AV14" s="129">
        <v>0</v>
      </c>
      <c r="AW14" s="129">
        <v>0</v>
      </c>
      <c r="AX14" s="129">
        <v>0</v>
      </c>
      <c r="AY14" s="129">
        <v>0</v>
      </c>
      <c r="AZ14" s="129">
        <v>0</v>
      </c>
      <c r="BA14" s="129">
        <v>0</v>
      </c>
      <c r="BB14" s="129">
        <v>0</v>
      </c>
      <c r="BC14" s="129">
        <v>0</v>
      </c>
      <c r="BD14" s="146">
        <v>0</v>
      </c>
      <c r="BE14" s="132">
        <v>0</v>
      </c>
      <c r="BF14" s="128">
        <v>0</v>
      </c>
      <c r="BG14" s="129">
        <v>0</v>
      </c>
      <c r="BH14" s="129">
        <v>21266.58</v>
      </c>
      <c r="BI14" s="134">
        <v>0</v>
      </c>
      <c r="BJ14" s="132">
        <v>21266.58</v>
      </c>
      <c r="BK14" s="128">
        <v>12726.19</v>
      </c>
      <c r="BL14" s="129">
        <v>0</v>
      </c>
      <c r="BM14" s="131">
        <v>0</v>
      </c>
      <c r="BN14" s="132">
        <v>12726.19</v>
      </c>
      <c r="BO14" s="134">
        <v>0</v>
      </c>
      <c r="BP14" s="134">
        <v>18096</v>
      </c>
      <c r="BQ14" s="128">
        <v>22981.34</v>
      </c>
      <c r="BR14" s="129">
        <v>0</v>
      </c>
      <c r="BS14" s="129">
        <v>0</v>
      </c>
      <c r="BT14" s="129">
        <v>0</v>
      </c>
      <c r="BU14" s="129">
        <v>0</v>
      </c>
      <c r="BV14" s="129">
        <v>0</v>
      </c>
      <c r="BW14" s="129">
        <v>0</v>
      </c>
      <c r="BX14" s="131">
        <v>0</v>
      </c>
      <c r="BY14" s="128">
        <v>0</v>
      </c>
      <c r="BZ14" s="129">
        <v>0</v>
      </c>
      <c r="CA14" s="129">
        <v>0</v>
      </c>
      <c r="CB14" s="129">
        <v>0</v>
      </c>
      <c r="CC14" s="129">
        <v>0</v>
      </c>
      <c r="CD14" s="129">
        <v>0</v>
      </c>
      <c r="CE14" s="129">
        <v>0</v>
      </c>
      <c r="CF14" s="129">
        <v>0</v>
      </c>
      <c r="CG14" s="129">
        <v>0</v>
      </c>
      <c r="CH14" s="131">
        <v>0</v>
      </c>
      <c r="CI14" s="129">
        <v>0</v>
      </c>
      <c r="CJ14" s="129">
        <v>0</v>
      </c>
      <c r="CK14" s="129">
        <v>0</v>
      </c>
      <c r="CL14" s="129">
        <v>0</v>
      </c>
      <c r="CM14" s="129">
        <v>0</v>
      </c>
      <c r="CN14" s="129">
        <v>0</v>
      </c>
      <c r="CO14" s="129">
        <v>0</v>
      </c>
      <c r="CP14" s="129">
        <v>0</v>
      </c>
      <c r="CQ14" s="129">
        <v>0</v>
      </c>
      <c r="CR14" s="129">
        <v>0</v>
      </c>
      <c r="CS14" s="129">
        <v>0</v>
      </c>
      <c r="CT14" s="131">
        <v>0</v>
      </c>
      <c r="CU14" s="132">
        <v>41077.339999999997</v>
      </c>
      <c r="CV14" s="132">
        <v>0</v>
      </c>
      <c r="CW14" s="132">
        <v>0</v>
      </c>
      <c r="CX14" s="128">
        <v>0</v>
      </c>
      <c r="CY14" s="129">
        <v>0</v>
      </c>
      <c r="CZ14" s="129">
        <v>0</v>
      </c>
      <c r="DA14" s="131">
        <v>0</v>
      </c>
      <c r="DB14" s="129">
        <v>0</v>
      </c>
      <c r="DC14" s="129">
        <v>0</v>
      </c>
      <c r="DD14" s="129">
        <v>0</v>
      </c>
      <c r="DE14" s="129">
        <v>0</v>
      </c>
      <c r="DF14" s="128">
        <v>0</v>
      </c>
      <c r="DG14" s="129">
        <v>0</v>
      </c>
      <c r="DH14" s="132">
        <v>0</v>
      </c>
      <c r="DI14" s="128">
        <v>0</v>
      </c>
      <c r="DJ14" s="129">
        <v>0</v>
      </c>
      <c r="DK14" s="129">
        <v>0</v>
      </c>
      <c r="DL14" s="129">
        <v>0</v>
      </c>
      <c r="DM14" s="129">
        <v>0</v>
      </c>
      <c r="DN14" s="129">
        <v>0</v>
      </c>
      <c r="DO14" s="129">
        <v>0</v>
      </c>
      <c r="DP14" s="129">
        <v>0</v>
      </c>
      <c r="DQ14" s="131">
        <v>0</v>
      </c>
      <c r="DR14" s="128">
        <v>0</v>
      </c>
      <c r="DS14" s="129">
        <v>0</v>
      </c>
      <c r="DT14" s="129">
        <v>0</v>
      </c>
      <c r="DU14" s="132">
        <v>0</v>
      </c>
      <c r="DV14" s="128">
        <v>0</v>
      </c>
      <c r="DW14" s="129">
        <v>0</v>
      </c>
      <c r="DX14" s="129">
        <v>0</v>
      </c>
      <c r="DY14" s="129">
        <v>0</v>
      </c>
      <c r="DZ14" s="129">
        <v>0</v>
      </c>
      <c r="EA14" s="129">
        <v>0</v>
      </c>
      <c r="EB14" s="129">
        <v>12.85</v>
      </c>
      <c r="EC14" s="129">
        <v>0</v>
      </c>
      <c r="ED14" s="132">
        <v>12.85</v>
      </c>
      <c r="EE14" s="132">
        <v>0</v>
      </c>
      <c r="EF14" s="132">
        <v>0</v>
      </c>
      <c r="EG14" s="132">
        <v>89881.07</v>
      </c>
      <c r="EH14" s="83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</row>
    <row r="15" spans="1:238" s="61" customFormat="1" ht="50.1" customHeight="1" thickBot="1">
      <c r="A15"/>
      <c r="B15" s="69">
        <v>42895</v>
      </c>
      <c r="C15" s="70" t="s">
        <v>250</v>
      </c>
      <c r="D15" s="68">
        <v>3068881.1130000628</v>
      </c>
      <c r="E15" s="68">
        <v>11520179.613000065</v>
      </c>
      <c r="F15" s="123">
        <v>11543.97</v>
      </c>
      <c r="G15" s="124">
        <v>0</v>
      </c>
      <c r="H15" s="125">
        <v>3374.4</v>
      </c>
      <c r="I15" s="126">
        <v>481.95</v>
      </c>
      <c r="J15" s="124">
        <v>252.78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75037.61</v>
      </c>
      <c r="T15" s="124">
        <v>0</v>
      </c>
      <c r="U15" s="124">
        <v>0</v>
      </c>
      <c r="V15" s="124">
        <v>0</v>
      </c>
      <c r="W15" s="124">
        <v>0</v>
      </c>
      <c r="X15" s="124">
        <v>0</v>
      </c>
      <c r="Y15" s="124">
        <v>0</v>
      </c>
      <c r="Z15" s="124">
        <v>0</v>
      </c>
      <c r="AA15" s="125">
        <v>75772.34</v>
      </c>
      <c r="AB15" s="123">
        <v>0</v>
      </c>
      <c r="AC15" s="125">
        <v>9000000</v>
      </c>
      <c r="AD15" s="127">
        <v>9090690.7100000009</v>
      </c>
      <c r="AE15" s="128">
        <v>2748.94</v>
      </c>
      <c r="AF15" s="129">
        <v>0</v>
      </c>
      <c r="AG15" s="129">
        <v>447.77</v>
      </c>
      <c r="AH15" s="129">
        <v>0</v>
      </c>
      <c r="AI15" s="131">
        <v>0</v>
      </c>
      <c r="AJ15" s="128">
        <v>0</v>
      </c>
      <c r="AK15" s="129">
        <v>0</v>
      </c>
      <c r="AL15" s="129">
        <v>447.76</v>
      </c>
      <c r="AM15" s="129">
        <v>0</v>
      </c>
      <c r="AN15" s="131">
        <v>0</v>
      </c>
      <c r="AO15" s="132">
        <v>3644.4700000000003</v>
      </c>
      <c r="AP15" s="128">
        <v>0</v>
      </c>
      <c r="AQ15" s="131">
        <v>0</v>
      </c>
      <c r="AR15" s="132">
        <v>0</v>
      </c>
      <c r="AS15" s="128">
        <v>0</v>
      </c>
      <c r="AT15" s="129">
        <v>0</v>
      </c>
      <c r="AU15" s="129">
        <v>0</v>
      </c>
      <c r="AV15" s="129">
        <v>0</v>
      </c>
      <c r="AW15" s="129">
        <v>0</v>
      </c>
      <c r="AX15" s="129">
        <v>2785</v>
      </c>
      <c r="AY15" s="129">
        <v>0</v>
      </c>
      <c r="AZ15" s="129">
        <v>0</v>
      </c>
      <c r="BA15" s="129">
        <v>64046.1</v>
      </c>
      <c r="BB15" s="129">
        <v>0</v>
      </c>
      <c r="BC15" s="129">
        <v>0</v>
      </c>
      <c r="BD15" s="146">
        <v>0</v>
      </c>
      <c r="BE15" s="132">
        <v>66831.100000000006</v>
      </c>
      <c r="BF15" s="128">
        <v>35536.199999999997</v>
      </c>
      <c r="BG15" s="129">
        <v>433437.66</v>
      </c>
      <c r="BH15" s="129">
        <v>-83.93</v>
      </c>
      <c r="BI15" s="134">
        <v>0</v>
      </c>
      <c r="BJ15" s="132">
        <v>468889.93</v>
      </c>
      <c r="BK15" s="128">
        <v>0</v>
      </c>
      <c r="BL15" s="129">
        <v>0</v>
      </c>
      <c r="BM15" s="131">
        <v>0</v>
      </c>
      <c r="BN15" s="132">
        <v>0</v>
      </c>
      <c r="BO15" s="134">
        <v>0</v>
      </c>
      <c r="BP15" s="134">
        <v>0</v>
      </c>
      <c r="BQ15" s="128">
        <v>7097.4</v>
      </c>
      <c r="BR15" s="129">
        <v>0</v>
      </c>
      <c r="BS15" s="129">
        <v>0</v>
      </c>
      <c r="BT15" s="129">
        <v>0</v>
      </c>
      <c r="BU15" s="129">
        <v>0</v>
      </c>
      <c r="BV15" s="129">
        <v>0</v>
      </c>
      <c r="BW15" s="129">
        <v>0</v>
      </c>
      <c r="BX15" s="131">
        <v>0</v>
      </c>
      <c r="BY15" s="128">
        <v>0</v>
      </c>
      <c r="BZ15" s="129">
        <v>0</v>
      </c>
      <c r="CA15" s="129">
        <v>0</v>
      </c>
      <c r="CB15" s="129">
        <v>0</v>
      </c>
      <c r="CC15" s="129">
        <v>0</v>
      </c>
      <c r="CD15" s="129">
        <v>0</v>
      </c>
      <c r="CE15" s="129">
        <v>0</v>
      </c>
      <c r="CF15" s="129">
        <v>0</v>
      </c>
      <c r="CG15" s="129">
        <v>0</v>
      </c>
      <c r="CH15" s="131">
        <v>1900</v>
      </c>
      <c r="CI15" s="129">
        <v>0</v>
      </c>
      <c r="CJ15" s="129">
        <v>0</v>
      </c>
      <c r="CK15" s="129">
        <v>0</v>
      </c>
      <c r="CL15" s="129">
        <v>0</v>
      </c>
      <c r="CM15" s="129">
        <v>0</v>
      </c>
      <c r="CN15" s="129">
        <v>0</v>
      </c>
      <c r="CO15" s="129">
        <v>0</v>
      </c>
      <c r="CP15" s="129">
        <v>57848.44</v>
      </c>
      <c r="CQ15" s="129">
        <v>0</v>
      </c>
      <c r="CR15" s="129">
        <v>0</v>
      </c>
      <c r="CS15" s="129">
        <v>0</v>
      </c>
      <c r="CT15" s="131">
        <v>0</v>
      </c>
      <c r="CU15" s="132">
        <v>66845.84</v>
      </c>
      <c r="CV15" s="132">
        <v>0</v>
      </c>
      <c r="CW15" s="132">
        <v>0</v>
      </c>
      <c r="CX15" s="128">
        <v>0</v>
      </c>
      <c r="CY15" s="129">
        <v>0</v>
      </c>
      <c r="CZ15" s="129">
        <v>0</v>
      </c>
      <c r="DA15" s="131">
        <v>9767.68</v>
      </c>
      <c r="DB15" s="129">
        <v>3129.57</v>
      </c>
      <c r="DC15" s="129">
        <v>0</v>
      </c>
      <c r="DD15" s="129">
        <v>0</v>
      </c>
      <c r="DE15" s="129">
        <v>204.95</v>
      </c>
      <c r="DF15" s="128">
        <v>0</v>
      </c>
      <c r="DG15" s="129">
        <v>0</v>
      </c>
      <c r="DH15" s="132">
        <v>13102.2</v>
      </c>
      <c r="DI15" s="128">
        <v>6228.75</v>
      </c>
      <c r="DJ15" s="129">
        <v>0</v>
      </c>
      <c r="DK15" s="129">
        <v>44.92</v>
      </c>
      <c r="DL15" s="129">
        <v>0</v>
      </c>
      <c r="DM15" s="129">
        <v>0</v>
      </c>
      <c r="DN15" s="129">
        <v>0</v>
      </c>
      <c r="DO15" s="129">
        <v>0</v>
      </c>
      <c r="DP15" s="129">
        <v>0</v>
      </c>
      <c r="DQ15" s="131">
        <v>0</v>
      </c>
      <c r="DR15" s="128">
        <v>0</v>
      </c>
      <c r="DS15" s="129">
        <v>0</v>
      </c>
      <c r="DT15" s="129">
        <v>0</v>
      </c>
      <c r="DU15" s="132">
        <v>6273.67</v>
      </c>
      <c r="DV15" s="128">
        <v>0</v>
      </c>
      <c r="DW15" s="129">
        <v>0</v>
      </c>
      <c r="DX15" s="129">
        <v>0</v>
      </c>
      <c r="DY15" s="129">
        <v>175</v>
      </c>
      <c r="DZ15" s="129">
        <v>12410.92</v>
      </c>
      <c r="EA15" s="129">
        <v>0</v>
      </c>
      <c r="EB15" s="129">
        <v>1219.08</v>
      </c>
      <c r="EC15" s="129">
        <v>0</v>
      </c>
      <c r="ED15" s="132">
        <v>13805</v>
      </c>
      <c r="EE15" s="132">
        <v>0</v>
      </c>
      <c r="EF15" s="132">
        <v>0</v>
      </c>
      <c r="EG15" s="132">
        <v>639392.21</v>
      </c>
      <c r="EH15" s="83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</row>
    <row r="16" spans="1:238" s="61" customFormat="1" ht="50.1" hidden="1" customHeight="1" thickBot="1">
      <c r="A16"/>
      <c r="B16" s="71">
        <v>42896</v>
      </c>
      <c r="C16" s="72" t="s">
        <v>251</v>
      </c>
      <c r="D16" s="73">
        <v>11520179.613000065</v>
      </c>
      <c r="E16" s="73">
        <v>11520179.613000065</v>
      </c>
      <c r="F16" s="135">
        <v>0</v>
      </c>
      <c r="G16" s="136">
        <v>0</v>
      </c>
      <c r="H16" s="137">
        <v>0</v>
      </c>
      <c r="I16" s="138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7">
        <v>0</v>
      </c>
      <c r="AB16" s="135">
        <v>0</v>
      </c>
      <c r="AC16" s="137">
        <v>0</v>
      </c>
      <c r="AD16" s="139">
        <v>0</v>
      </c>
      <c r="AE16" s="140">
        <v>0</v>
      </c>
      <c r="AF16" s="141">
        <v>0</v>
      </c>
      <c r="AG16" s="141">
        <v>0</v>
      </c>
      <c r="AH16" s="141">
        <v>0</v>
      </c>
      <c r="AI16" s="142">
        <v>0</v>
      </c>
      <c r="AJ16" s="140">
        <v>0</v>
      </c>
      <c r="AK16" s="141">
        <v>0</v>
      </c>
      <c r="AL16" s="141">
        <v>0</v>
      </c>
      <c r="AM16" s="141">
        <v>0</v>
      </c>
      <c r="AN16" s="142">
        <v>0</v>
      </c>
      <c r="AO16" s="132">
        <v>0</v>
      </c>
      <c r="AP16" s="140">
        <v>0</v>
      </c>
      <c r="AQ16" s="142">
        <v>0</v>
      </c>
      <c r="AR16" s="132">
        <v>0</v>
      </c>
      <c r="AS16" s="140"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v>0</v>
      </c>
      <c r="AZ16" s="141">
        <v>0</v>
      </c>
      <c r="BA16" s="141">
        <v>0</v>
      </c>
      <c r="BB16" s="141">
        <v>0</v>
      </c>
      <c r="BC16" s="141">
        <v>0</v>
      </c>
      <c r="BD16" s="147">
        <v>0</v>
      </c>
      <c r="BE16" s="132">
        <v>0</v>
      </c>
      <c r="BF16" s="140">
        <v>0</v>
      </c>
      <c r="BG16" s="141">
        <v>0</v>
      </c>
      <c r="BH16" s="141">
        <v>0</v>
      </c>
      <c r="BI16" s="143">
        <v>0</v>
      </c>
      <c r="BJ16" s="132">
        <v>0</v>
      </c>
      <c r="BK16" s="140">
        <v>0</v>
      </c>
      <c r="BL16" s="141">
        <v>0</v>
      </c>
      <c r="BM16" s="142">
        <v>0</v>
      </c>
      <c r="BN16" s="132">
        <v>0</v>
      </c>
      <c r="BO16" s="143">
        <v>0</v>
      </c>
      <c r="BP16" s="143">
        <v>0</v>
      </c>
      <c r="BQ16" s="140">
        <v>0</v>
      </c>
      <c r="BR16" s="141">
        <v>0</v>
      </c>
      <c r="BS16" s="141">
        <v>0</v>
      </c>
      <c r="BT16" s="141">
        <v>0</v>
      </c>
      <c r="BU16" s="141">
        <v>0</v>
      </c>
      <c r="BV16" s="141">
        <v>0</v>
      </c>
      <c r="BW16" s="141">
        <v>0</v>
      </c>
      <c r="BX16" s="142">
        <v>0</v>
      </c>
      <c r="BY16" s="140">
        <v>0</v>
      </c>
      <c r="BZ16" s="141"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0</v>
      </c>
      <c r="CF16" s="141">
        <v>0</v>
      </c>
      <c r="CG16" s="141">
        <v>0</v>
      </c>
      <c r="CH16" s="142">
        <v>0</v>
      </c>
      <c r="CI16" s="141">
        <v>0</v>
      </c>
      <c r="CJ16" s="141">
        <v>0</v>
      </c>
      <c r="CK16" s="141">
        <v>0</v>
      </c>
      <c r="CL16" s="141">
        <v>0</v>
      </c>
      <c r="CM16" s="141">
        <v>0</v>
      </c>
      <c r="CN16" s="141">
        <v>0</v>
      </c>
      <c r="CO16" s="141">
        <v>0</v>
      </c>
      <c r="CP16" s="141">
        <v>0</v>
      </c>
      <c r="CQ16" s="141">
        <v>0</v>
      </c>
      <c r="CR16" s="141">
        <v>0</v>
      </c>
      <c r="CS16" s="141">
        <v>0</v>
      </c>
      <c r="CT16" s="142">
        <v>0</v>
      </c>
      <c r="CU16" s="132">
        <v>0</v>
      </c>
      <c r="CV16" s="132">
        <v>0</v>
      </c>
      <c r="CW16" s="132">
        <v>0</v>
      </c>
      <c r="CX16" s="140">
        <v>0</v>
      </c>
      <c r="CY16" s="141">
        <v>0</v>
      </c>
      <c r="CZ16" s="141">
        <v>0</v>
      </c>
      <c r="DA16" s="142">
        <v>0</v>
      </c>
      <c r="DB16" s="141">
        <v>0</v>
      </c>
      <c r="DC16" s="141">
        <v>0</v>
      </c>
      <c r="DD16" s="141">
        <v>0</v>
      </c>
      <c r="DE16" s="141">
        <v>0</v>
      </c>
      <c r="DF16" s="140">
        <v>0</v>
      </c>
      <c r="DG16" s="141">
        <v>0</v>
      </c>
      <c r="DH16" s="132">
        <v>0</v>
      </c>
      <c r="DI16" s="140">
        <v>0</v>
      </c>
      <c r="DJ16" s="141">
        <v>0</v>
      </c>
      <c r="DK16" s="141">
        <v>0</v>
      </c>
      <c r="DL16" s="141">
        <v>0</v>
      </c>
      <c r="DM16" s="141">
        <v>0</v>
      </c>
      <c r="DN16" s="141">
        <v>0</v>
      </c>
      <c r="DO16" s="141">
        <v>0</v>
      </c>
      <c r="DP16" s="141">
        <v>0</v>
      </c>
      <c r="DQ16" s="142">
        <v>0</v>
      </c>
      <c r="DR16" s="140">
        <v>0</v>
      </c>
      <c r="DS16" s="141">
        <v>0</v>
      </c>
      <c r="DT16" s="141">
        <v>0</v>
      </c>
      <c r="DU16" s="132">
        <v>0</v>
      </c>
      <c r="DV16" s="140">
        <v>0</v>
      </c>
      <c r="DW16" s="141">
        <v>0</v>
      </c>
      <c r="DX16" s="141">
        <v>0</v>
      </c>
      <c r="DY16" s="141">
        <v>0</v>
      </c>
      <c r="DZ16" s="141">
        <v>0</v>
      </c>
      <c r="EA16" s="141">
        <v>0</v>
      </c>
      <c r="EB16" s="141">
        <v>0</v>
      </c>
      <c r="EC16" s="141">
        <v>0</v>
      </c>
      <c r="ED16" s="132">
        <v>0</v>
      </c>
      <c r="EE16" s="132">
        <v>0</v>
      </c>
      <c r="EF16" s="132">
        <v>0</v>
      </c>
      <c r="EG16" s="132">
        <v>0</v>
      </c>
      <c r="EH16" s="83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</row>
    <row r="17" spans="1:238" s="61" customFormat="1" ht="50.1" hidden="1" customHeight="1" thickBot="1">
      <c r="A17"/>
      <c r="B17" s="71">
        <v>42897</v>
      </c>
      <c r="C17" s="72" t="s">
        <v>252</v>
      </c>
      <c r="D17" s="73">
        <v>11520179.613000065</v>
      </c>
      <c r="E17" s="73">
        <v>11520179.613000065</v>
      </c>
      <c r="F17" s="135">
        <v>0</v>
      </c>
      <c r="G17" s="136">
        <v>0</v>
      </c>
      <c r="H17" s="137">
        <v>0</v>
      </c>
      <c r="I17" s="138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7">
        <v>0</v>
      </c>
      <c r="AB17" s="135">
        <v>0</v>
      </c>
      <c r="AC17" s="137">
        <v>0</v>
      </c>
      <c r="AD17" s="139">
        <v>0</v>
      </c>
      <c r="AE17" s="140">
        <v>0</v>
      </c>
      <c r="AF17" s="141">
        <v>0</v>
      </c>
      <c r="AG17" s="141">
        <v>0</v>
      </c>
      <c r="AH17" s="141">
        <v>0</v>
      </c>
      <c r="AI17" s="142">
        <v>0</v>
      </c>
      <c r="AJ17" s="140">
        <v>0</v>
      </c>
      <c r="AK17" s="141">
        <v>0</v>
      </c>
      <c r="AL17" s="141">
        <v>0</v>
      </c>
      <c r="AM17" s="141">
        <v>0</v>
      </c>
      <c r="AN17" s="142">
        <v>0</v>
      </c>
      <c r="AO17" s="132">
        <v>0</v>
      </c>
      <c r="AP17" s="140">
        <v>0</v>
      </c>
      <c r="AQ17" s="142">
        <v>0</v>
      </c>
      <c r="AR17" s="132">
        <v>0</v>
      </c>
      <c r="AS17" s="140"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v>0</v>
      </c>
      <c r="AZ17" s="141">
        <v>0</v>
      </c>
      <c r="BA17" s="141">
        <v>0</v>
      </c>
      <c r="BB17" s="141">
        <v>0</v>
      </c>
      <c r="BC17" s="141">
        <v>0</v>
      </c>
      <c r="BD17" s="147">
        <v>0</v>
      </c>
      <c r="BE17" s="132">
        <v>0</v>
      </c>
      <c r="BF17" s="140">
        <v>0</v>
      </c>
      <c r="BG17" s="141">
        <v>0</v>
      </c>
      <c r="BH17" s="141">
        <v>0</v>
      </c>
      <c r="BI17" s="143">
        <v>0</v>
      </c>
      <c r="BJ17" s="132">
        <v>0</v>
      </c>
      <c r="BK17" s="140">
        <v>0</v>
      </c>
      <c r="BL17" s="141">
        <v>0</v>
      </c>
      <c r="BM17" s="142">
        <v>0</v>
      </c>
      <c r="BN17" s="132">
        <v>0</v>
      </c>
      <c r="BO17" s="143">
        <v>0</v>
      </c>
      <c r="BP17" s="143">
        <v>0</v>
      </c>
      <c r="BQ17" s="140">
        <v>0</v>
      </c>
      <c r="BR17" s="141">
        <v>0</v>
      </c>
      <c r="BS17" s="141">
        <v>0</v>
      </c>
      <c r="BT17" s="141">
        <v>0</v>
      </c>
      <c r="BU17" s="141">
        <v>0</v>
      </c>
      <c r="BV17" s="141">
        <v>0</v>
      </c>
      <c r="BW17" s="141">
        <v>0</v>
      </c>
      <c r="BX17" s="142">
        <v>0</v>
      </c>
      <c r="BY17" s="140">
        <v>0</v>
      </c>
      <c r="BZ17" s="141"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0</v>
      </c>
      <c r="CF17" s="141">
        <v>0</v>
      </c>
      <c r="CG17" s="141">
        <v>0</v>
      </c>
      <c r="CH17" s="142">
        <v>0</v>
      </c>
      <c r="CI17" s="141">
        <v>0</v>
      </c>
      <c r="CJ17" s="141">
        <v>0</v>
      </c>
      <c r="CK17" s="141">
        <v>0</v>
      </c>
      <c r="CL17" s="141">
        <v>0</v>
      </c>
      <c r="CM17" s="141">
        <v>0</v>
      </c>
      <c r="CN17" s="141">
        <v>0</v>
      </c>
      <c r="CO17" s="141">
        <v>0</v>
      </c>
      <c r="CP17" s="141">
        <v>0</v>
      </c>
      <c r="CQ17" s="141">
        <v>0</v>
      </c>
      <c r="CR17" s="141">
        <v>0</v>
      </c>
      <c r="CS17" s="141">
        <v>0</v>
      </c>
      <c r="CT17" s="142">
        <v>0</v>
      </c>
      <c r="CU17" s="132">
        <v>0</v>
      </c>
      <c r="CV17" s="132">
        <v>0</v>
      </c>
      <c r="CW17" s="132">
        <v>0</v>
      </c>
      <c r="CX17" s="140">
        <v>0</v>
      </c>
      <c r="CY17" s="141">
        <v>0</v>
      </c>
      <c r="CZ17" s="141">
        <v>0</v>
      </c>
      <c r="DA17" s="142">
        <v>0</v>
      </c>
      <c r="DB17" s="141">
        <v>0</v>
      </c>
      <c r="DC17" s="141">
        <v>0</v>
      </c>
      <c r="DD17" s="141">
        <v>0</v>
      </c>
      <c r="DE17" s="141">
        <v>0</v>
      </c>
      <c r="DF17" s="140">
        <v>0</v>
      </c>
      <c r="DG17" s="141">
        <v>0</v>
      </c>
      <c r="DH17" s="132">
        <v>0</v>
      </c>
      <c r="DI17" s="140">
        <v>0</v>
      </c>
      <c r="DJ17" s="141">
        <v>0</v>
      </c>
      <c r="DK17" s="141">
        <v>0</v>
      </c>
      <c r="DL17" s="141">
        <v>0</v>
      </c>
      <c r="DM17" s="141">
        <v>0</v>
      </c>
      <c r="DN17" s="141">
        <v>0</v>
      </c>
      <c r="DO17" s="141">
        <v>0</v>
      </c>
      <c r="DP17" s="141">
        <v>0</v>
      </c>
      <c r="DQ17" s="142">
        <v>0</v>
      </c>
      <c r="DR17" s="140">
        <v>0</v>
      </c>
      <c r="DS17" s="141">
        <v>0</v>
      </c>
      <c r="DT17" s="141">
        <v>0</v>
      </c>
      <c r="DU17" s="132">
        <v>0</v>
      </c>
      <c r="DV17" s="140">
        <v>0</v>
      </c>
      <c r="DW17" s="141">
        <v>0</v>
      </c>
      <c r="DX17" s="141">
        <v>0</v>
      </c>
      <c r="DY17" s="141">
        <v>0</v>
      </c>
      <c r="DZ17" s="141">
        <v>0</v>
      </c>
      <c r="EA17" s="141">
        <v>0</v>
      </c>
      <c r="EB17" s="141">
        <v>0</v>
      </c>
      <c r="EC17" s="141">
        <v>0</v>
      </c>
      <c r="ED17" s="132">
        <v>0</v>
      </c>
      <c r="EE17" s="132">
        <v>0</v>
      </c>
      <c r="EF17" s="132">
        <v>0</v>
      </c>
      <c r="EG17" s="132">
        <v>0</v>
      </c>
      <c r="EH17" s="83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</row>
    <row r="18" spans="1:238" s="61" customFormat="1" ht="50.1" customHeight="1" thickBot="1">
      <c r="A18"/>
      <c r="B18" s="69">
        <v>42898</v>
      </c>
      <c r="C18" s="70" t="s">
        <v>253</v>
      </c>
      <c r="D18" s="68">
        <v>11520179.613000065</v>
      </c>
      <c r="E18" s="68">
        <v>9836738.2530000657</v>
      </c>
      <c r="F18" s="123">
        <v>3847.99</v>
      </c>
      <c r="G18" s="124">
        <v>0</v>
      </c>
      <c r="H18" s="125">
        <v>3241.4</v>
      </c>
      <c r="I18" s="126">
        <v>1244.95</v>
      </c>
      <c r="J18" s="124">
        <v>520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2280</v>
      </c>
      <c r="Z18" s="124">
        <v>0</v>
      </c>
      <c r="AA18" s="125">
        <v>4044.95</v>
      </c>
      <c r="AB18" s="123">
        <v>0</v>
      </c>
      <c r="AC18" s="125">
        <v>0</v>
      </c>
      <c r="AD18" s="127">
        <v>11134.34</v>
      </c>
      <c r="AE18" s="128">
        <v>0</v>
      </c>
      <c r="AF18" s="129">
        <v>0</v>
      </c>
      <c r="AG18" s="129">
        <v>0</v>
      </c>
      <c r="AH18" s="129">
        <v>0</v>
      </c>
      <c r="AI18" s="131">
        <v>0</v>
      </c>
      <c r="AJ18" s="128">
        <v>0</v>
      </c>
      <c r="AK18" s="129">
        <v>4544.2700000000004</v>
      </c>
      <c r="AL18" s="129">
        <v>4642.6899999999996</v>
      </c>
      <c r="AM18" s="129">
        <v>2128.98</v>
      </c>
      <c r="AN18" s="131">
        <v>0</v>
      </c>
      <c r="AO18" s="132">
        <v>11315.939999999999</v>
      </c>
      <c r="AP18" s="128">
        <v>0</v>
      </c>
      <c r="AQ18" s="131">
        <v>0</v>
      </c>
      <c r="AR18" s="132">
        <v>0</v>
      </c>
      <c r="AS18" s="128">
        <v>0</v>
      </c>
      <c r="AT18" s="129">
        <v>0</v>
      </c>
      <c r="AU18" s="129">
        <v>3497.7300000000005</v>
      </c>
      <c r="AV18" s="129">
        <v>0</v>
      </c>
      <c r="AW18" s="129">
        <v>0</v>
      </c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29">
        <v>0</v>
      </c>
      <c r="BD18" s="146">
        <v>0</v>
      </c>
      <c r="BE18" s="132">
        <v>3497.7300000000005</v>
      </c>
      <c r="BF18" s="128">
        <v>2369.7800000000002</v>
      </c>
      <c r="BG18" s="129">
        <v>0</v>
      </c>
      <c r="BH18" s="129">
        <v>0</v>
      </c>
      <c r="BI18" s="134">
        <v>0</v>
      </c>
      <c r="BJ18" s="132">
        <v>2369.7800000000002</v>
      </c>
      <c r="BK18" s="128">
        <v>2226.59</v>
      </c>
      <c r="BL18" s="129">
        <v>504.99</v>
      </c>
      <c r="BM18" s="131">
        <v>0</v>
      </c>
      <c r="BN18" s="132">
        <v>2731.58</v>
      </c>
      <c r="BO18" s="134">
        <v>0</v>
      </c>
      <c r="BP18" s="134">
        <v>7654.6</v>
      </c>
      <c r="BQ18" s="128">
        <v>36.92</v>
      </c>
      <c r="BR18" s="129">
        <v>0</v>
      </c>
      <c r="BS18" s="129">
        <v>1114.92</v>
      </c>
      <c r="BT18" s="129">
        <v>0</v>
      </c>
      <c r="BU18" s="129">
        <v>0</v>
      </c>
      <c r="BV18" s="129">
        <v>0</v>
      </c>
      <c r="BW18" s="129">
        <v>2957.13</v>
      </c>
      <c r="BX18" s="131">
        <v>4131</v>
      </c>
      <c r="BY18" s="128">
        <v>1939.31</v>
      </c>
      <c r="BZ18" s="129">
        <v>12399.69</v>
      </c>
      <c r="CA18" s="129">
        <v>193026.47</v>
      </c>
      <c r="CB18" s="129">
        <v>0</v>
      </c>
      <c r="CC18" s="129">
        <v>0</v>
      </c>
      <c r="CD18" s="129">
        <v>0</v>
      </c>
      <c r="CE18" s="129">
        <v>0</v>
      </c>
      <c r="CF18" s="129">
        <v>0</v>
      </c>
      <c r="CG18" s="129">
        <v>1690.9</v>
      </c>
      <c r="CH18" s="131">
        <v>0</v>
      </c>
      <c r="CI18" s="129">
        <v>0</v>
      </c>
      <c r="CJ18" s="129">
        <v>0</v>
      </c>
      <c r="CK18" s="129">
        <v>0</v>
      </c>
      <c r="CL18" s="129">
        <v>0</v>
      </c>
      <c r="CM18" s="129">
        <v>0</v>
      </c>
      <c r="CN18" s="129">
        <v>0</v>
      </c>
      <c r="CO18" s="129">
        <v>140.1</v>
      </c>
      <c r="CP18" s="129">
        <v>1386327.41</v>
      </c>
      <c r="CQ18" s="129">
        <v>0</v>
      </c>
      <c r="CR18" s="129">
        <v>0</v>
      </c>
      <c r="CS18" s="129">
        <v>0</v>
      </c>
      <c r="CT18" s="131">
        <v>0</v>
      </c>
      <c r="CU18" s="132">
        <v>1611418.45</v>
      </c>
      <c r="CV18" s="132">
        <v>0</v>
      </c>
      <c r="CW18" s="132">
        <v>0</v>
      </c>
      <c r="CX18" s="128">
        <v>1666.05</v>
      </c>
      <c r="CY18" s="129">
        <v>0</v>
      </c>
      <c r="CZ18" s="129">
        <v>0</v>
      </c>
      <c r="DA18" s="131">
        <v>2522.4899999999998</v>
      </c>
      <c r="DB18" s="129">
        <v>50.85</v>
      </c>
      <c r="DC18" s="129">
        <v>0</v>
      </c>
      <c r="DD18" s="129">
        <v>40.47</v>
      </c>
      <c r="DE18" s="129">
        <v>16004.64</v>
      </c>
      <c r="DF18" s="128">
        <v>0</v>
      </c>
      <c r="DG18" s="129">
        <v>26375.09</v>
      </c>
      <c r="DH18" s="132">
        <v>46659.59</v>
      </c>
      <c r="DI18" s="128">
        <v>0</v>
      </c>
      <c r="DJ18" s="129">
        <v>0</v>
      </c>
      <c r="DK18" s="129">
        <v>0</v>
      </c>
      <c r="DL18" s="129">
        <v>0</v>
      </c>
      <c r="DM18" s="129">
        <v>0</v>
      </c>
      <c r="DN18" s="129">
        <v>0</v>
      </c>
      <c r="DO18" s="129">
        <v>0</v>
      </c>
      <c r="DP18" s="129">
        <v>0</v>
      </c>
      <c r="DQ18" s="131">
        <v>0</v>
      </c>
      <c r="DR18" s="128">
        <v>0</v>
      </c>
      <c r="DS18" s="129">
        <v>5069.03</v>
      </c>
      <c r="DT18" s="129">
        <v>0</v>
      </c>
      <c r="DU18" s="132">
        <v>5069.03</v>
      </c>
      <c r="DV18" s="128">
        <v>0</v>
      </c>
      <c r="DW18" s="129">
        <v>0</v>
      </c>
      <c r="DX18" s="129">
        <v>9054.6</v>
      </c>
      <c r="DY18" s="129">
        <v>0</v>
      </c>
      <c r="DZ18" s="129">
        <v>0</v>
      </c>
      <c r="EA18" s="129">
        <v>0</v>
      </c>
      <c r="EB18" s="129">
        <v>2459</v>
      </c>
      <c r="EC18" s="129">
        <v>0</v>
      </c>
      <c r="ED18" s="132">
        <v>11513.6</v>
      </c>
      <c r="EE18" s="132">
        <v>0</v>
      </c>
      <c r="EF18" s="132">
        <v>0</v>
      </c>
      <c r="EG18" s="132">
        <v>1694575.7000000002</v>
      </c>
      <c r="EH18" s="83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</row>
    <row r="19" spans="1:238" s="61" customFormat="1" ht="50.1" customHeight="1" thickBot="1">
      <c r="A19"/>
      <c r="B19" s="69">
        <v>42899</v>
      </c>
      <c r="C19" s="70" t="s">
        <v>254</v>
      </c>
      <c r="D19" s="68">
        <v>9836738.2530000657</v>
      </c>
      <c r="E19" s="68">
        <v>5656338.1730000665</v>
      </c>
      <c r="F19" s="123">
        <v>3847.99</v>
      </c>
      <c r="G19" s="124">
        <v>0</v>
      </c>
      <c r="H19" s="125">
        <v>7455.6</v>
      </c>
      <c r="I19" s="126">
        <v>693.86</v>
      </c>
      <c r="J19" s="124">
        <v>3450.92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498231.68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  <c r="AA19" s="125">
        <v>502376.46</v>
      </c>
      <c r="AB19" s="123">
        <v>0</v>
      </c>
      <c r="AC19" s="125">
        <v>0</v>
      </c>
      <c r="AD19" s="127">
        <v>513680.05000000005</v>
      </c>
      <c r="AE19" s="128">
        <v>2867964.1</v>
      </c>
      <c r="AF19" s="129">
        <v>162498.51</v>
      </c>
      <c r="AG19" s="129">
        <v>0</v>
      </c>
      <c r="AH19" s="129">
        <v>25025.599999999999</v>
      </c>
      <c r="AI19" s="131">
        <v>0</v>
      </c>
      <c r="AJ19" s="128">
        <v>1226550.8999999999</v>
      </c>
      <c r="AK19" s="129">
        <v>190378.37</v>
      </c>
      <c r="AL19" s="129">
        <v>0</v>
      </c>
      <c r="AM19" s="129">
        <v>38204.29</v>
      </c>
      <c r="AN19" s="131">
        <v>0</v>
      </c>
      <c r="AO19" s="132">
        <v>4510621.7700000005</v>
      </c>
      <c r="AP19" s="128">
        <v>43372</v>
      </c>
      <c r="AQ19" s="131">
        <v>40318.81</v>
      </c>
      <c r="AR19" s="132">
        <v>83690.81</v>
      </c>
      <c r="AS19" s="128">
        <v>0</v>
      </c>
      <c r="AT19" s="129">
        <v>352.82</v>
      </c>
      <c r="AU19" s="129">
        <v>0</v>
      </c>
      <c r="AV19" s="129">
        <v>0</v>
      </c>
      <c r="AW19" s="129">
        <v>0</v>
      </c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29">
        <v>0</v>
      </c>
      <c r="BD19" s="146">
        <v>0</v>
      </c>
      <c r="BE19" s="132">
        <v>352.82</v>
      </c>
      <c r="BF19" s="128">
        <v>18647.13</v>
      </c>
      <c r="BG19" s="129">
        <v>0</v>
      </c>
      <c r="BH19" s="129">
        <v>0</v>
      </c>
      <c r="BI19" s="134">
        <v>0</v>
      </c>
      <c r="BJ19" s="132">
        <v>18647.13</v>
      </c>
      <c r="BK19" s="128">
        <v>75210</v>
      </c>
      <c r="BL19" s="129">
        <v>0</v>
      </c>
      <c r="BM19" s="131">
        <v>0</v>
      </c>
      <c r="BN19" s="132">
        <v>75210</v>
      </c>
      <c r="BO19" s="134">
        <v>0</v>
      </c>
      <c r="BP19" s="134">
        <v>0</v>
      </c>
      <c r="BQ19" s="128">
        <v>0</v>
      </c>
      <c r="BR19" s="129">
        <v>0</v>
      </c>
      <c r="BS19" s="129">
        <v>0</v>
      </c>
      <c r="BT19" s="129">
        <v>0</v>
      </c>
      <c r="BU19" s="129">
        <v>0</v>
      </c>
      <c r="BV19" s="129">
        <v>0</v>
      </c>
      <c r="BW19" s="129">
        <v>0</v>
      </c>
      <c r="BX19" s="131">
        <v>0</v>
      </c>
      <c r="BY19" s="128">
        <v>0</v>
      </c>
      <c r="BZ19" s="129">
        <v>0</v>
      </c>
      <c r="CA19" s="129">
        <v>0</v>
      </c>
      <c r="CB19" s="129">
        <v>0</v>
      </c>
      <c r="CC19" s="129">
        <v>0</v>
      </c>
      <c r="CD19" s="129">
        <v>0</v>
      </c>
      <c r="CE19" s="129">
        <v>0</v>
      </c>
      <c r="CF19" s="129">
        <v>0</v>
      </c>
      <c r="CG19" s="129">
        <v>0</v>
      </c>
      <c r="CH19" s="131">
        <v>0</v>
      </c>
      <c r="CI19" s="129">
        <v>0</v>
      </c>
      <c r="CJ19" s="129">
        <v>0</v>
      </c>
      <c r="CK19" s="129">
        <v>0</v>
      </c>
      <c r="CL19" s="129">
        <v>0</v>
      </c>
      <c r="CM19" s="129">
        <v>0</v>
      </c>
      <c r="CN19" s="129">
        <v>0</v>
      </c>
      <c r="CO19" s="129">
        <v>0</v>
      </c>
      <c r="CP19" s="129">
        <v>0</v>
      </c>
      <c r="CQ19" s="129">
        <v>0</v>
      </c>
      <c r="CR19" s="129">
        <v>0</v>
      </c>
      <c r="CS19" s="129">
        <v>0</v>
      </c>
      <c r="CT19" s="131">
        <v>0</v>
      </c>
      <c r="CU19" s="132">
        <v>0</v>
      </c>
      <c r="CV19" s="132">
        <v>0</v>
      </c>
      <c r="CW19" s="132">
        <v>0</v>
      </c>
      <c r="CX19" s="128">
        <v>0</v>
      </c>
      <c r="CY19" s="129">
        <v>0</v>
      </c>
      <c r="CZ19" s="129">
        <v>0</v>
      </c>
      <c r="DA19" s="131">
        <v>0</v>
      </c>
      <c r="DB19" s="129">
        <v>0</v>
      </c>
      <c r="DC19" s="129">
        <v>0</v>
      </c>
      <c r="DD19" s="129">
        <v>0</v>
      </c>
      <c r="DE19" s="129">
        <v>0</v>
      </c>
      <c r="DF19" s="128">
        <v>0</v>
      </c>
      <c r="DG19" s="129">
        <v>0</v>
      </c>
      <c r="DH19" s="132">
        <v>0</v>
      </c>
      <c r="DI19" s="128">
        <v>0</v>
      </c>
      <c r="DJ19" s="129">
        <v>0</v>
      </c>
      <c r="DK19" s="129">
        <v>53.6</v>
      </c>
      <c r="DL19" s="129">
        <v>0</v>
      </c>
      <c r="DM19" s="129">
        <v>0</v>
      </c>
      <c r="DN19" s="129">
        <v>0</v>
      </c>
      <c r="DO19" s="129">
        <v>0</v>
      </c>
      <c r="DP19" s="129">
        <v>0</v>
      </c>
      <c r="DQ19" s="131">
        <v>0</v>
      </c>
      <c r="DR19" s="128">
        <v>0</v>
      </c>
      <c r="DS19" s="129">
        <v>0</v>
      </c>
      <c r="DT19" s="129">
        <v>0</v>
      </c>
      <c r="DU19" s="132">
        <v>53.6</v>
      </c>
      <c r="DV19" s="128">
        <v>0</v>
      </c>
      <c r="DW19" s="129">
        <v>0</v>
      </c>
      <c r="DX19" s="129">
        <v>0</v>
      </c>
      <c r="DY19" s="129">
        <v>0</v>
      </c>
      <c r="DZ19" s="129">
        <v>0</v>
      </c>
      <c r="EA19" s="129">
        <v>0</v>
      </c>
      <c r="EB19" s="129">
        <v>5504</v>
      </c>
      <c r="EC19" s="129">
        <v>0</v>
      </c>
      <c r="ED19" s="132">
        <v>5504</v>
      </c>
      <c r="EE19" s="132">
        <v>0</v>
      </c>
      <c r="EF19" s="132">
        <v>0</v>
      </c>
      <c r="EG19" s="132">
        <v>4694080.13</v>
      </c>
      <c r="EH19" s="83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</row>
    <row r="20" spans="1:238" s="61" customFormat="1" ht="50.1" customHeight="1" thickBot="1">
      <c r="A20"/>
      <c r="B20" s="69">
        <v>42900</v>
      </c>
      <c r="C20" s="70" t="s">
        <v>255</v>
      </c>
      <c r="D20" s="68">
        <v>5656338.1730000665</v>
      </c>
      <c r="E20" s="68">
        <v>5619037.0030000666</v>
      </c>
      <c r="F20" s="123">
        <v>3847.99</v>
      </c>
      <c r="G20" s="124">
        <v>0</v>
      </c>
      <c r="H20" s="125">
        <v>3325</v>
      </c>
      <c r="I20" s="126">
        <v>428.26</v>
      </c>
      <c r="J20" s="124">
        <v>100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105307.66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8525.08</v>
      </c>
      <c r="Z20" s="124">
        <v>0</v>
      </c>
      <c r="AA20" s="125">
        <v>114361</v>
      </c>
      <c r="AB20" s="123">
        <v>0</v>
      </c>
      <c r="AC20" s="125">
        <v>0</v>
      </c>
      <c r="AD20" s="127">
        <v>121533.99</v>
      </c>
      <c r="AE20" s="128">
        <v>46745.8</v>
      </c>
      <c r="AF20" s="129">
        <v>0</v>
      </c>
      <c r="AG20" s="129">
        <v>0</v>
      </c>
      <c r="AH20" s="129">
        <v>3607.97</v>
      </c>
      <c r="AI20" s="131">
        <v>2909.62</v>
      </c>
      <c r="AJ20" s="128">
        <v>24375</v>
      </c>
      <c r="AK20" s="129">
        <v>0</v>
      </c>
      <c r="AL20" s="129">
        <v>0</v>
      </c>
      <c r="AM20" s="129">
        <v>0</v>
      </c>
      <c r="AN20" s="131">
        <v>0</v>
      </c>
      <c r="AO20" s="132">
        <v>77638.390000000014</v>
      </c>
      <c r="AP20" s="128">
        <v>0</v>
      </c>
      <c r="AQ20" s="131">
        <v>0</v>
      </c>
      <c r="AR20" s="132">
        <v>0</v>
      </c>
      <c r="AS20" s="128">
        <v>0</v>
      </c>
      <c r="AT20" s="129">
        <v>0</v>
      </c>
      <c r="AU20" s="129">
        <v>0</v>
      </c>
      <c r="AV20" s="129">
        <v>0</v>
      </c>
      <c r="AW20" s="129">
        <v>0</v>
      </c>
      <c r="AX20" s="129">
        <v>0</v>
      </c>
      <c r="AY20" s="129">
        <v>0</v>
      </c>
      <c r="AZ20" s="129">
        <v>0</v>
      </c>
      <c r="BA20" s="129">
        <v>0</v>
      </c>
      <c r="BB20" s="129">
        <v>0</v>
      </c>
      <c r="BC20" s="129">
        <v>0</v>
      </c>
      <c r="BD20" s="146">
        <v>0</v>
      </c>
      <c r="BE20" s="132">
        <v>0</v>
      </c>
      <c r="BF20" s="128">
        <v>0</v>
      </c>
      <c r="BG20" s="129">
        <v>0</v>
      </c>
      <c r="BH20" s="129">
        <v>0</v>
      </c>
      <c r="BI20" s="134">
        <v>0</v>
      </c>
      <c r="BJ20" s="132">
        <v>0</v>
      </c>
      <c r="BK20" s="128">
        <v>0</v>
      </c>
      <c r="BL20" s="129">
        <v>0</v>
      </c>
      <c r="BM20" s="131">
        <v>0</v>
      </c>
      <c r="BN20" s="132">
        <v>0</v>
      </c>
      <c r="BO20" s="134">
        <v>50035.41</v>
      </c>
      <c r="BP20" s="134">
        <v>18645.07</v>
      </c>
      <c r="BQ20" s="128">
        <v>904.72</v>
      </c>
      <c r="BR20" s="129">
        <v>0</v>
      </c>
      <c r="BS20" s="129">
        <v>0</v>
      </c>
      <c r="BT20" s="129">
        <v>0</v>
      </c>
      <c r="BU20" s="129">
        <v>0</v>
      </c>
      <c r="BV20" s="129">
        <v>0</v>
      </c>
      <c r="BW20" s="129">
        <v>0</v>
      </c>
      <c r="BX20" s="131">
        <v>0</v>
      </c>
      <c r="BY20" s="128">
        <v>400.47</v>
      </c>
      <c r="BZ20" s="129">
        <v>0</v>
      </c>
      <c r="CA20" s="129">
        <v>0</v>
      </c>
      <c r="CB20" s="129">
        <v>0</v>
      </c>
      <c r="CC20" s="129">
        <v>0</v>
      </c>
      <c r="CD20" s="129">
        <v>0</v>
      </c>
      <c r="CE20" s="129">
        <v>0</v>
      </c>
      <c r="CF20" s="129">
        <v>0</v>
      </c>
      <c r="CG20" s="129">
        <v>0</v>
      </c>
      <c r="CH20" s="131">
        <v>0</v>
      </c>
      <c r="CI20" s="129">
        <v>0</v>
      </c>
      <c r="CJ20" s="129">
        <v>0</v>
      </c>
      <c r="CK20" s="129">
        <v>0</v>
      </c>
      <c r="CL20" s="129">
        <v>0</v>
      </c>
      <c r="CM20" s="129">
        <v>0</v>
      </c>
      <c r="CN20" s="129">
        <v>0</v>
      </c>
      <c r="CO20" s="129">
        <v>0</v>
      </c>
      <c r="CP20" s="129">
        <v>0</v>
      </c>
      <c r="CQ20" s="129">
        <v>0</v>
      </c>
      <c r="CR20" s="129">
        <v>0</v>
      </c>
      <c r="CS20" s="129">
        <v>0</v>
      </c>
      <c r="CT20" s="131">
        <v>0</v>
      </c>
      <c r="CU20" s="132">
        <v>69985.670000000013</v>
      </c>
      <c r="CV20" s="132">
        <v>0</v>
      </c>
      <c r="CW20" s="132">
        <v>0</v>
      </c>
      <c r="CX20" s="128">
        <v>0</v>
      </c>
      <c r="CY20" s="129">
        <v>0</v>
      </c>
      <c r="CZ20" s="129">
        <v>0</v>
      </c>
      <c r="DA20" s="131">
        <v>24.8</v>
      </c>
      <c r="DB20" s="129">
        <v>0</v>
      </c>
      <c r="DC20" s="129">
        <v>0</v>
      </c>
      <c r="DD20" s="129">
        <v>0</v>
      </c>
      <c r="DE20" s="129">
        <v>0</v>
      </c>
      <c r="DF20" s="128">
        <v>0</v>
      </c>
      <c r="DG20" s="129">
        <v>0</v>
      </c>
      <c r="DH20" s="132">
        <v>24.8</v>
      </c>
      <c r="DI20" s="128">
        <v>10575.96</v>
      </c>
      <c r="DJ20" s="129">
        <v>0</v>
      </c>
      <c r="DK20" s="129">
        <v>4.6399999999999997</v>
      </c>
      <c r="DL20" s="129">
        <v>0</v>
      </c>
      <c r="DM20" s="129">
        <v>0</v>
      </c>
      <c r="DN20" s="129">
        <v>0</v>
      </c>
      <c r="DO20" s="129">
        <v>0</v>
      </c>
      <c r="DP20" s="129">
        <v>0</v>
      </c>
      <c r="DQ20" s="131">
        <v>0</v>
      </c>
      <c r="DR20" s="128">
        <v>0</v>
      </c>
      <c r="DS20" s="129">
        <v>0</v>
      </c>
      <c r="DT20" s="129">
        <v>0</v>
      </c>
      <c r="DU20" s="132">
        <v>10580.599999999999</v>
      </c>
      <c r="DV20" s="128">
        <v>0</v>
      </c>
      <c r="DW20" s="129">
        <v>0</v>
      </c>
      <c r="DX20" s="129">
        <v>0</v>
      </c>
      <c r="DY20" s="129">
        <v>0</v>
      </c>
      <c r="DZ20" s="129">
        <v>0</v>
      </c>
      <c r="EA20" s="129">
        <v>0</v>
      </c>
      <c r="EB20" s="129">
        <v>605.70000000000005</v>
      </c>
      <c r="EC20" s="129">
        <v>0</v>
      </c>
      <c r="ED20" s="132">
        <v>605.70000000000005</v>
      </c>
      <c r="EE20" s="132">
        <v>0</v>
      </c>
      <c r="EF20" s="132">
        <v>0</v>
      </c>
      <c r="EG20" s="132">
        <v>158835.16000000003</v>
      </c>
      <c r="EH20" s="83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</row>
    <row r="21" spans="1:238" s="61" customFormat="1" ht="50.1" hidden="1" customHeight="1" thickBot="1">
      <c r="A21"/>
      <c r="B21" s="71">
        <v>42901</v>
      </c>
      <c r="C21" s="72" t="s">
        <v>249</v>
      </c>
      <c r="D21" s="73">
        <v>5619037.0030000666</v>
      </c>
      <c r="E21" s="73">
        <v>5619037.0030000666</v>
      </c>
      <c r="F21" s="135">
        <v>0</v>
      </c>
      <c r="G21" s="136">
        <v>0</v>
      </c>
      <c r="H21" s="137">
        <v>0</v>
      </c>
      <c r="I21" s="138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137">
        <v>0</v>
      </c>
      <c r="AB21" s="135">
        <v>0</v>
      </c>
      <c r="AC21" s="137">
        <v>0</v>
      </c>
      <c r="AD21" s="139">
        <v>0</v>
      </c>
      <c r="AE21" s="140">
        <v>0</v>
      </c>
      <c r="AF21" s="141">
        <v>0</v>
      </c>
      <c r="AG21" s="141">
        <v>0</v>
      </c>
      <c r="AH21" s="141">
        <v>0</v>
      </c>
      <c r="AI21" s="142">
        <v>0</v>
      </c>
      <c r="AJ21" s="140">
        <v>0</v>
      </c>
      <c r="AK21" s="141">
        <v>0</v>
      </c>
      <c r="AL21" s="141">
        <v>0</v>
      </c>
      <c r="AM21" s="141">
        <v>0</v>
      </c>
      <c r="AN21" s="142">
        <v>0</v>
      </c>
      <c r="AO21" s="132">
        <v>0</v>
      </c>
      <c r="AP21" s="140">
        <v>0</v>
      </c>
      <c r="AQ21" s="142">
        <v>0</v>
      </c>
      <c r="AR21" s="132">
        <v>0</v>
      </c>
      <c r="AS21" s="140"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v>0</v>
      </c>
      <c r="AZ21" s="141">
        <v>0</v>
      </c>
      <c r="BA21" s="141">
        <v>0</v>
      </c>
      <c r="BB21" s="141">
        <v>0</v>
      </c>
      <c r="BC21" s="141">
        <v>0</v>
      </c>
      <c r="BD21" s="147">
        <v>0</v>
      </c>
      <c r="BE21" s="132">
        <v>0</v>
      </c>
      <c r="BF21" s="140">
        <v>0</v>
      </c>
      <c r="BG21" s="141">
        <v>0</v>
      </c>
      <c r="BH21" s="141">
        <v>0</v>
      </c>
      <c r="BI21" s="143">
        <v>0</v>
      </c>
      <c r="BJ21" s="132">
        <v>0</v>
      </c>
      <c r="BK21" s="140">
        <v>0</v>
      </c>
      <c r="BL21" s="141">
        <v>0</v>
      </c>
      <c r="BM21" s="142">
        <v>0</v>
      </c>
      <c r="BN21" s="132">
        <v>0</v>
      </c>
      <c r="BO21" s="143">
        <v>0</v>
      </c>
      <c r="BP21" s="143">
        <v>0</v>
      </c>
      <c r="BQ21" s="140">
        <v>0</v>
      </c>
      <c r="BR21" s="141">
        <v>0</v>
      </c>
      <c r="BS21" s="141">
        <v>0</v>
      </c>
      <c r="BT21" s="141">
        <v>0</v>
      </c>
      <c r="BU21" s="141">
        <v>0</v>
      </c>
      <c r="BV21" s="141">
        <v>0</v>
      </c>
      <c r="BW21" s="141">
        <v>0</v>
      </c>
      <c r="BX21" s="142">
        <v>0</v>
      </c>
      <c r="BY21" s="140">
        <v>0</v>
      </c>
      <c r="BZ21" s="141"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0</v>
      </c>
      <c r="CF21" s="141">
        <v>0</v>
      </c>
      <c r="CG21" s="141">
        <v>0</v>
      </c>
      <c r="CH21" s="142">
        <v>0</v>
      </c>
      <c r="CI21" s="141">
        <v>0</v>
      </c>
      <c r="CJ21" s="141">
        <v>0</v>
      </c>
      <c r="CK21" s="141">
        <v>0</v>
      </c>
      <c r="CL21" s="141">
        <v>0</v>
      </c>
      <c r="CM21" s="141">
        <v>0</v>
      </c>
      <c r="CN21" s="141">
        <v>0</v>
      </c>
      <c r="CO21" s="141">
        <v>0</v>
      </c>
      <c r="CP21" s="141">
        <v>0</v>
      </c>
      <c r="CQ21" s="141">
        <v>0</v>
      </c>
      <c r="CR21" s="141">
        <v>0</v>
      </c>
      <c r="CS21" s="141">
        <v>0</v>
      </c>
      <c r="CT21" s="142">
        <v>0</v>
      </c>
      <c r="CU21" s="132">
        <v>0</v>
      </c>
      <c r="CV21" s="132">
        <v>0</v>
      </c>
      <c r="CW21" s="132">
        <v>0</v>
      </c>
      <c r="CX21" s="140">
        <v>0</v>
      </c>
      <c r="CY21" s="141">
        <v>0</v>
      </c>
      <c r="CZ21" s="141">
        <v>0</v>
      </c>
      <c r="DA21" s="142">
        <v>0</v>
      </c>
      <c r="DB21" s="141">
        <v>0</v>
      </c>
      <c r="DC21" s="141">
        <v>0</v>
      </c>
      <c r="DD21" s="141">
        <v>0</v>
      </c>
      <c r="DE21" s="141">
        <v>0</v>
      </c>
      <c r="DF21" s="140">
        <v>0</v>
      </c>
      <c r="DG21" s="141">
        <v>0</v>
      </c>
      <c r="DH21" s="132">
        <v>0</v>
      </c>
      <c r="DI21" s="140">
        <v>0</v>
      </c>
      <c r="DJ21" s="141">
        <v>0</v>
      </c>
      <c r="DK21" s="141">
        <v>0</v>
      </c>
      <c r="DL21" s="141">
        <v>0</v>
      </c>
      <c r="DM21" s="141">
        <v>0</v>
      </c>
      <c r="DN21" s="141">
        <v>0</v>
      </c>
      <c r="DO21" s="141">
        <v>0</v>
      </c>
      <c r="DP21" s="141">
        <v>0</v>
      </c>
      <c r="DQ21" s="142">
        <v>0</v>
      </c>
      <c r="DR21" s="140">
        <v>0</v>
      </c>
      <c r="DS21" s="141">
        <v>0</v>
      </c>
      <c r="DT21" s="141">
        <v>0</v>
      </c>
      <c r="DU21" s="132">
        <v>0</v>
      </c>
      <c r="DV21" s="140">
        <v>0</v>
      </c>
      <c r="DW21" s="141">
        <v>0</v>
      </c>
      <c r="DX21" s="141">
        <v>0</v>
      </c>
      <c r="DY21" s="141">
        <v>0</v>
      </c>
      <c r="DZ21" s="141">
        <v>0</v>
      </c>
      <c r="EA21" s="141">
        <v>0</v>
      </c>
      <c r="EB21" s="141">
        <v>0</v>
      </c>
      <c r="EC21" s="141">
        <v>0</v>
      </c>
      <c r="ED21" s="132">
        <v>0</v>
      </c>
      <c r="EE21" s="132">
        <v>0</v>
      </c>
      <c r="EF21" s="132">
        <v>0</v>
      </c>
      <c r="EG21" s="132">
        <v>0</v>
      </c>
      <c r="EH21" s="83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</row>
    <row r="22" spans="1:238" s="61" customFormat="1" ht="50.1" customHeight="1" thickBot="1">
      <c r="A22"/>
      <c r="B22" s="69">
        <v>42902</v>
      </c>
      <c r="C22" s="70" t="s">
        <v>250</v>
      </c>
      <c r="D22" s="68">
        <v>5619037.0030000666</v>
      </c>
      <c r="E22" s="68">
        <v>4346957.4230000675</v>
      </c>
      <c r="F22" s="123">
        <v>3847.99</v>
      </c>
      <c r="G22" s="124">
        <v>0</v>
      </c>
      <c r="H22" s="125">
        <v>3211</v>
      </c>
      <c r="I22" s="126">
        <v>796.74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  <c r="AA22" s="125">
        <v>796.74</v>
      </c>
      <c r="AB22" s="123">
        <v>0</v>
      </c>
      <c r="AC22" s="125">
        <v>0</v>
      </c>
      <c r="AD22" s="127">
        <v>7855.73</v>
      </c>
      <c r="AE22" s="128">
        <v>720.73</v>
      </c>
      <c r="AF22" s="129">
        <v>0</v>
      </c>
      <c r="AG22" s="129">
        <v>32119.4</v>
      </c>
      <c r="AH22" s="129">
        <v>0</v>
      </c>
      <c r="AI22" s="131">
        <v>0</v>
      </c>
      <c r="AJ22" s="128">
        <v>0</v>
      </c>
      <c r="AK22" s="129">
        <v>0</v>
      </c>
      <c r="AL22" s="129">
        <v>38954.980000000003</v>
      </c>
      <c r="AM22" s="129">
        <v>0</v>
      </c>
      <c r="AN22" s="131">
        <v>0</v>
      </c>
      <c r="AO22" s="132">
        <v>71795.110000000015</v>
      </c>
      <c r="AP22" s="128">
        <v>0</v>
      </c>
      <c r="AQ22" s="131">
        <v>0</v>
      </c>
      <c r="AR22" s="132">
        <v>0</v>
      </c>
      <c r="AS22" s="128">
        <v>0</v>
      </c>
      <c r="AT22" s="129">
        <v>68020.149999999994</v>
      </c>
      <c r="AU22" s="129">
        <v>0</v>
      </c>
      <c r="AV22" s="129">
        <v>0</v>
      </c>
      <c r="AW22" s="129">
        <v>0</v>
      </c>
      <c r="AX22" s="129">
        <v>5111.75</v>
      </c>
      <c r="AY22" s="129">
        <v>0</v>
      </c>
      <c r="AZ22" s="129">
        <v>0</v>
      </c>
      <c r="BA22" s="129">
        <v>0</v>
      </c>
      <c r="BB22" s="129">
        <v>0</v>
      </c>
      <c r="BC22" s="129">
        <v>0</v>
      </c>
      <c r="BD22" s="146">
        <v>0</v>
      </c>
      <c r="BE22" s="132">
        <v>73131.899999999994</v>
      </c>
      <c r="BF22" s="128">
        <v>0</v>
      </c>
      <c r="BG22" s="129">
        <v>0</v>
      </c>
      <c r="BH22" s="129">
        <v>0</v>
      </c>
      <c r="BI22" s="134">
        <v>0</v>
      </c>
      <c r="BJ22" s="132">
        <v>0</v>
      </c>
      <c r="BK22" s="128">
        <v>50</v>
      </c>
      <c r="BL22" s="129">
        <v>0</v>
      </c>
      <c r="BM22" s="131">
        <v>0</v>
      </c>
      <c r="BN22" s="132">
        <v>50</v>
      </c>
      <c r="BO22" s="134">
        <v>0</v>
      </c>
      <c r="BP22" s="134">
        <v>23827.200000000001</v>
      </c>
      <c r="BQ22" s="128">
        <v>0</v>
      </c>
      <c r="BR22" s="129">
        <v>0</v>
      </c>
      <c r="BS22" s="129">
        <v>0</v>
      </c>
      <c r="BT22" s="129">
        <v>0</v>
      </c>
      <c r="BU22" s="129">
        <v>0</v>
      </c>
      <c r="BV22" s="129">
        <v>0</v>
      </c>
      <c r="BW22" s="129">
        <v>0</v>
      </c>
      <c r="BX22" s="131">
        <v>0</v>
      </c>
      <c r="BY22" s="128">
        <v>73483.67</v>
      </c>
      <c r="BZ22" s="129">
        <v>0</v>
      </c>
      <c r="CA22" s="129">
        <v>0</v>
      </c>
      <c r="CB22" s="129">
        <v>2346.25</v>
      </c>
      <c r="CC22" s="129">
        <v>0</v>
      </c>
      <c r="CD22" s="129">
        <v>0</v>
      </c>
      <c r="CE22" s="129">
        <v>18240</v>
      </c>
      <c r="CF22" s="129">
        <v>0</v>
      </c>
      <c r="CG22" s="129">
        <v>0</v>
      </c>
      <c r="CH22" s="131">
        <v>0</v>
      </c>
      <c r="CI22" s="129">
        <v>0</v>
      </c>
      <c r="CJ22" s="129">
        <v>0</v>
      </c>
      <c r="CK22" s="129">
        <v>0</v>
      </c>
      <c r="CL22" s="129">
        <v>0</v>
      </c>
      <c r="CM22" s="129">
        <v>0</v>
      </c>
      <c r="CN22" s="129">
        <v>0</v>
      </c>
      <c r="CO22" s="129">
        <v>0</v>
      </c>
      <c r="CP22" s="129">
        <v>0</v>
      </c>
      <c r="CQ22" s="129">
        <v>0</v>
      </c>
      <c r="CR22" s="129">
        <v>0</v>
      </c>
      <c r="CS22" s="129">
        <v>989291.33</v>
      </c>
      <c r="CT22" s="131">
        <v>0</v>
      </c>
      <c r="CU22" s="132">
        <v>1107188.45</v>
      </c>
      <c r="CV22" s="132">
        <v>0</v>
      </c>
      <c r="CW22" s="132">
        <v>0</v>
      </c>
      <c r="CX22" s="128">
        <v>0</v>
      </c>
      <c r="CY22" s="129">
        <v>0</v>
      </c>
      <c r="CZ22" s="129">
        <v>3327.13</v>
      </c>
      <c r="DA22" s="131">
        <v>2089.4499999999998</v>
      </c>
      <c r="DB22" s="129">
        <v>4656.3999999999996</v>
      </c>
      <c r="DC22" s="129">
        <v>0</v>
      </c>
      <c r="DD22" s="129">
        <v>15115.85</v>
      </c>
      <c r="DE22" s="129">
        <v>0</v>
      </c>
      <c r="DF22" s="128">
        <v>0</v>
      </c>
      <c r="DG22" s="129">
        <v>2443.52</v>
      </c>
      <c r="DH22" s="132">
        <v>27632.350000000002</v>
      </c>
      <c r="DI22" s="128">
        <v>0</v>
      </c>
      <c r="DJ22" s="129">
        <v>0</v>
      </c>
      <c r="DK22" s="129">
        <v>18</v>
      </c>
      <c r="DL22" s="129">
        <v>0</v>
      </c>
      <c r="DM22" s="129">
        <v>0</v>
      </c>
      <c r="DN22" s="129">
        <v>0</v>
      </c>
      <c r="DO22" s="129">
        <v>0</v>
      </c>
      <c r="DP22" s="129">
        <v>0</v>
      </c>
      <c r="DQ22" s="131">
        <v>0</v>
      </c>
      <c r="DR22" s="128">
        <v>0</v>
      </c>
      <c r="DS22" s="129">
        <v>0</v>
      </c>
      <c r="DT22" s="129">
        <v>0</v>
      </c>
      <c r="DU22" s="132">
        <v>18</v>
      </c>
      <c r="DV22" s="128">
        <v>0</v>
      </c>
      <c r="DW22" s="129">
        <v>0</v>
      </c>
      <c r="DX22" s="129">
        <v>0</v>
      </c>
      <c r="DY22" s="129">
        <v>0</v>
      </c>
      <c r="DZ22" s="129">
        <v>0</v>
      </c>
      <c r="EA22" s="129">
        <v>0</v>
      </c>
      <c r="EB22" s="129">
        <v>119.5</v>
      </c>
      <c r="EC22" s="129">
        <v>0</v>
      </c>
      <c r="ED22" s="132">
        <v>119.5</v>
      </c>
      <c r="EE22" s="132">
        <v>0</v>
      </c>
      <c r="EF22" s="132">
        <v>0</v>
      </c>
      <c r="EG22" s="132">
        <v>1279935.31</v>
      </c>
      <c r="EH22" s="83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</row>
    <row r="23" spans="1:238" s="61" customFormat="1" ht="50.1" hidden="1" customHeight="1" thickBot="1">
      <c r="A23"/>
      <c r="B23" s="71">
        <v>42903</v>
      </c>
      <c r="C23" s="72" t="s">
        <v>251</v>
      </c>
      <c r="D23" s="73">
        <v>4346957.4230000675</v>
      </c>
      <c r="E23" s="73">
        <v>4346957.4230000675</v>
      </c>
      <c r="F23" s="135">
        <v>0</v>
      </c>
      <c r="G23" s="136">
        <v>0</v>
      </c>
      <c r="H23" s="137">
        <v>0</v>
      </c>
      <c r="I23" s="138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7">
        <v>0</v>
      </c>
      <c r="AB23" s="135">
        <v>0</v>
      </c>
      <c r="AC23" s="137">
        <v>0</v>
      </c>
      <c r="AD23" s="139">
        <v>0</v>
      </c>
      <c r="AE23" s="140">
        <v>0</v>
      </c>
      <c r="AF23" s="141">
        <v>0</v>
      </c>
      <c r="AG23" s="141">
        <v>0</v>
      </c>
      <c r="AH23" s="141">
        <v>0</v>
      </c>
      <c r="AI23" s="142">
        <v>0</v>
      </c>
      <c r="AJ23" s="140">
        <v>0</v>
      </c>
      <c r="AK23" s="141">
        <v>0</v>
      </c>
      <c r="AL23" s="141">
        <v>0</v>
      </c>
      <c r="AM23" s="141">
        <v>0</v>
      </c>
      <c r="AN23" s="142">
        <v>0</v>
      </c>
      <c r="AO23" s="132">
        <v>0</v>
      </c>
      <c r="AP23" s="140">
        <v>0</v>
      </c>
      <c r="AQ23" s="142">
        <v>0</v>
      </c>
      <c r="AR23" s="132">
        <v>0</v>
      </c>
      <c r="AS23" s="140"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v>0</v>
      </c>
      <c r="AZ23" s="141">
        <v>0</v>
      </c>
      <c r="BA23" s="141">
        <v>0</v>
      </c>
      <c r="BB23" s="141">
        <v>0</v>
      </c>
      <c r="BC23" s="141">
        <v>0</v>
      </c>
      <c r="BD23" s="147">
        <v>0</v>
      </c>
      <c r="BE23" s="132">
        <v>0</v>
      </c>
      <c r="BF23" s="140">
        <v>0</v>
      </c>
      <c r="BG23" s="141">
        <v>0</v>
      </c>
      <c r="BH23" s="141">
        <v>0</v>
      </c>
      <c r="BI23" s="143">
        <v>0</v>
      </c>
      <c r="BJ23" s="132">
        <v>0</v>
      </c>
      <c r="BK23" s="140">
        <v>0</v>
      </c>
      <c r="BL23" s="141">
        <v>0</v>
      </c>
      <c r="BM23" s="142">
        <v>0</v>
      </c>
      <c r="BN23" s="132">
        <v>0</v>
      </c>
      <c r="BO23" s="143">
        <v>0</v>
      </c>
      <c r="BP23" s="143">
        <v>0</v>
      </c>
      <c r="BQ23" s="140">
        <v>0</v>
      </c>
      <c r="BR23" s="141">
        <v>0</v>
      </c>
      <c r="BS23" s="141">
        <v>0</v>
      </c>
      <c r="BT23" s="141">
        <v>0</v>
      </c>
      <c r="BU23" s="141">
        <v>0</v>
      </c>
      <c r="BV23" s="141">
        <v>0</v>
      </c>
      <c r="BW23" s="141">
        <v>0</v>
      </c>
      <c r="BX23" s="142">
        <v>0</v>
      </c>
      <c r="BY23" s="140">
        <v>0</v>
      </c>
      <c r="BZ23" s="141"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0</v>
      </c>
      <c r="CF23" s="141">
        <v>0</v>
      </c>
      <c r="CG23" s="141">
        <v>0</v>
      </c>
      <c r="CH23" s="142">
        <v>0</v>
      </c>
      <c r="CI23" s="141">
        <v>0</v>
      </c>
      <c r="CJ23" s="141">
        <v>0</v>
      </c>
      <c r="CK23" s="141">
        <v>0</v>
      </c>
      <c r="CL23" s="141">
        <v>0</v>
      </c>
      <c r="CM23" s="141">
        <v>0</v>
      </c>
      <c r="CN23" s="141">
        <v>0</v>
      </c>
      <c r="CO23" s="141">
        <v>0</v>
      </c>
      <c r="CP23" s="141">
        <v>0</v>
      </c>
      <c r="CQ23" s="141">
        <v>0</v>
      </c>
      <c r="CR23" s="141">
        <v>0</v>
      </c>
      <c r="CS23" s="141">
        <v>0</v>
      </c>
      <c r="CT23" s="142">
        <v>0</v>
      </c>
      <c r="CU23" s="132">
        <v>0</v>
      </c>
      <c r="CV23" s="132">
        <v>0</v>
      </c>
      <c r="CW23" s="132">
        <v>0</v>
      </c>
      <c r="CX23" s="140">
        <v>0</v>
      </c>
      <c r="CY23" s="141">
        <v>0</v>
      </c>
      <c r="CZ23" s="141">
        <v>0</v>
      </c>
      <c r="DA23" s="142">
        <v>0</v>
      </c>
      <c r="DB23" s="141">
        <v>0</v>
      </c>
      <c r="DC23" s="141">
        <v>0</v>
      </c>
      <c r="DD23" s="141">
        <v>0</v>
      </c>
      <c r="DE23" s="141">
        <v>0</v>
      </c>
      <c r="DF23" s="140">
        <v>0</v>
      </c>
      <c r="DG23" s="141">
        <v>0</v>
      </c>
      <c r="DH23" s="132">
        <v>0</v>
      </c>
      <c r="DI23" s="140">
        <v>0</v>
      </c>
      <c r="DJ23" s="141">
        <v>0</v>
      </c>
      <c r="DK23" s="141">
        <v>0</v>
      </c>
      <c r="DL23" s="141">
        <v>0</v>
      </c>
      <c r="DM23" s="141">
        <v>0</v>
      </c>
      <c r="DN23" s="141">
        <v>0</v>
      </c>
      <c r="DO23" s="141">
        <v>0</v>
      </c>
      <c r="DP23" s="141">
        <v>0</v>
      </c>
      <c r="DQ23" s="142">
        <v>0</v>
      </c>
      <c r="DR23" s="140">
        <v>0</v>
      </c>
      <c r="DS23" s="141">
        <v>0</v>
      </c>
      <c r="DT23" s="141">
        <v>0</v>
      </c>
      <c r="DU23" s="132">
        <v>0</v>
      </c>
      <c r="DV23" s="140">
        <v>0</v>
      </c>
      <c r="DW23" s="141">
        <v>0</v>
      </c>
      <c r="DX23" s="141">
        <v>0</v>
      </c>
      <c r="DY23" s="141">
        <v>0</v>
      </c>
      <c r="DZ23" s="141">
        <v>0</v>
      </c>
      <c r="EA23" s="141">
        <v>0</v>
      </c>
      <c r="EB23" s="141">
        <v>0</v>
      </c>
      <c r="EC23" s="141">
        <v>0</v>
      </c>
      <c r="ED23" s="132">
        <v>0</v>
      </c>
      <c r="EE23" s="132">
        <v>0</v>
      </c>
      <c r="EF23" s="132">
        <v>0</v>
      </c>
      <c r="EG23" s="132">
        <v>0</v>
      </c>
      <c r="EH23" s="83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</row>
    <row r="24" spans="1:238" s="61" customFormat="1" ht="50.1" hidden="1" customHeight="1" thickBot="1">
      <c r="A24"/>
      <c r="B24" s="71">
        <v>42904</v>
      </c>
      <c r="C24" s="72" t="s">
        <v>252</v>
      </c>
      <c r="D24" s="73">
        <v>4346957.4230000675</v>
      </c>
      <c r="E24" s="73">
        <v>4346957.4230000675</v>
      </c>
      <c r="F24" s="135">
        <v>0</v>
      </c>
      <c r="G24" s="136">
        <v>0</v>
      </c>
      <c r="H24" s="137">
        <v>0</v>
      </c>
      <c r="I24" s="138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7">
        <v>0</v>
      </c>
      <c r="AB24" s="135">
        <v>0</v>
      </c>
      <c r="AC24" s="137">
        <v>0</v>
      </c>
      <c r="AD24" s="139">
        <v>0</v>
      </c>
      <c r="AE24" s="140">
        <v>0</v>
      </c>
      <c r="AF24" s="141">
        <v>0</v>
      </c>
      <c r="AG24" s="141">
        <v>0</v>
      </c>
      <c r="AH24" s="141">
        <v>0</v>
      </c>
      <c r="AI24" s="142">
        <v>0</v>
      </c>
      <c r="AJ24" s="140">
        <v>0</v>
      </c>
      <c r="AK24" s="141">
        <v>0</v>
      </c>
      <c r="AL24" s="141">
        <v>0</v>
      </c>
      <c r="AM24" s="141">
        <v>0</v>
      </c>
      <c r="AN24" s="142">
        <v>0</v>
      </c>
      <c r="AO24" s="132">
        <v>0</v>
      </c>
      <c r="AP24" s="140">
        <v>0</v>
      </c>
      <c r="AQ24" s="142">
        <v>0</v>
      </c>
      <c r="AR24" s="132">
        <v>0</v>
      </c>
      <c r="AS24" s="140"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v>0</v>
      </c>
      <c r="AZ24" s="141">
        <v>0</v>
      </c>
      <c r="BA24" s="141">
        <v>0</v>
      </c>
      <c r="BB24" s="141">
        <v>0</v>
      </c>
      <c r="BC24" s="141">
        <v>0</v>
      </c>
      <c r="BD24" s="147">
        <v>0</v>
      </c>
      <c r="BE24" s="132">
        <v>0</v>
      </c>
      <c r="BF24" s="140">
        <v>0</v>
      </c>
      <c r="BG24" s="141">
        <v>0</v>
      </c>
      <c r="BH24" s="141">
        <v>0</v>
      </c>
      <c r="BI24" s="143">
        <v>0</v>
      </c>
      <c r="BJ24" s="132">
        <v>0</v>
      </c>
      <c r="BK24" s="140">
        <v>0</v>
      </c>
      <c r="BL24" s="141">
        <v>0</v>
      </c>
      <c r="BM24" s="142">
        <v>0</v>
      </c>
      <c r="BN24" s="132">
        <v>0</v>
      </c>
      <c r="BO24" s="143">
        <v>0</v>
      </c>
      <c r="BP24" s="143">
        <v>0</v>
      </c>
      <c r="BQ24" s="140">
        <v>0</v>
      </c>
      <c r="BR24" s="141">
        <v>0</v>
      </c>
      <c r="BS24" s="141">
        <v>0</v>
      </c>
      <c r="BT24" s="141">
        <v>0</v>
      </c>
      <c r="BU24" s="141">
        <v>0</v>
      </c>
      <c r="BV24" s="141">
        <v>0</v>
      </c>
      <c r="BW24" s="141">
        <v>0</v>
      </c>
      <c r="BX24" s="142">
        <v>0</v>
      </c>
      <c r="BY24" s="140">
        <v>0</v>
      </c>
      <c r="BZ24" s="141"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0</v>
      </c>
      <c r="CF24" s="141">
        <v>0</v>
      </c>
      <c r="CG24" s="141">
        <v>0</v>
      </c>
      <c r="CH24" s="142">
        <v>0</v>
      </c>
      <c r="CI24" s="141">
        <v>0</v>
      </c>
      <c r="CJ24" s="141">
        <v>0</v>
      </c>
      <c r="CK24" s="141">
        <v>0</v>
      </c>
      <c r="CL24" s="141">
        <v>0</v>
      </c>
      <c r="CM24" s="141">
        <v>0</v>
      </c>
      <c r="CN24" s="141">
        <v>0</v>
      </c>
      <c r="CO24" s="141">
        <v>0</v>
      </c>
      <c r="CP24" s="141">
        <v>0</v>
      </c>
      <c r="CQ24" s="141">
        <v>0</v>
      </c>
      <c r="CR24" s="141">
        <v>0</v>
      </c>
      <c r="CS24" s="141">
        <v>0</v>
      </c>
      <c r="CT24" s="142">
        <v>0</v>
      </c>
      <c r="CU24" s="132">
        <v>0</v>
      </c>
      <c r="CV24" s="132">
        <v>0</v>
      </c>
      <c r="CW24" s="132">
        <v>0</v>
      </c>
      <c r="CX24" s="140">
        <v>0</v>
      </c>
      <c r="CY24" s="141">
        <v>0</v>
      </c>
      <c r="CZ24" s="141">
        <v>0</v>
      </c>
      <c r="DA24" s="142">
        <v>0</v>
      </c>
      <c r="DB24" s="141">
        <v>0</v>
      </c>
      <c r="DC24" s="141">
        <v>0</v>
      </c>
      <c r="DD24" s="141">
        <v>0</v>
      </c>
      <c r="DE24" s="141">
        <v>0</v>
      </c>
      <c r="DF24" s="140">
        <v>0</v>
      </c>
      <c r="DG24" s="141">
        <v>0</v>
      </c>
      <c r="DH24" s="132">
        <v>0</v>
      </c>
      <c r="DI24" s="140">
        <v>0</v>
      </c>
      <c r="DJ24" s="141">
        <v>0</v>
      </c>
      <c r="DK24" s="141">
        <v>0</v>
      </c>
      <c r="DL24" s="141">
        <v>0</v>
      </c>
      <c r="DM24" s="141">
        <v>0</v>
      </c>
      <c r="DN24" s="141">
        <v>0</v>
      </c>
      <c r="DO24" s="141">
        <v>0</v>
      </c>
      <c r="DP24" s="141">
        <v>0</v>
      </c>
      <c r="DQ24" s="142">
        <v>0</v>
      </c>
      <c r="DR24" s="140">
        <v>0</v>
      </c>
      <c r="DS24" s="141">
        <v>0</v>
      </c>
      <c r="DT24" s="141">
        <v>0</v>
      </c>
      <c r="DU24" s="132">
        <v>0</v>
      </c>
      <c r="DV24" s="140">
        <v>0</v>
      </c>
      <c r="DW24" s="141">
        <v>0</v>
      </c>
      <c r="DX24" s="141">
        <v>0</v>
      </c>
      <c r="DY24" s="141">
        <v>0</v>
      </c>
      <c r="DZ24" s="141">
        <v>0</v>
      </c>
      <c r="EA24" s="141">
        <v>0</v>
      </c>
      <c r="EB24" s="141">
        <v>0</v>
      </c>
      <c r="EC24" s="141">
        <v>0</v>
      </c>
      <c r="ED24" s="132">
        <v>0</v>
      </c>
      <c r="EE24" s="132">
        <v>0</v>
      </c>
      <c r="EF24" s="132">
        <v>0</v>
      </c>
      <c r="EG24" s="132">
        <v>0</v>
      </c>
      <c r="EH24" s="83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</row>
    <row r="25" spans="1:238" s="61" customFormat="1" ht="50.1" customHeight="1" thickBot="1">
      <c r="A25"/>
      <c r="B25" s="69">
        <v>42905</v>
      </c>
      <c r="C25" s="70" t="s">
        <v>253</v>
      </c>
      <c r="D25" s="68">
        <v>4346957.4230000675</v>
      </c>
      <c r="E25" s="68">
        <v>13324740.483000068</v>
      </c>
      <c r="F25" s="123">
        <v>11543.97</v>
      </c>
      <c r="G25" s="124">
        <v>0</v>
      </c>
      <c r="H25" s="125">
        <v>0</v>
      </c>
      <c r="I25" s="126">
        <v>989.19</v>
      </c>
      <c r="J25" s="124">
        <v>54938.44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  <c r="AA25" s="125">
        <v>55927.630000000005</v>
      </c>
      <c r="AB25" s="123">
        <v>0</v>
      </c>
      <c r="AC25" s="125">
        <v>9000000</v>
      </c>
      <c r="AD25" s="127">
        <v>9067471.5999999996</v>
      </c>
      <c r="AE25" s="128">
        <v>0</v>
      </c>
      <c r="AF25" s="129">
        <v>0</v>
      </c>
      <c r="AG25" s="129">
        <v>0</v>
      </c>
      <c r="AH25" s="129">
        <v>0</v>
      </c>
      <c r="AI25" s="131">
        <v>0</v>
      </c>
      <c r="AJ25" s="128">
        <v>0</v>
      </c>
      <c r="AK25" s="129">
        <v>0</v>
      </c>
      <c r="AL25" s="129">
        <v>0</v>
      </c>
      <c r="AM25" s="129">
        <v>0</v>
      </c>
      <c r="AN25" s="131">
        <v>0</v>
      </c>
      <c r="AO25" s="132">
        <v>0</v>
      </c>
      <c r="AP25" s="128">
        <v>0</v>
      </c>
      <c r="AQ25" s="131">
        <v>0</v>
      </c>
      <c r="AR25" s="132">
        <v>0</v>
      </c>
      <c r="AS25" s="128">
        <v>0</v>
      </c>
      <c r="AT25" s="129">
        <v>0</v>
      </c>
      <c r="AU25" s="129">
        <v>0</v>
      </c>
      <c r="AV25" s="129">
        <v>0</v>
      </c>
      <c r="AW25" s="129">
        <v>0</v>
      </c>
      <c r="AX25" s="129">
        <v>0</v>
      </c>
      <c r="AY25" s="129">
        <v>0</v>
      </c>
      <c r="AZ25" s="129">
        <v>0</v>
      </c>
      <c r="BA25" s="129">
        <v>0</v>
      </c>
      <c r="BB25" s="129">
        <v>0</v>
      </c>
      <c r="BC25" s="129">
        <v>0</v>
      </c>
      <c r="BD25" s="146">
        <v>0</v>
      </c>
      <c r="BE25" s="132">
        <v>0</v>
      </c>
      <c r="BF25" s="128">
        <v>18554.54</v>
      </c>
      <c r="BG25" s="129">
        <v>0</v>
      </c>
      <c r="BH25" s="129">
        <v>0</v>
      </c>
      <c r="BI25" s="134">
        <v>0</v>
      </c>
      <c r="BJ25" s="132">
        <v>18554.54</v>
      </c>
      <c r="BK25" s="128">
        <v>0</v>
      </c>
      <c r="BL25" s="129">
        <v>0</v>
      </c>
      <c r="BM25" s="131">
        <v>0</v>
      </c>
      <c r="BN25" s="132">
        <v>0</v>
      </c>
      <c r="BO25" s="134">
        <v>0</v>
      </c>
      <c r="BP25" s="134">
        <v>16171.43</v>
      </c>
      <c r="BQ25" s="128">
        <v>0</v>
      </c>
      <c r="BR25" s="129">
        <v>0</v>
      </c>
      <c r="BS25" s="129">
        <v>0</v>
      </c>
      <c r="BT25" s="129">
        <v>0</v>
      </c>
      <c r="BU25" s="129">
        <v>0</v>
      </c>
      <c r="BV25" s="129">
        <v>0</v>
      </c>
      <c r="BW25" s="129">
        <v>0</v>
      </c>
      <c r="BX25" s="131">
        <v>0</v>
      </c>
      <c r="BY25" s="128">
        <v>12823.11</v>
      </c>
      <c r="BZ25" s="129">
        <v>0</v>
      </c>
      <c r="CA25" s="129">
        <v>0</v>
      </c>
      <c r="CB25" s="129">
        <v>2346.25</v>
      </c>
      <c r="CC25" s="129">
        <v>0</v>
      </c>
      <c r="CD25" s="129">
        <v>0</v>
      </c>
      <c r="CE25" s="129">
        <v>0</v>
      </c>
      <c r="CF25" s="129">
        <v>0</v>
      </c>
      <c r="CG25" s="129">
        <v>0</v>
      </c>
      <c r="CH25" s="131">
        <v>0</v>
      </c>
      <c r="CI25" s="129">
        <v>0</v>
      </c>
      <c r="CJ25" s="129">
        <v>0</v>
      </c>
      <c r="CK25" s="129">
        <v>0</v>
      </c>
      <c r="CL25" s="129">
        <v>0</v>
      </c>
      <c r="CM25" s="129">
        <v>0</v>
      </c>
      <c r="CN25" s="129">
        <v>0</v>
      </c>
      <c r="CO25" s="129">
        <v>0</v>
      </c>
      <c r="CP25" s="129">
        <v>0</v>
      </c>
      <c r="CQ25" s="129">
        <v>0</v>
      </c>
      <c r="CR25" s="129">
        <v>0</v>
      </c>
      <c r="CS25" s="129">
        <v>0</v>
      </c>
      <c r="CT25" s="131">
        <v>0</v>
      </c>
      <c r="CU25" s="132">
        <v>31340.79</v>
      </c>
      <c r="CV25" s="132">
        <v>0</v>
      </c>
      <c r="CW25" s="132">
        <v>0</v>
      </c>
      <c r="CX25" s="128">
        <v>0</v>
      </c>
      <c r="CY25" s="129">
        <v>0</v>
      </c>
      <c r="CZ25" s="129">
        <v>0</v>
      </c>
      <c r="DA25" s="131">
        <v>389.72</v>
      </c>
      <c r="DB25" s="129">
        <v>0</v>
      </c>
      <c r="DC25" s="129">
        <v>0</v>
      </c>
      <c r="DD25" s="129">
        <v>0</v>
      </c>
      <c r="DE25" s="129">
        <v>39365.33</v>
      </c>
      <c r="DF25" s="128">
        <v>0</v>
      </c>
      <c r="DG25" s="129">
        <v>0</v>
      </c>
      <c r="DH25" s="132">
        <v>39755.050000000003</v>
      </c>
      <c r="DI25" s="128">
        <v>0</v>
      </c>
      <c r="DJ25" s="129">
        <v>0</v>
      </c>
      <c r="DK25" s="129">
        <v>38.159999999999997</v>
      </c>
      <c r="DL25" s="129">
        <v>0</v>
      </c>
      <c r="DM25" s="129">
        <v>0</v>
      </c>
      <c r="DN25" s="129">
        <v>0</v>
      </c>
      <c r="DO25" s="129">
        <v>0</v>
      </c>
      <c r="DP25" s="129">
        <v>0</v>
      </c>
      <c r="DQ25" s="131">
        <v>0</v>
      </c>
      <c r="DR25" s="128">
        <v>0</v>
      </c>
      <c r="DS25" s="129">
        <v>0</v>
      </c>
      <c r="DT25" s="129">
        <v>0</v>
      </c>
      <c r="DU25" s="132">
        <v>38.159999999999997</v>
      </c>
      <c r="DV25" s="128">
        <v>0</v>
      </c>
      <c r="DW25" s="129">
        <v>0</v>
      </c>
      <c r="DX25" s="129">
        <v>0</v>
      </c>
      <c r="DY25" s="129">
        <v>0</v>
      </c>
      <c r="DZ25" s="129">
        <v>0</v>
      </c>
      <c r="EA25" s="129">
        <v>0</v>
      </c>
      <c r="EB25" s="129">
        <v>0</v>
      </c>
      <c r="EC25" s="129">
        <v>0</v>
      </c>
      <c r="ED25" s="132">
        <v>0</v>
      </c>
      <c r="EE25" s="132">
        <v>0</v>
      </c>
      <c r="EF25" s="132">
        <v>0</v>
      </c>
      <c r="EG25" s="132">
        <v>89688.540000000008</v>
      </c>
      <c r="EH25" s="83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</row>
    <row r="26" spans="1:238" s="61" customFormat="1" ht="50.1" customHeight="1" thickBot="1">
      <c r="A26"/>
      <c r="B26" s="69">
        <v>42906</v>
      </c>
      <c r="C26" s="70" t="s">
        <v>254</v>
      </c>
      <c r="D26" s="68">
        <v>13324740.483000068</v>
      </c>
      <c r="E26" s="68">
        <v>6969121.2530000675</v>
      </c>
      <c r="F26" s="123">
        <v>3847.99</v>
      </c>
      <c r="G26" s="124">
        <v>0</v>
      </c>
      <c r="H26" s="125">
        <v>11445.6</v>
      </c>
      <c r="I26" s="126">
        <v>810.4</v>
      </c>
      <c r="J26" s="124">
        <v>485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16</v>
      </c>
      <c r="Z26" s="124">
        <v>0</v>
      </c>
      <c r="AA26" s="125">
        <v>1311.4</v>
      </c>
      <c r="AB26" s="123">
        <v>0</v>
      </c>
      <c r="AC26" s="125">
        <v>0</v>
      </c>
      <c r="AD26" s="127">
        <v>16604.990000000002</v>
      </c>
      <c r="AE26" s="128">
        <v>0</v>
      </c>
      <c r="AF26" s="129">
        <v>15578.38</v>
      </c>
      <c r="AG26" s="129">
        <v>0</v>
      </c>
      <c r="AH26" s="129">
        <v>6884.88</v>
      </c>
      <c r="AI26" s="131">
        <v>0</v>
      </c>
      <c r="AJ26" s="128">
        <v>0</v>
      </c>
      <c r="AK26" s="129">
        <v>6850.54</v>
      </c>
      <c r="AL26" s="129">
        <v>0</v>
      </c>
      <c r="AM26" s="129">
        <v>0</v>
      </c>
      <c r="AN26" s="131">
        <v>0</v>
      </c>
      <c r="AO26" s="132">
        <v>29313.8</v>
      </c>
      <c r="AP26" s="128">
        <v>0</v>
      </c>
      <c r="AQ26" s="131">
        <v>0</v>
      </c>
      <c r="AR26" s="132">
        <v>0</v>
      </c>
      <c r="AS26" s="128">
        <v>0</v>
      </c>
      <c r="AT26" s="129">
        <v>26240.080000000002</v>
      </c>
      <c r="AU26" s="129">
        <v>2516146.2400000002</v>
      </c>
      <c r="AV26" s="129">
        <v>778945.08</v>
      </c>
      <c r="AW26" s="129">
        <v>0</v>
      </c>
      <c r="AX26" s="129">
        <v>15642.12</v>
      </c>
      <c r="AY26" s="129">
        <v>934859.1399999999</v>
      </c>
      <c r="AZ26" s="129">
        <v>419583.37</v>
      </c>
      <c r="BA26" s="129">
        <v>0</v>
      </c>
      <c r="BB26" s="129">
        <v>0</v>
      </c>
      <c r="BC26" s="129">
        <v>0</v>
      </c>
      <c r="BD26" s="146">
        <v>0</v>
      </c>
      <c r="BE26" s="132">
        <v>4691416.03</v>
      </c>
      <c r="BF26" s="128">
        <v>0</v>
      </c>
      <c r="BG26" s="129">
        <v>259498.84</v>
      </c>
      <c r="BH26" s="129">
        <v>0</v>
      </c>
      <c r="BI26" s="134">
        <v>0</v>
      </c>
      <c r="BJ26" s="132">
        <v>259498.84</v>
      </c>
      <c r="BK26" s="128">
        <v>0</v>
      </c>
      <c r="BL26" s="129">
        <v>0</v>
      </c>
      <c r="BM26" s="131">
        <v>0</v>
      </c>
      <c r="BN26" s="132">
        <v>0</v>
      </c>
      <c r="BO26" s="134">
        <v>0</v>
      </c>
      <c r="BP26" s="134">
        <v>0</v>
      </c>
      <c r="BQ26" s="128">
        <v>4415.1099999999997</v>
      </c>
      <c r="BR26" s="129">
        <v>0</v>
      </c>
      <c r="BS26" s="129">
        <v>0</v>
      </c>
      <c r="BT26" s="129">
        <v>0</v>
      </c>
      <c r="BU26" s="129">
        <v>0</v>
      </c>
      <c r="BV26" s="129">
        <v>0</v>
      </c>
      <c r="BW26" s="129">
        <v>22170.75</v>
      </c>
      <c r="BX26" s="131">
        <v>0</v>
      </c>
      <c r="BY26" s="128">
        <v>2334.12</v>
      </c>
      <c r="BZ26" s="129">
        <v>103973.3</v>
      </c>
      <c r="CA26" s="129">
        <v>7941.29</v>
      </c>
      <c r="CB26" s="129">
        <v>649.71</v>
      </c>
      <c r="CC26" s="129">
        <v>0</v>
      </c>
      <c r="CD26" s="129">
        <v>0</v>
      </c>
      <c r="CE26" s="129">
        <v>4040</v>
      </c>
      <c r="CF26" s="129">
        <v>0</v>
      </c>
      <c r="CG26" s="129">
        <v>12216.78</v>
      </c>
      <c r="CH26" s="131">
        <v>0</v>
      </c>
      <c r="CI26" s="129">
        <v>0</v>
      </c>
      <c r="CJ26" s="129">
        <v>0</v>
      </c>
      <c r="CK26" s="129">
        <v>0</v>
      </c>
      <c r="CL26" s="129">
        <v>0</v>
      </c>
      <c r="CM26" s="129">
        <v>0</v>
      </c>
      <c r="CN26" s="129">
        <v>0</v>
      </c>
      <c r="CO26" s="129">
        <v>0</v>
      </c>
      <c r="CP26" s="129">
        <v>10727.64</v>
      </c>
      <c r="CQ26" s="129">
        <v>0</v>
      </c>
      <c r="CR26" s="129">
        <v>0</v>
      </c>
      <c r="CS26" s="129">
        <v>130449.84</v>
      </c>
      <c r="CT26" s="131">
        <v>7824.58</v>
      </c>
      <c r="CU26" s="132">
        <v>8202.2199999999139</v>
      </c>
      <c r="CV26" s="132">
        <v>298540.90000000014</v>
      </c>
      <c r="CW26" s="132">
        <v>0</v>
      </c>
      <c r="CX26" s="128">
        <v>0</v>
      </c>
      <c r="CY26" s="129">
        <v>0</v>
      </c>
      <c r="CZ26" s="129">
        <v>0</v>
      </c>
      <c r="DA26" s="131">
        <v>0</v>
      </c>
      <c r="DB26" s="129">
        <v>0</v>
      </c>
      <c r="DC26" s="129">
        <v>12950.96</v>
      </c>
      <c r="DD26" s="129">
        <v>0</v>
      </c>
      <c r="DE26" s="129">
        <v>0</v>
      </c>
      <c r="DF26" s="128">
        <v>0</v>
      </c>
      <c r="DG26" s="129">
        <v>0</v>
      </c>
      <c r="DH26" s="132">
        <v>12950.96</v>
      </c>
      <c r="DI26" s="128">
        <v>0</v>
      </c>
      <c r="DJ26" s="129">
        <v>0</v>
      </c>
      <c r="DK26" s="129">
        <v>12.24</v>
      </c>
      <c r="DL26" s="129">
        <v>0</v>
      </c>
      <c r="DM26" s="129">
        <v>0</v>
      </c>
      <c r="DN26" s="129">
        <v>0</v>
      </c>
      <c r="DO26" s="129">
        <v>0</v>
      </c>
      <c r="DP26" s="129">
        <v>0</v>
      </c>
      <c r="DQ26" s="131">
        <v>0</v>
      </c>
      <c r="DR26" s="128">
        <v>0</v>
      </c>
      <c r="DS26" s="129">
        <v>0</v>
      </c>
      <c r="DT26" s="129">
        <v>0</v>
      </c>
      <c r="DU26" s="132">
        <v>12.24</v>
      </c>
      <c r="DV26" s="128">
        <v>34290.699999999997</v>
      </c>
      <c r="DW26" s="129">
        <v>0</v>
      </c>
      <c r="DX26" s="129">
        <v>0</v>
      </c>
      <c r="DY26" s="129">
        <v>0</v>
      </c>
      <c r="DZ26" s="129">
        <v>1037366.53</v>
      </c>
      <c r="EA26" s="129">
        <v>0</v>
      </c>
      <c r="EB26" s="129">
        <v>632</v>
      </c>
      <c r="EC26" s="129">
        <v>0</v>
      </c>
      <c r="ED26" s="132">
        <v>1072289.23</v>
      </c>
      <c r="EE26" s="132">
        <v>0</v>
      </c>
      <c r="EF26" s="132">
        <v>0</v>
      </c>
      <c r="EG26" s="132">
        <v>6372224.2200000007</v>
      </c>
      <c r="EH26" s="83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</row>
    <row r="27" spans="1:238" s="61" customFormat="1" ht="50.1" customHeight="1" thickBot="1">
      <c r="A27"/>
      <c r="B27" s="69">
        <v>42907</v>
      </c>
      <c r="C27" s="70" t="s">
        <v>255</v>
      </c>
      <c r="D27" s="68">
        <v>6969121.2530000675</v>
      </c>
      <c r="E27" s="68">
        <v>12960745.013000067</v>
      </c>
      <c r="F27" s="123">
        <v>3847.99</v>
      </c>
      <c r="G27" s="124">
        <v>0</v>
      </c>
      <c r="H27" s="125">
        <v>3287</v>
      </c>
      <c r="I27" s="126">
        <v>383.63</v>
      </c>
      <c r="J27" s="124">
        <v>6177919.6600000001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124">
        <v>0</v>
      </c>
      <c r="X27" s="124">
        <v>0</v>
      </c>
      <c r="Y27" s="124">
        <v>0</v>
      </c>
      <c r="Z27" s="124">
        <v>0</v>
      </c>
      <c r="AA27" s="125">
        <v>6178303.29</v>
      </c>
      <c r="AB27" s="123">
        <v>0</v>
      </c>
      <c r="AC27" s="125">
        <v>0</v>
      </c>
      <c r="AD27" s="127">
        <v>6185438.2800000003</v>
      </c>
      <c r="AE27" s="128">
        <v>0</v>
      </c>
      <c r="AF27" s="129">
        <v>12119.69</v>
      </c>
      <c r="AG27" s="129">
        <v>0</v>
      </c>
      <c r="AH27" s="129">
        <v>0</v>
      </c>
      <c r="AI27" s="131">
        <v>0</v>
      </c>
      <c r="AJ27" s="128">
        <v>0</v>
      </c>
      <c r="AK27" s="129">
        <v>25190.97</v>
      </c>
      <c r="AL27" s="129">
        <v>0</v>
      </c>
      <c r="AM27" s="129">
        <v>2128.98</v>
      </c>
      <c r="AN27" s="131">
        <v>0</v>
      </c>
      <c r="AO27" s="132">
        <v>39439.640000000007</v>
      </c>
      <c r="AP27" s="128">
        <v>0</v>
      </c>
      <c r="AQ27" s="131">
        <v>0</v>
      </c>
      <c r="AR27" s="132">
        <v>0</v>
      </c>
      <c r="AS27" s="128">
        <v>0</v>
      </c>
      <c r="AT27" s="129">
        <v>0</v>
      </c>
      <c r="AU27" s="129">
        <v>0</v>
      </c>
      <c r="AV27" s="129">
        <v>0</v>
      </c>
      <c r="AW27" s="129">
        <v>0</v>
      </c>
      <c r="AX27" s="129">
        <v>0</v>
      </c>
      <c r="AY27" s="129">
        <v>0</v>
      </c>
      <c r="AZ27" s="129">
        <v>0</v>
      </c>
      <c r="BA27" s="129">
        <v>0</v>
      </c>
      <c r="BB27" s="129">
        <v>0</v>
      </c>
      <c r="BC27" s="129">
        <v>0</v>
      </c>
      <c r="BD27" s="146">
        <v>0</v>
      </c>
      <c r="BE27" s="132">
        <v>0</v>
      </c>
      <c r="BF27" s="128">
        <v>1040.3699999999999</v>
      </c>
      <c r="BG27" s="129">
        <v>0</v>
      </c>
      <c r="BH27" s="129">
        <v>0</v>
      </c>
      <c r="BI27" s="134">
        <v>0</v>
      </c>
      <c r="BJ27" s="132">
        <v>1040.3699999999999</v>
      </c>
      <c r="BK27" s="128">
        <v>0</v>
      </c>
      <c r="BL27" s="129">
        <v>0</v>
      </c>
      <c r="BM27" s="131">
        <v>0</v>
      </c>
      <c r="BN27" s="132">
        <v>0</v>
      </c>
      <c r="BO27" s="134">
        <v>0</v>
      </c>
      <c r="BP27" s="134">
        <v>3120.4</v>
      </c>
      <c r="BQ27" s="128">
        <v>0</v>
      </c>
      <c r="BR27" s="129">
        <v>0</v>
      </c>
      <c r="BS27" s="129">
        <v>0</v>
      </c>
      <c r="BT27" s="129">
        <v>0</v>
      </c>
      <c r="BU27" s="129">
        <v>0</v>
      </c>
      <c r="BV27" s="129">
        <v>0</v>
      </c>
      <c r="BW27" s="129">
        <v>0</v>
      </c>
      <c r="BX27" s="131">
        <v>0</v>
      </c>
      <c r="BY27" s="128">
        <v>0</v>
      </c>
      <c r="BZ27" s="129">
        <v>0</v>
      </c>
      <c r="CA27" s="129">
        <v>0</v>
      </c>
      <c r="CB27" s="129">
        <v>0</v>
      </c>
      <c r="CC27" s="129">
        <v>0</v>
      </c>
      <c r="CD27" s="129">
        <v>0</v>
      </c>
      <c r="CE27" s="129">
        <v>0</v>
      </c>
      <c r="CF27" s="129">
        <v>3868</v>
      </c>
      <c r="CG27" s="129">
        <v>0</v>
      </c>
      <c r="CH27" s="131">
        <v>0</v>
      </c>
      <c r="CI27" s="129">
        <v>0</v>
      </c>
      <c r="CJ27" s="129">
        <v>0</v>
      </c>
      <c r="CK27" s="129">
        <v>0</v>
      </c>
      <c r="CL27" s="129">
        <v>0</v>
      </c>
      <c r="CM27" s="129">
        <v>0</v>
      </c>
      <c r="CN27" s="129">
        <v>0</v>
      </c>
      <c r="CO27" s="129">
        <v>128330.03</v>
      </c>
      <c r="CP27" s="129">
        <v>0</v>
      </c>
      <c r="CQ27" s="129">
        <v>0</v>
      </c>
      <c r="CR27" s="129">
        <v>0</v>
      </c>
      <c r="CS27" s="129">
        <v>0</v>
      </c>
      <c r="CT27" s="131">
        <v>0</v>
      </c>
      <c r="CU27" s="132">
        <v>135318.43</v>
      </c>
      <c r="CV27" s="132">
        <v>0</v>
      </c>
      <c r="CW27" s="132">
        <v>0</v>
      </c>
      <c r="CX27" s="128">
        <v>0</v>
      </c>
      <c r="CY27" s="129">
        <v>0</v>
      </c>
      <c r="CZ27" s="129">
        <v>0</v>
      </c>
      <c r="DA27" s="131">
        <v>0</v>
      </c>
      <c r="DB27" s="129">
        <v>0</v>
      </c>
      <c r="DC27" s="129">
        <v>13856.98</v>
      </c>
      <c r="DD27" s="129">
        <v>0</v>
      </c>
      <c r="DE27" s="129">
        <v>0</v>
      </c>
      <c r="DF27" s="128">
        <v>0</v>
      </c>
      <c r="DG27" s="129">
        <v>0</v>
      </c>
      <c r="DH27" s="132">
        <v>13856.98</v>
      </c>
      <c r="DI27" s="128">
        <v>0</v>
      </c>
      <c r="DJ27" s="129">
        <v>0</v>
      </c>
      <c r="DK27" s="129">
        <v>14.24</v>
      </c>
      <c r="DL27" s="129">
        <v>0</v>
      </c>
      <c r="DM27" s="129">
        <v>0</v>
      </c>
      <c r="DN27" s="129">
        <v>0</v>
      </c>
      <c r="DO27" s="129">
        <v>0</v>
      </c>
      <c r="DP27" s="129">
        <v>0</v>
      </c>
      <c r="DQ27" s="131">
        <v>0</v>
      </c>
      <c r="DR27" s="128">
        <v>0</v>
      </c>
      <c r="DS27" s="129">
        <v>0</v>
      </c>
      <c r="DT27" s="129">
        <v>0</v>
      </c>
      <c r="DU27" s="132">
        <v>14.24</v>
      </c>
      <c r="DV27" s="128">
        <v>0</v>
      </c>
      <c r="DW27" s="129">
        <v>0</v>
      </c>
      <c r="DX27" s="129">
        <v>0</v>
      </c>
      <c r="DY27" s="129">
        <v>2920.86</v>
      </c>
      <c r="DZ27" s="129">
        <v>0</v>
      </c>
      <c r="EA27" s="129">
        <v>0</v>
      </c>
      <c r="EB27" s="129">
        <v>1224</v>
      </c>
      <c r="EC27" s="129">
        <v>0</v>
      </c>
      <c r="ED27" s="132">
        <v>4144.8600000000006</v>
      </c>
      <c r="EE27" s="132">
        <v>0</v>
      </c>
      <c r="EF27" s="132">
        <v>0</v>
      </c>
      <c r="EG27" s="132">
        <v>193814.52000000002</v>
      </c>
      <c r="EH27" s="83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</row>
    <row r="28" spans="1:238" s="61" customFormat="1" ht="50.1" customHeight="1" thickBot="1">
      <c r="A28"/>
      <c r="B28" s="69">
        <v>42908</v>
      </c>
      <c r="C28" s="70" t="s">
        <v>249</v>
      </c>
      <c r="D28" s="68">
        <v>12960745.013000067</v>
      </c>
      <c r="E28" s="68">
        <v>6424953.0530000674</v>
      </c>
      <c r="F28" s="123">
        <v>7695.98</v>
      </c>
      <c r="G28" s="124">
        <v>0</v>
      </c>
      <c r="H28" s="125">
        <v>2948.8</v>
      </c>
      <c r="I28" s="126">
        <v>475.21</v>
      </c>
      <c r="J28" s="124">
        <v>20.36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4150</v>
      </c>
      <c r="Z28" s="124">
        <v>0</v>
      </c>
      <c r="AA28" s="125">
        <v>4645.57</v>
      </c>
      <c r="AB28" s="123">
        <v>0</v>
      </c>
      <c r="AC28" s="125">
        <v>0</v>
      </c>
      <c r="AD28" s="127">
        <v>15290.349999999999</v>
      </c>
      <c r="AE28" s="128">
        <v>0</v>
      </c>
      <c r="AF28" s="129">
        <v>3875.08</v>
      </c>
      <c r="AG28" s="129">
        <v>0</v>
      </c>
      <c r="AH28" s="129">
        <v>0</v>
      </c>
      <c r="AI28" s="131">
        <v>0</v>
      </c>
      <c r="AJ28" s="128">
        <v>0</v>
      </c>
      <c r="AK28" s="129">
        <v>0</v>
      </c>
      <c r="AL28" s="129">
        <v>0</v>
      </c>
      <c r="AM28" s="129">
        <v>0</v>
      </c>
      <c r="AN28" s="131">
        <v>0</v>
      </c>
      <c r="AO28" s="132">
        <v>3875.08</v>
      </c>
      <c r="AP28" s="128">
        <v>787.54</v>
      </c>
      <c r="AQ28" s="131">
        <v>0</v>
      </c>
      <c r="AR28" s="132">
        <v>787.54</v>
      </c>
      <c r="AS28" s="128">
        <v>0</v>
      </c>
      <c r="AT28" s="129">
        <v>0</v>
      </c>
      <c r="AU28" s="129">
        <v>0</v>
      </c>
      <c r="AV28" s="129">
        <v>0</v>
      </c>
      <c r="AW28" s="129">
        <v>0</v>
      </c>
      <c r="AX28" s="129">
        <v>0</v>
      </c>
      <c r="AY28" s="129">
        <v>0</v>
      </c>
      <c r="AZ28" s="129">
        <v>0</v>
      </c>
      <c r="BA28" s="129">
        <v>0</v>
      </c>
      <c r="BB28" s="129">
        <v>0</v>
      </c>
      <c r="BC28" s="129">
        <v>0</v>
      </c>
      <c r="BD28" s="146">
        <v>0</v>
      </c>
      <c r="BE28" s="132">
        <v>0</v>
      </c>
      <c r="BF28" s="128">
        <v>35838.519999999997</v>
      </c>
      <c r="BG28" s="129">
        <v>6164433.4199999999</v>
      </c>
      <c r="BH28" s="129">
        <v>177247.11</v>
      </c>
      <c r="BI28" s="134">
        <v>0</v>
      </c>
      <c r="BJ28" s="132">
        <v>6377519.0499999998</v>
      </c>
      <c r="BK28" s="128">
        <v>4633.2</v>
      </c>
      <c r="BL28" s="129">
        <v>0</v>
      </c>
      <c r="BM28" s="131">
        <v>0</v>
      </c>
      <c r="BN28" s="132">
        <v>4633.2</v>
      </c>
      <c r="BO28" s="134">
        <v>0</v>
      </c>
      <c r="BP28" s="134">
        <v>10178.560000000001</v>
      </c>
      <c r="BQ28" s="128">
        <v>0</v>
      </c>
      <c r="BR28" s="129">
        <v>0</v>
      </c>
      <c r="BS28" s="129">
        <v>0</v>
      </c>
      <c r="BT28" s="129">
        <v>0</v>
      </c>
      <c r="BU28" s="129">
        <v>0</v>
      </c>
      <c r="BV28" s="129">
        <v>0</v>
      </c>
      <c r="BW28" s="129">
        <v>0</v>
      </c>
      <c r="BX28" s="131">
        <v>0</v>
      </c>
      <c r="BY28" s="128">
        <v>0</v>
      </c>
      <c r="BZ28" s="129">
        <v>0</v>
      </c>
      <c r="CA28" s="129">
        <v>0</v>
      </c>
      <c r="CB28" s="129">
        <v>0</v>
      </c>
      <c r="CC28" s="129">
        <v>0</v>
      </c>
      <c r="CD28" s="129">
        <v>0</v>
      </c>
      <c r="CE28" s="129">
        <v>0</v>
      </c>
      <c r="CF28" s="129">
        <v>0</v>
      </c>
      <c r="CG28" s="129">
        <v>0</v>
      </c>
      <c r="CH28" s="131">
        <v>0</v>
      </c>
      <c r="CI28" s="129">
        <v>5986</v>
      </c>
      <c r="CJ28" s="129">
        <v>0</v>
      </c>
      <c r="CK28" s="129">
        <v>0</v>
      </c>
      <c r="CL28" s="129">
        <v>0</v>
      </c>
      <c r="CM28" s="129">
        <v>0</v>
      </c>
      <c r="CN28" s="129">
        <v>0</v>
      </c>
      <c r="CO28" s="129">
        <v>0</v>
      </c>
      <c r="CP28" s="129">
        <v>0</v>
      </c>
      <c r="CQ28" s="129">
        <v>0</v>
      </c>
      <c r="CR28" s="129">
        <v>0</v>
      </c>
      <c r="CS28" s="129">
        <v>0</v>
      </c>
      <c r="CT28" s="131">
        <v>0</v>
      </c>
      <c r="CU28" s="132">
        <v>16164.560000000001</v>
      </c>
      <c r="CV28" s="132">
        <v>0</v>
      </c>
      <c r="CW28" s="132">
        <v>0</v>
      </c>
      <c r="CX28" s="128">
        <v>0</v>
      </c>
      <c r="CY28" s="129">
        <v>0</v>
      </c>
      <c r="CZ28" s="129">
        <v>0</v>
      </c>
      <c r="DA28" s="131">
        <v>0</v>
      </c>
      <c r="DB28" s="129">
        <v>0</v>
      </c>
      <c r="DC28" s="129">
        <v>0</v>
      </c>
      <c r="DD28" s="129">
        <v>0</v>
      </c>
      <c r="DE28" s="129">
        <v>0</v>
      </c>
      <c r="DF28" s="128">
        <v>0</v>
      </c>
      <c r="DG28" s="129">
        <v>0</v>
      </c>
      <c r="DH28" s="132">
        <v>0</v>
      </c>
      <c r="DI28" s="128">
        <v>0</v>
      </c>
      <c r="DJ28" s="129">
        <v>0</v>
      </c>
      <c r="DK28" s="129">
        <v>21.88</v>
      </c>
      <c r="DL28" s="129">
        <v>0</v>
      </c>
      <c r="DM28" s="129">
        <v>0</v>
      </c>
      <c r="DN28" s="129">
        <v>0</v>
      </c>
      <c r="DO28" s="129">
        <v>0</v>
      </c>
      <c r="DP28" s="129">
        <v>0</v>
      </c>
      <c r="DQ28" s="131">
        <v>0</v>
      </c>
      <c r="DR28" s="128">
        <v>0</v>
      </c>
      <c r="DS28" s="129">
        <v>0</v>
      </c>
      <c r="DT28" s="129">
        <v>0</v>
      </c>
      <c r="DU28" s="132">
        <v>21.88</v>
      </c>
      <c r="DV28" s="128">
        <v>146202</v>
      </c>
      <c r="DW28" s="129">
        <v>0</v>
      </c>
      <c r="DX28" s="129">
        <v>1579</v>
      </c>
      <c r="DY28" s="129">
        <v>0</v>
      </c>
      <c r="DZ28" s="129">
        <v>0</v>
      </c>
      <c r="EA28" s="129">
        <v>0</v>
      </c>
      <c r="EB28" s="129">
        <v>300</v>
      </c>
      <c r="EC28" s="129">
        <v>0</v>
      </c>
      <c r="ED28" s="132">
        <v>148081</v>
      </c>
      <c r="EE28" s="132">
        <v>0</v>
      </c>
      <c r="EF28" s="132">
        <v>0</v>
      </c>
      <c r="EG28" s="132">
        <v>6551082.3099999996</v>
      </c>
      <c r="EH28" s="83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</row>
    <row r="29" spans="1:238" s="61" customFormat="1" ht="50.1" customHeight="1" thickBot="1">
      <c r="A29"/>
      <c r="B29" s="69">
        <v>42909</v>
      </c>
      <c r="C29" s="70" t="s">
        <v>250</v>
      </c>
      <c r="D29" s="68">
        <v>6424953.0530000674</v>
      </c>
      <c r="E29" s="68">
        <v>5034068.7930000667</v>
      </c>
      <c r="F29" s="123">
        <v>11543.97</v>
      </c>
      <c r="G29" s="124">
        <v>0</v>
      </c>
      <c r="H29" s="125">
        <v>3708.8</v>
      </c>
      <c r="I29" s="126">
        <v>606.88</v>
      </c>
      <c r="J29" s="124">
        <v>2764.47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93242.98</v>
      </c>
      <c r="T29" s="124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  <c r="AA29" s="125">
        <v>96614.33</v>
      </c>
      <c r="AB29" s="123">
        <v>0</v>
      </c>
      <c r="AC29" s="125">
        <v>0</v>
      </c>
      <c r="AD29" s="127">
        <v>111867.1</v>
      </c>
      <c r="AE29" s="128">
        <v>0</v>
      </c>
      <c r="AF29" s="129">
        <v>0</v>
      </c>
      <c r="AG29" s="129">
        <v>4007.98</v>
      </c>
      <c r="AH29" s="129">
        <v>0</v>
      </c>
      <c r="AI29" s="131">
        <v>0</v>
      </c>
      <c r="AJ29" s="128">
        <v>0</v>
      </c>
      <c r="AK29" s="129">
        <v>0</v>
      </c>
      <c r="AL29" s="129">
        <v>1038.44</v>
      </c>
      <c r="AM29" s="129">
        <v>0</v>
      </c>
      <c r="AN29" s="131">
        <v>0</v>
      </c>
      <c r="AO29" s="132">
        <v>5046.42</v>
      </c>
      <c r="AP29" s="128">
        <v>0</v>
      </c>
      <c r="AQ29" s="131">
        <v>0</v>
      </c>
      <c r="AR29" s="132">
        <v>0</v>
      </c>
      <c r="AS29" s="128">
        <v>0</v>
      </c>
      <c r="AT29" s="129">
        <v>0</v>
      </c>
      <c r="AU29" s="129">
        <v>0</v>
      </c>
      <c r="AV29" s="129">
        <v>0</v>
      </c>
      <c r="AW29" s="129">
        <v>0</v>
      </c>
      <c r="AX29" s="129">
        <v>0</v>
      </c>
      <c r="AY29" s="129">
        <v>27507.5</v>
      </c>
      <c r="AZ29" s="129">
        <v>0</v>
      </c>
      <c r="BA29" s="129">
        <v>27507.5</v>
      </c>
      <c r="BB29" s="129">
        <v>0</v>
      </c>
      <c r="BC29" s="129">
        <v>0</v>
      </c>
      <c r="BD29" s="146">
        <v>0</v>
      </c>
      <c r="BE29" s="132">
        <v>0</v>
      </c>
      <c r="BF29" s="128">
        <v>36638.519999999997</v>
      </c>
      <c r="BG29" s="129">
        <v>0</v>
      </c>
      <c r="BH29" s="129">
        <v>7340.7599999999993</v>
      </c>
      <c r="BI29" s="134">
        <v>0</v>
      </c>
      <c r="BJ29" s="132">
        <v>43979.28</v>
      </c>
      <c r="BK29" s="128">
        <v>1643.43</v>
      </c>
      <c r="BL29" s="129">
        <v>0</v>
      </c>
      <c r="BM29" s="131">
        <v>0</v>
      </c>
      <c r="BN29" s="132">
        <v>1643.43</v>
      </c>
      <c r="BO29" s="134">
        <v>0</v>
      </c>
      <c r="BP29" s="134">
        <v>0</v>
      </c>
      <c r="BQ29" s="128">
        <v>0</v>
      </c>
      <c r="BR29" s="129">
        <v>0</v>
      </c>
      <c r="BS29" s="129">
        <v>0</v>
      </c>
      <c r="BT29" s="129">
        <v>0</v>
      </c>
      <c r="BU29" s="129">
        <v>0</v>
      </c>
      <c r="BV29" s="129">
        <v>0</v>
      </c>
      <c r="BW29" s="129">
        <v>0</v>
      </c>
      <c r="BX29" s="131">
        <v>0</v>
      </c>
      <c r="BY29" s="128">
        <v>0</v>
      </c>
      <c r="BZ29" s="129">
        <v>0</v>
      </c>
      <c r="CA29" s="129">
        <v>0</v>
      </c>
      <c r="CB29" s="129">
        <v>0</v>
      </c>
      <c r="CC29" s="129">
        <v>0</v>
      </c>
      <c r="CD29" s="129">
        <v>0</v>
      </c>
      <c r="CE29" s="129">
        <v>0</v>
      </c>
      <c r="CF29" s="129">
        <v>0</v>
      </c>
      <c r="CG29" s="129">
        <v>0</v>
      </c>
      <c r="CH29" s="131">
        <v>1001.95</v>
      </c>
      <c r="CI29" s="129">
        <v>0</v>
      </c>
      <c r="CJ29" s="129">
        <v>0</v>
      </c>
      <c r="CK29" s="129">
        <v>0</v>
      </c>
      <c r="CL29" s="129">
        <v>0</v>
      </c>
      <c r="CM29" s="129">
        <v>0</v>
      </c>
      <c r="CN29" s="129">
        <v>0</v>
      </c>
      <c r="CO29" s="129">
        <v>0</v>
      </c>
      <c r="CP29" s="129">
        <v>0</v>
      </c>
      <c r="CQ29" s="129">
        <v>0</v>
      </c>
      <c r="CR29" s="129">
        <v>0</v>
      </c>
      <c r="CS29" s="129">
        <v>0</v>
      </c>
      <c r="CT29" s="131">
        <v>0</v>
      </c>
      <c r="CU29" s="132">
        <v>1001.95</v>
      </c>
      <c r="CV29" s="132">
        <v>0</v>
      </c>
      <c r="CW29" s="132">
        <v>0</v>
      </c>
      <c r="CX29" s="128">
        <v>0</v>
      </c>
      <c r="CY29" s="129">
        <v>870.16</v>
      </c>
      <c r="CZ29" s="129">
        <v>0</v>
      </c>
      <c r="DA29" s="131">
        <v>0</v>
      </c>
      <c r="DB29" s="129">
        <v>0</v>
      </c>
      <c r="DC29" s="129">
        <v>0</v>
      </c>
      <c r="DD29" s="129">
        <v>0</v>
      </c>
      <c r="DE29" s="129">
        <v>0</v>
      </c>
      <c r="DF29" s="128">
        <v>0</v>
      </c>
      <c r="DG29" s="129">
        <v>0</v>
      </c>
      <c r="DH29" s="132">
        <v>870.16</v>
      </c>
      <c r="DI29" s="128">
        <v>9686.2800000000007</v>
      </c>
      <c r="DJ29" s="129">
        <v>0</v>
      </c>
      <c r="DK29" s="129">
        <v>16.04</v>
      </c>
      <c r="DL29" s="129">
        <v>1037130.82</v>
      </c>
      <c r="DM29" s="129">
        <v>224711.67999999999</v>
      </c>
      <c r="DN29" s="129">
        <v>0</v>
      </c>
      <c r="DO29" s="129">
        <v>0</v>
      </c>
      <c r="DP29" s="129">
        <v>0</v>
      </c>
      <c r="DQ29" s="131">
        <v>0</v>
      </c>
      <c r="DR29" s="128">
        <v>0</v>
      </c>
      <c r="DS29" s="129">
        <v>0</v>
      </c>
      <c r="DT29" s="129">
        <v>0</v>
      </c>
      <c r="DU29" s="132">
        <v>1271544.8199999998</v>
      </c>
      <c r="DV29" s="128">
        <v>0</v>
      </c>
      <c r="DW29" s="129">
        <v>0</v>
      </c>
      <c r="DX29" s="129">
        <v>0</v>
      </c>
      <c r="DY29" s="129">
        <v>0</v>
      </c>
      <c r="DZ29" s="129">
        <v>149200</v>
      </c>
      <c r="EA29" s="129">
        <v>0</v>
      </c>
      <c r="EB29" s="129">
        <v>1957.8</v>
      </c>
      <c r="EC29" s="129">
        <v>0</v>
      </c>
      <c r="ED29" s="132">
        <v>151157.79999999999</v>
      </c>
      <c r="EE29" s="132">
        <v>0</v>
      </c>
      <c r="EF29" s="132">
        <v>0</v>
      </c>
      <c r="EG29" s="132">
        <v>1502751.3599999999</v>
      </c>
      <c r="EH29" s="83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</row>
    <row r="30" spans="1:238" s="61" customFormat="1" ht="50.1" customHeight="1" thickBot="1">
      <c r="A30"/>
      <c r="B30" s="69">
        <v>42912</v>
      </c>
      <c r="C30" s="70" t="s">
        <v>253</v>
      </c>
      <c r="D30" s="68">
        <v>5034068.7930000667</v>
      </c>
      <c r="E30" s="68">
        <v>4923670.903000067</v>
      </c>
      <c r="F30" s="123">
        <v>3847.99</v>
      </c>
      <c r="G30" s="124">
        <v>0</v>
      </c>
      <c r="H30" s="125">
        <v>2705.6</v>
      </c>
      <c r="I30" s="126">
        <v>1096.69</v>
      </c>
      <c r="J30" s="124">
        <v>10548.39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0</v>
      </c>
      <c r="W30" s="124">
        <v>0</v>
      </c>
      <c r="X30" s="124">
        <v>0</v>
      </c>
      <c r="Y30" s="124">
        <v>0</v>
      </c>
      <c r="Z30" s="124">
        <v>0</v>
      </c>
      <c r="AA30" s="125">
        <v>11645.08</v>
      </c>
      <c r="AB30" s="123">
        <v>0</v>
      </c>
      <c r="AC30" s="125">
        <v>0</v>
      </c>
      <c r="AD30" s="127">
        <v>18198.669999999998</v>
      </c>
      <c r="AE30" s="128">
        <v>0</v>
      </c>
      <c r="AF30" s="129">
        <v>0</v>
      </c>
      <c r="AG30" s="129">
        <v>0</v>
      </c>
      <c r="AH30" s="129">
        <v>0</v>
      </c>
      <c r="AI30" s="131">
        <v>0</v>
      </c>
      <c r="AJ30" s="128">
        <v>0</v>
      </c>
      <c r="AK30" s="129">
        <v>0</v>
      </c>
      <c r="AL30" s="129">
        <v>0</v>
      </c>
      <c r="AM30" s="129">
        <v>0</v>
      </c>
      <c r="AN30" s="131">
        <v>0</v>
      </c>
      <c r="AO30" s="132">
        <v>0</v>
      </c>
      <c r="AP30" s="128">
        <v>0</v>
      </c>
      <c r="AQ30" s="131">
        <v>0</v>
      </c>
      <c r="AR30" s="132">
        <v>0</v>
      </c>
      <c r="AS30" s="128">
        <v>0</v>
      </c>
      <c r="AT30" s="129">
        <v>0</v>
      </c>
      <c r="AU30" s="129">
        <v>2018.37</v>
      </c>
      <c r="AV30" s="129">
        <v>0</v>
      </c>
      <c r="AW30" s="129">
        <v>0</v>
      </c>
      <c r="AX30" s="129">
        <v>0</v>
      </c>
      <c r="AY30" s="129">
        <v>27507.5</v>
      </c>
      <c r="AZ30" s="129">
        <v>0</v>
      </c>
      <c r="BA30" s="129">
        <v>29525.87</v>
      </c>
      <c r="BB30" s="129">
        <v>0</v>
      </c>
      <c r="BC30" s="129">
        <v>0</v>
      </c>
      <c r="BD30" s="129">
        <v>0</v>
      </c>
      <c r="BE30" s="132">
        <v>0</v>
      </c>
      <c r="BF30" s="128">
        <v>35838.519999999997</v>
      </c>
      <c r="BG30" s="129">
        <v>177247.11</v>
      </c>
      <c r="BH30" s="129">
        <v>-177247.11</v>
      </c>
      <c r="BI30" s="134">
        <v>0</v>
      </c>
      <c r="BJ30" s="132">
        <v>35838.51999999999</v>
      </c>
      <c r="BK30" s="128">
        <v>1858</v>
      </c>
      <c r="BL30" s="129">
        <v>0</v>
      </c>
      <c r="BM30" s="131">
        <v>0</v>
      </c>
      <c r="BN30" s="132">
        <v>1858</v>
      </c>
      <c r="BO30" s="134">
        <v>0</v>
      </c>
      <c r="BP30" s="134">
        <v>0</v>
      </c>
      <c r="BQ30" s="128">
        <v>12669.75</v>
      </c>
      <c r="BR30" s="129">
        <v>0</v>
      </c>
      <c r="BS30" s="129">
        <v>0</v>
      </c>
      <c r="BT30" s="129">
        <v>0</v>
      </c>
      <c r="BU30" s="129">
        <v>0</v>
      </c>
      <c r="BV30" s="129">
        <v>0</v>
      </c>
      <c r="BW30" s="129">
        <v>0</v>
      </c>
      <c r="BX30" s="131">
        <v>0</v>
      </c>
      <c r="BY30" s="128">
        <v>0</v>
      </c>
      <c r="BZ30" s="129">
        <v>0</v>
      </c>
      <c r="CA30" s="129">
        <v>0</v>
      </c>
      <c r="CB30" s="129">
        <v>0</v>
      </c>
      <c r="CC30" s="129">
        <v>0</v>
      </c>
      <c r="CD30" s="129">
        <v>0</v>
      </c>
      <c r="CE30" s="129">
        <v>0</v>
      </c>
      <c r="CF30" s="129">
        <v>0</v>
      </c>
      <c r="CG30" s="129">
        <v>0</v>
      </c>
      <c r="CH30" s="131">
        <v>250</v>
      </c>
      <c r="CI30" s="129">
        <v>0</v>
      </c>
      <c r="CJ30" s="129">
        <v>0</v>
      </c>
      <c r="CK30" s="129">
        <v>0</v>
      </c>
      <c r="CL30" s="129">
        <v>0</v>
      </c>
      <c r="CM30" s="129">
        <v>0</v>
      </c>
      <c r="CN30" s="129">
        <v>0</v>
      </c>
      <c r="CO30" s="129">
        <v>0</v>
      </c>
      <c r="CP30" s="129">
        <v>0</v>
      </c>
      <c r="CQ30" s="129">
        <v>0</v>
      </c>
      <c r="CR30" s="129">
        <v>0</v>
      </c>
      <c r="CS30" s="129">
        <v>0</v>
      </c>
      <c r="CT30" s="131">
        <v>0</v>
      </c>
      <c r="CU30" s="132">
        <v>12919.75</v>
      </c>
      <c r="CV30" s="132">
        <v>0</v>
      </c>
      <c r="CW30" s="132">
        <v>0</v>
      </c>
      <c r="CX30" s="128">
        <v>0</v>
      </c>
      <c r="CY30" s="129">
        <v>0</v>
      </c>
      <c r="CZ30" s="129">
        <v>3862.04</v>
      </c>
      <c r="DA30" s="131">
        <v>0</v>
      </c>
      <c r="DB30" s="129">
        <v>0</v>
      </c>
      <c r="DC30" s="129">
        <v>0</v>
      </c>
      <c r="DD30" s="129">
        <v>0</v>
      </c>
      <c r="DE30" s="129">
        <v>18417.02</v>
      </c>
      <c r="DF30" s="128">
        <v>0</v>
      </c>
      <c r="DG30" s="129">
        <v>24887.62</v>
      </c>
      <c r="DH30" s="132">
        <v>47166.68</v>
      </c>
      <c r="DI30" s="128">
        <v>0</v>
      </c>
      <c r="DJ30" s="129">
        <v>0</v>
      </c>
      <c r="DK30" s="129">
        <v>0</v>
      </c>
      <c r="DL30" s="129">
        <v>0</v>
      </c>
      <c r="DM30" s="129">
        <v>0</v>
      </c>
      <c r="DN30" s="129">
        <v>0</v>
      </c>
      <c r="DO30" s="129">
        <v>0</v>
      </c>
      <c r="DP30" s="129">
        <v>0</v>
      </c>
      <c r="DQ30" s="131">
        <v>0</v>
      </c>
      <c r="DR30" s="128">
        <v>0</v>
      </c>
      <c r="DS30" s="129">
        <v>0</v>
      </c>
      <c r="DT30" s="129">
        <v>1225.74</v>
      </c>
      <c r="DU30" s="132">
        <v>1225.74</v>
      </c>
      <c r="DV30" s="128">
        <v>0</v>
      </c>
      <c r="DW30" s="129">
        <v>0</v>
      </c>
      <c r="DX30" s="129">
        <v>0</v>
      </c>
      <c r="DY30" s="129">
        <v>0</v>
      </c>
      <c r="DZ30" s="129">
        <v>0</v>
      </c>
      <c r="EA30" s="129">
        <v>0</v>
      </c>
      <c r="EB30" s="129">
        <v>62</v>
      </c>
      <c r="EC30" s="129">
        <v>0</v>
      </c>
      <c r="ED30" s="132">
        <v>62</v>
      </c>
      <c r="EE30" s="132">
        <v>0</v>
      </c>
      <c r="EF30" s="132">
        <v>0</v>
      </c>
      <c r="EG30" s="132">
        <v>128596.55999999998</v>
      </c>
      <c r="EH30" s="83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</row>
    <row r="31" spans="1:238" s="61" customFormat="1" ht="50.1" customHeight="1" thickBot="1">
      <c r="A31"/>
      <c r="B31" s="69">
        <v>42913</v>
      </c>
      <c r="C31" s="70" t="s">
        <v>254</v>
      </c>
      <c r="D31" s="68">
        <v>4923670.903000067</v>
      </c>
      <c r="E31" s="68">
        <v>4870364.8030000664</v>
      </c>
      <c r="F31" s="123">
        <v>3847.99</v>
      </c>
      <c r="G31" s="124">
        <v>0</v>
      </c>
      <c r="H31" s="125">
        <v>6539.8</v>
      </c>
      <c r="I31" s="126">
        <v>704.91</v>
      </c>
      <c r="J31" s="124">
        <v>43.52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0</v>
      </c>
      <c r="W31" s="124">
        <v>0</v>
      </c>
      <c r="X31" s="124">
        <v>0</v>
      </c>
      <c r="Y31" s="124">
        <v>0</v>
      </c>
      <c r="Z31" s="124">
        <v>0</v>
      </c>
      <c r="AA31" s="125">
        <v>748.43</v>
      </c>
      <c r="AB31" s="123">
        <v>0</v>
      </c>
      <c r="AC31" s="125">
        <v>0</v>
      </c>
      <c r="AD31" s="127">
        <v>11136.220000000001</v>
      </c>
      <c r="AE31" s="128">
        <v>0</v>
      </c>
      <c r="AF31" s="129">
        <v>15474.11</v>
      </c>
      <c r="AG31" s="129">
        <v>0</v>
      </c>
      <c r="AH31" s="129">
        <v>0</v>
      </c>
      <c r="AI31" s="131">
        <v>0</v>
      </c>
      <c r="AJ31" s="128">
        <v>6000</v>
      </c>
      <c r="AK31" s="129">
        <v>0</v>
      </c>
      <c r="AL31" s="129">
        <v>0</v>
      </c>
      <c r="AM31" s="129">
        <v>0</v>
      </c>
      <c r="AN31" s="131">
        <v>0</v>
      </c>
      <c r="AO31" s="132">
        <v>21474.11</v>
      </c>
      <c r="AP31" s="128">
        <v>0</v>
      </c>
      <c r="AQ31" s="131">
        <v>0</v>
      </c>
      <c r="AR31" s="132">
        <v>0</v>
      </c>
      <c r="AS31" s="128">
        <v>0</v>
      </c>
      <c r="AT31" s="129">
        <v>0</v>
      </c>
      <c r="AU31" s="129">
        <v>0</v>
      </c>
      <c r="AV31" s="129">
        <v>0</v>
      </c>
      <c r="AW31" s="129">
        <v>0</v>
      </c>
      <c r="AX31" s="129">
        <v>0</v>
      </c>
      <c r="AY31" s="129">
        <v>0</v>
      </c>
      <c r="AZ31" s="129">
        <v>0</v>
      </c>
      <c r="BA31" s="129">
        <v>0</v>
      </c>
      <c r="BB31" s="129">
        <v>0</v>
      </c>
      <c r="BC31" s="129">
        <v>0</v>
      </c>
      <c r="BD31" s="129">
        <v>0</v>
      </c>
      <c r="BE31" s="132">
        <v>0</v>
      </c>
      <c r="BF31" s="128">
        <v>0</v>
      </c>
      <c r="BG31" s="129">
        <v>7081.73</v>
      </c>
      <c r="BH31" s="129">
        <v>10659.24</v>
      </c>
      <c r="BI31" s="134">
        <v>0</v>
      </c>
      <c r="BJ31" s="132">
        <v>17740.97</v>
      </c>
      <c r="BK31" s="128">
        <v>24461.33</v>
      </c>
      <c r="BL31" s="129">
        <v>0</v>
      </c>
      <c r="BM31" s="131">
        <v>0</v>
      </c>
      <c r="BN31" s="132">
        <v>24461.33</v>
      </c>
      <c r="BO31" s="134">
        <v>0</v>
      </c>
      <c r="BP31" s="134">
        <v>0</v>
      </c>
      <c r="BQ31" s="128">
        <v>0</v>
      </c>
      <c r="BR31" s="129">
        <v>0</v>
      </c>
      <c r="BS31" s="129">
        <v>0</v>
      </c>
      <c r="BT31" s="129">
        <v>0</v>
      </c>
      <c r="BU31" s="129">
        <v>0</v>
      </c>
      <c r="BV31" s="129">
        <v>0</v>
      </c>
      <c r="BW31" s="129">
        <v>0</v>
      </c>
      <c r="BX31" s="131">
        <v>0</v>
      </c>
      <c r="BY31" s="128">
        <v>0</v>
      </c>
      <c r="BZ31" s="129">
        <v>0</v>
      </c>
      <c r="CA31" s="129">
        <v>0</v>
      </c>
      <c r="CB31" s="129">
        <v>0</v>
      </c>
      <c r="CC31" s="129">
        <v>0</v>
      </c>
      <c r="CD31" s="129">
        <v>0</v>
      </c>
      <c r="CE31" s="129">
        <v>0</v>
      </c>
      <c r="CF31" s="129">
        <v>0</v>
      </c>
      <c r="CG31" s="129">
        <v>0</v>
      </c>
      <c r="CH31" s="131">
        <v>0</v>
      </c>
      <c r="CI31" s="129">
        <v>0</v>
      </c>
      <c r="CJ31" s="129">
        <v>0</v>
      </c>
      <c r="CK31" s="129">
        <v>0</v>
      </c>
      <c r="CL31" s="129">
        <v>0</v>
      </c>
      <c r="CM31" s="129">
        <v>0</v>
      </c>
      <c r="CN31" s="129">
        <v>0</v>
      </c>
      <c r="CO31" s="129">
        <v>0</v>
      </c>
      <c r="CP31" s="129">
        <v>0</v>
      </c>
      <c r="CQ31" s="129">
        <v>0</v>
      </c>
      <c r="CR31" s="129">
        <v>0</v>
      </c>
      <c r="CS31" s="129">
        <v>0</v>
      </c>
      <c r="CT31" s="131">
        <v>0</v>
      </c>
      <c r="CU31" s="132">
        <v>0</v>
      </c>
      <c r="CV31" s="132">
        <v>0</v>
      </c>
      <c r="CW31" s="132">
        <v>0</v>
      </c>
      <c r="CX31" s="128">
        <v>0</v>
      </c>
      <c r="CY31" s="129">
        <v>0</v>
      </c>
      <c r="CZ31" s="129">
        <v>0</v>
      </c>
      <c r="DA31" s="131">
        <v>0</v>
      </c>
      <c r="DB31" s="129">
        <v>0</v>
      </c>
      <c r="DC31" s="129">
        <v>0</v>
      </c>
      <c r="DD31" s="129">
        <v>0</v>
      </c>
      <c r="DE31" s="129">
        <v>0</v>
      </c>
      <c r="DF31" s="128">
        <v>0</v>
      </c>
      <c r="DG31" s="129">
        <v>0</v>
      </c>
      <c r="DH31" s="132">
        <v>0</v>
      </c>
      <c r="DI31" s="128">
        <v>57.54</v>
      </c>
      <c r="DJ31" s="129">
        <v>0</v>
      </c>
      <c r="DK31" s="129">
        <v>16.04</v>
      </c>
      <c r="DL31" s="129">
        <v>0</v>
      </c>
      <c r="DM31" s="129">
        <v>0</v>
      </c>
      <c r="DN31" s="129">
        <v>0</v>
      </c>
      <c r="DO31" s="129">
        <v>0</v>
      </c>
      <c r="DP31" s="129">
        <v>0</v>
      </c>
      <c r="DQ31" s="131">
        <v>0</v>
      </c>
      <c r="DR31" s="128">
        <v>0</v>
      </c>
      <c r="DS31" s="129">
        <v>0</v>
      </c>
      <c r="DT31" s="129">
        <v>0</v>
      </c>
      <c r="DU31" s="132">
        <v>73.58</v>
      </c>
      <c r="DV31" s="128">
        <v>0</v>
      </c>
      <c r="DW31" s="129">
        <v>0</v>
      </c>
      <c r="DX31" s="129">
        <v>0</v>
      </c>
      <c r="DY31" s="129">
        <v>0</v>
      </c>
      <c r="DZ31" s="129">
        <v>0</v>
      </c>
      <c r="EA31" s="129">
        <v>0</v>
      </c>
      <c r="EB31" s="129">
        <v>692.33</v>
      </c>
      <c r="EC31" s="129">
        <v>0</v>
      </c>
      <c r="ED31" s="132">
        <v>692.33</v>
      </c>
      <c r="EE31" s="132">
        <v>0</v>
      </c>
      <c r="EF31" s="132">
        <v>0</v>
      </c>
      <c r="EG31" s="132">
        <v>64442.320000000007</v>
      </c>
      <c r="EH31" s="83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</row>
    <row r="32" spans="1:238" s="61" customFormat="1" ht="50.1" customHeight="1" thickBot="1">
      <c r="A32"/>
      <c r="B32" s="69">
        <v>42914</v>
      </c>
      <c r="C32" s="70" t="s">
        <v>255</v>
      </c>
      <c r="D32" s="68">
        <v>4870364.8030000664</v>
      </c>
      <c r="E32" s="68">
        <v>13084889.573000064</v>
      </c>
      <c r="F32" s="123">
        <v>3847.99</v>
      </c>
      <c r="G32" s="124">
        <v>0</v>
      </c>
      <c r="H32" s="125">
        <v>2865.2</v>
      </c>
      <c r="I32" s="126">
        <v>789.34</v>
      </c>
      <c r="J32" s="124">
        <v>4907.05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2660</v>
      </c>
      <c r="AA32" s="125">
        <v>8356.39</v>
      </c>
      <c r="AB32" s="123">
        <v>0</v>
      </c>
      <c r="AC32" s="125">
        <v>8851152.5699999984</v>
      </c>
      <c r="AD32" s="127">
        <v>8866222.1499999985</v>
      </c>
      <c r="AE32" s="128">
        <v>0</v>
      </c>
      <c r="AF32" s="129">
        <v>450780.15999999997</v>
      </c>
      <c r="AG32" s="129">
        <v>0</v>
      </c>
      <c r="AH32" s="129">
        <v>95404.09</v>
      </c>
      <c r="AI32" s="131">
        <v>0</v>
      </c>
      <c r="AJ32" s="128">
        <v>0</v>
      </c>
      <c r="AK32" s="129">
        <v>80959.3</v>
      </c>
      <c r="AL32" s="129">
        <v>0</v>
      </c>
      <c r="AM32" s="129">
        <v>16833.48</v>
      </c>
      <c r="AN32" s="131">
        <v>0</v>
      </c>
      <c r="AO32" s="132">
        <v>643977.03</v>
      </c>
      <c r="AP32" s="128">
        <v>0</v>
      </c>
      <c r="AQ32" s="131">
        <v>0</v>
      </c>
      <c r="AR32" s="132">
        <v>0</v>
      </c>
      <c r="AS32" s="128">
        <v>0</v>
      </c>
      <c r="AT32" s="129">
        <v>0</v>
      </c>
      <c r="AU32" s="129">
        <v>0</v>
      </c>
      <c r="AV32" s="129">
        <v>0</v>
      </c>
      <c r="AW32" s="129">
        <v>0</v>
      </c>
      <c r="AX32" s="129">
        <v>0</v>
      </c>
      <c r="AY32" s="129">
        <v>0</v>
      </c>
      <c r="AZ32" s="129">
        <v>0</v>
      </c>
      <c r="BA32" s="129">
        <v>0</v>
      </c>
      <c r="BB32" s="129">
        <v>0</v>
      </c>
      <c r="BC32" s="129">
        <v>0</v>
      </c>
      <c r="BD32" s="129">
        <v>0</v>
      </c>
      <c r="BE32" s="132">
        <v>0</v>
      </c>
      <c r="BF32" s="128">
        <v>181.34</v>
      </c>
      <c r="BG32" s="129">
        <v>0</v>
      </c>
      <c r="BH32" s="129">
        <v>0</v>
      </c>
      <c r="BI32" s="134">
        <v>0</v>
      </c>
      <c r="BJ32" s="132">
        <v>181.34</v>
      </c>
      <c r="BK32" s="128">
        <v>0</v>
      </c>
      <c r="BL32" s="129">
        <v>0</v>
      </c>
      <c r="BM32" s="131">
        <v>0</v>
      </c>
      <c r="BN32" s="132">
        <v>0</v>
      </c>
      <c r="BO32" s="134">
        <v>5235</v>
      </c>
      <c r="BP32" s="134">
        <v>0</v>
      </c>
      <c r="BQ32" s="128">
        <v>0</v>
      </c>
      <c r="BR32" s="129">
        <v>0</v>
      </c>
      <c r="BS32" s="129">
        <v>0</v>
      </c>
      <c r="BT32" s="129">
        <v>0</v>
      </c>
      <c r="BU32" s="129">
        <v>0</v>
      </c>
      <c r="BV32" s="129">
        <v>0</v>
      </c>
      <c r="BW32" s="129">
        <v>0</v>
      </c>
      <c r="BX32" s="131">
        <v>0</v>
      </c>
      <c r="BY32" s="128">
        <v>0</v>
      </c>
      <c r="BZ32" s="129">
        <v>0</v>
      </c>
      <c r="CA32" s="129">
        <v>0</v>
      </c>
      <c r="CB32" s="129">
        <v>0</v>
      </c>
      <c r="CC32" s="129">
        <v>0</v>
      </c>
      <c r="CD32" s="129">
        <v>0</v>
      </c>
      <c r="CE32" s="129">
        <v>0</v>
      </c>
      <c r="CF32" s="129">
        <v>0</v>
      </c>
      <c r="CG32" s="129">
        <v>0</v>
      </c>
      <c r="CH32" s="131">
        <v>0</v>
      </c>
      <c r="CI32" s="129">
        <v>0</v>
      </c>
      <c r="CJ32" s="129">
        <v>0</v>
      </c>
      <c r="CK32" s="129">
        <v>0</v>
      </c>
      <c r="CL32" s="129">
        <v>0</v>
      </c>
      <c r="CM32" s="129">
        <v>0</v>
      </c>
      <c r="CN32" s="129">
        <v>0</v>
      </c>
      <c r="CO32" s="129">
        <v>0</v>
      </c>
      <c r="CP32" s="129">
        <v>0</v>
      </c>
      <c r="CQ32" s="129">
        <v>0</v>
      </c>
      <c r="CR32" s="129">
        <v>0</v>
      </c>
      <c r="CS32" s="129">
        <v>0</v>
      </c>
      <c r="CT32" s="131">
        <v>0</v>
      </c>
      <c r="CU32" s="132">
        <v>5235</v>
      </c>
      <c r="CV32" s="132">
        <v>0</v>
      </c>
      <c r="CW32" s="132">
        <v>0</v>
      </c>
      <c r="CX32" s="128">
        <v>0</v>
      </c>
      <c r="CY32" s="129">
        <v>0</v>
      </c>
      <c r="CZ32" s="129">
        <v>0</v>
      </c>
      <c r="DA32" s="131">
        <v>0</v>
      </c>
      <c r="DB32" s="129">
        <v>0</v>
      </c>
      <c r="DC32" s="129">
        <v>159.9</v>
      </c>
      <c r="DD32" s="129">
        <v>0</v>
      </c>
      <c r="DE32" s="129">
        <v>22.39</v>
      </c>
      <c r="DF32" s="128">
        <v>0</v>
      </c>
      <c r="DG32" s="129">
        <v>0</v>
      </c>
      <c r="DH32" s="132">
        <v>182.29000000000002</v>
      </c>
      <c r="DI32" s="128">
        <v>0</v>
      </c>
      <c r="DJ32" s="129">
        <v>0</v>
      </c>
      <c r="DK32" s="129">
        <v>46.72</v>
      </c>
      <c r="DL32" s="129">
        <v>0</v>
      </c>
      <c r="DM32" s="129">
        <v>0</v>
      </c>
      <c r="DN32" s="129">
        <v>0</v>
      </c>
      <c r="DO32" s="129">
        <v>0</v>
      </c>
      <c r="DP32" s="129">
        <v>0</v>
      </c>
      <c r="DQ32" s="131">
        <v>0</v>
      </c>
      <c r="DR32" s="128">
        <v>0</v>
      </c>
      <c r="DS32" s="129">
        <v>0</v>
      </c>
      <c r="DT32" s="129">
        <v>0</v>
      </c>
      <c r="DU32" s="132">
        <v>46.72</v>
      </c>
      <c r="DV32" s="128">
        <v>0</v>
      </c>
      <c r="DW32" s="129">
        <v>0</v>
      </c>
      <c r="DX32" s="129">
        <v>0</v>
      </c>
      <c r="DY32" s="129">
        <v>0</v>
      </c>
      <c r="DZ32" s="129">
        <v>0</v>
      </c>
      <c r="EA32" s="129">
        <v>0</v>
      </c>
      <c r="EB32" s="129">
        <v>2075</v>
      </c>
      <c r="EC32" s="129">
        <v>0</v>
      </c>
      <c r="ED32" s="132">
        <v>2075</v>
      </c>
      <c r="EE32" s="132">
        <v>0</v>
      </c>
      <c r="EF32" s="132">
        <v>0</v>
      </c>
      <c r="EG32" s="132">
        <v>651697.38</v>
      </c>
      <c r="EH32" s="83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</row>
    <row r="33" spans="1:238" s="61" customFormat="1" ht="50.1" customHeight="1" thickBot="1">
      <c r="A33"/>
      <c r="B33" s="69">
        <v>42915</v>
      </c>
      <c r="C33" s="70" t="s">
        <v>249</v>
      </c>
      <c r="D33" s="68">
        <v>13084889.573000064</v>
      </c>
      <c r="E33" s="68">
        <v>10277367.713000063</v>
      </c>
      <c r="F33" s="123">
        <v>3847.99</v>
      </c>
      <c r="G33" s="124">
        <v>2074541.93</v>
      </c>
      <c r="H33" s="125">
        <v>158159.79999999999</v>
      </c>
      <c r="I33" s="126">
        <v>1064.9000000000001</v>
      </c>
      <c r="J33" s="124">
        <v>22106.080000000002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68013.78</v>
      </c>
      <c r="T33" s="124">
        <v>0</v>
      </c>
      <c r="U33" s="124">
        <v>0</v>
      </c>
      <c r="V33" s="124">
        <v>0</v>
      </c>
      <c r="W33" s="124">
        <v>0</v>
      </c>
      <c r="X33" s="124">
        <v>0</v>
      </c>
      <c r="Y33" s="124">
        <v>0</v>
      </c>
      <c r="Z33" s="124">
        <v>0</v>
      </c>
      <c r="AA33" s="125">
        <v>91184.760000000009</v>
      </c>
      <c r="AB33" s="123">
        <v>0</v>
      </c>
      <c r="AC33" s="125">
        <v>0</v>
      </c>
      <c r="AD33" s="127">
        <v>2327734.4799999995</v>
      </c>
      <c r="AE33" s="128">
        <v>2949163.76</v>
      </c>
      <c r="AF33" s="129">
        <v>76195.66</v>
      </c>
      <c r="AG33" s="129">
        <v>0</v>
      </c>
      <c r="AH33" s="129">
        <v>17584.900000000001</v>
      </c>
      <c r="AI33" s="131">
        <v>0</v>
      </c>
      <c r="AJ33" s="128">
        <v>1146779.44</v>
      </c>
      <c r="AK33" s="129">
        <v>4509.79</v>
      </c>
      <c r="AL33" s="129">
        <v>0</v>
      </c>
      <c r="AM33" s="129">
        <v>1828.49</v>
      </c>
      <c r="AN33" s="131">
        <v>0</v>
      </c>
      <c r="AO33" s="132">
        <v>4196062.04</v>
      </c>
      <c r="AP33" s="128">
        <v>0</v>
      </c>
      <c r="AQ33" s="131">
        <v>469</v>
      </c>
      <c r="AR33" s="132">
        <v>0</v>
      </c>
      <c r="AS33" s="128">
        <v>0</v>
      </c>
      <c r="AT33" s="129">
        <v>0</v>
      </c>
      <c r="AU33" s="129">
        <v>0</v>
      </c>
      <c r="AV33" s="129">
        <v>0</v>
      </c>
      <c r="AW33" s="129">
        <v>0</v>
      </c>
      <c r="AX33" s="129">
        <v>0</v>
      </c>
      <c r="AY33" s="129">
        <v>55015</v>
      </c>
      <c r="AZ33" s="129">
        <v>0</v>
      </c>
      <c r="BA33" s="129">
        <v>0</v>
      </c>
      <c r="BB33" s="129">
        <v>55484</v>
      </c>
      <c r="BC33" s="129">
        <v>0</v>
      </c>
      <c r="BD33" s="129">
        <v>0</v>
      </c>
      <c r="BE33" s="132">
        <v>0</v>
      </c>
      <c r="BF33" s="128">
        <v>46398.15</v>
      </c>
      <c r="BG33" s="129">
        <v>16020.61</v>
      </c>
      <c r="BH33" s="129">
        <v>-18000</v>
      </c>
      <c r="BI33" s="134">
        <v>0</v>
      </c>
      <c r="BJ33" s="132">
        <v>44418.76</v>
      </c>
      <c r="BK33" s="128">
        <v>0</v>
      </c>
      <c r="BL33" s="129">
        <v>0</v>
      </c>
      <c r="BM33" s="131">
        <v>0</v>
      </c>
      <c r="BN33" s="132">
        <v>0</v>
      </c>
      <c r="BO33" s="134">
        <v>0</v>
      </c>
      <c r="BP33" s="134">
        <v>6908.41</v>
      </c>
      <c r="BQ33" s="128">
        <v>0</v>
      </c>
      <c r="BR33" s="129">
        <v>0</v>
      </c>
      <c r="BS33" s="129">
        <v>0</v>
      </c>
      <c r="BT33" s="129">
        <v>0</v>
      </c>
      <c r="BU33" s="129">
        <v>0</v>
      </c>
      <c r="BV33" s="129">
        <v>0</v>
      </c>
      <c r="BW33" s="129">
        <v>0</v>
      </c>
      <c r="BX33" s="131">
        <v>0</v>
      </c>
      <c r="BY33" s="128">
        <v>0</v>
      </c>
      <c r="BZ33" s="129">
        <v>0</v>
      </c>
      <c r="CA33" s="129">
        <v>0</v>
      </c>
      <c r="CB33" s="129">
        <v>0</v>
      </c>
      <c r="CC33" s="129">
        <v>0</v>
      </c>
      <c r="CD33" s="129">
        <v>0</v>
      </c>
      <c r="CE33" s="129">
        <v>0</v>
      </c>
      <c r="CF33" s="129">
        <v>0</v>
      </c>
      <c r="CG33" s="129">
        <v>0</v>
      </c>
      <c r="CH33" s="131">
        <v>0</v>
      </c>
      <c r="CI33" s="129">
        <v>0</v>
      </c>
      <c r="CJ33" s="129">
        <v>6750</v>
      </c>
      <c r="CK33" s="129">
        <v>0</v>
      </c>
      <c r="CL33" s="129">
        <v>0</v>
      </c>
      <c r="CM33" s="129">
        <v>0</v>
      </c>
      <c r="CN33" s="129">
        <v>0</v>
      </c>
      <c r="CO33" s="129">
        <v>0</v>
      </c>
      <c r="CP33" s="129">
        <v>560664.65</v>
      </c>
      <c r="CQ33" s="129">
        <v>0</v>
      </c>
      <c r="CR33" s="129">
        <v>0</v>
      </c>
      <c r="CS33" s="129">
        <v>0</v>
      </c>
      <c r="CT33" s="131">
        <v>0</v>
      </c>
      <c r="CU33" s="132">
        <v>574323.06000000006</v>
      </c>
      <c r="CV33" s="132">
        <v>0</v>
      </c>
      <c r="CW33" s="132">
        <v>0</v>
      </c>
      <c r="CX33" s="128">
        <v>0</v>
      </c>
      <c r="CY33" s="129">
        <v>0</v>
      </c>
      <c r="CZ33" s="129">
        <v>0</v>
      </c>
      <c r="DA33" s="131">
        <v>0</v>
      </c>
      <c r="DB33" s="129">
        <v>0</v>
      </c>
      <c r="DC33" s="129">
        <v>0</v>
      </c>
      <c r="DD33" s="129">
        <v>0</v>
      </c>
      <c r="DE33" s="129">
        <v>0</v>
      </c>
      <c r="DF33" s="128">
        <v>0</v>
      </c>
      <c r="DG33" s="129">
        <v>0</v>
      </c>
      <c r="DH33" s="132">
        <v>0</v>
      </c>
      <c r="DI33" s="128">
        <v>6929.22</v>
      </c>
      <c r="DJ33" s="129">
        <v>0</v>
      </c>
      <c r="DK33" s="129">
        <v>23.64</v>
      </c>
      <c r="DL33" s="129">
        <v>0</v>
      </c>
      <c r="DM33" s="129">
        <v>0</v>
      </c>
      <c r="DN33" s="129">
        <v>167641.24</v>
      </c>
      <c r="DO33" s="129">
        <v>0</v>
      </c>
      <c r="DP33" s="129">
        <v>0</v>
      </c>
      <c r="DQ33" s="131">
        <v>86938.13</v>
      </c>
      <c r="DR33" s="128">
        <v>0</v>
      </c>
      <c r="DS33" s="129">
        <v>0</v>
      </c>
      <c r="DT33" s="129">
        <v>0</v>
      </c>
      <c r="DU33" s="132">
        <v>261532.22999999998</v>
      </c>
      <c r="DV33" s="128">
        <v>0</v>
      </c>
      <c r="DW33" s="129">
        <v>0</v>
      </c>
      <c r="DX33" s="129">
        <v>0</v>
      </c>
      <c r="DY33" s="129">
        <v>0</v>
      </c>
      <c r="DZ33" s="129">
        <v>0</v>
      </c>
      <c r="EA33" s="129">
        <v>0</v>
      </c>
      <c r="EB33" s="129">
        <v>3436.25</v>
      </c>
      <c r="EC33" s="129">
        <v>0</v>
      </c>
      <c r="ED33" s="132">
        <v>3436.25</v>
      </c>
      <c r="EE33" s="132">
        <v>0</v>
      </c>
      <c r="EF33" s="132">
        <v>0</v>
      </c>
      <c r="EG33" s="132">
        <v>5135256.34</v>
      </c>
      <c r="EH33" s="83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</row>
    <row r="34" spans="1:238" s="61" customFormat="1" ht="50.1" customHeight="1" thickBot="1">
      <c r="A34"/>
      <c r="B34" s="74" t="s">
        <v>6</v>
      </c>
      <c r="C34" s="75"/>
      <c r="D34" s="80">
        <f>+D7</f>
        <v>3919779.0530000627</v>
      </c>
      <c r="E34" s="80">
        <f>+D34+AD34-EG34</f>
        <v>10277367.713000067</v>
      </c>
      <c r="F34" s="78">
        <f t="shared" ref="F34:BR34" si="0">SUM(F6:F33)</f>
        <v>110722.69000000002</v>
      </c>
      <c r="G34" s="76">
        <f t="shared" si="0"/>
        <v>2075633.8699999999</v>
      </c>
      <c r="H34" s="77">
        <f t="shared" si="0"/>
        <v>233008.4</v>
      </c>
      <c r="I34" s="79">
        <f t="shared" si="0"/>
        <v>13270.949999999997</v>
      </c>
      <c r="J34" s="76">
        <f t="shared" si="0"/>
        <v>6297247.5699999994</v>
      </c>
      <c r="K34" s="76">
        <f t="shared" si="0"/>
        <v>0</v>
      </c>
      <c r="L34" s="76">
        <f t="shared" si="0"/>
        <v>0</v>
      </c>
      <c r="M34" s="76">
        <f t="shared" si="0"/>
        <v>1090221.82</v>
      </c>
      <c r="N34" s="76">
        <f t="shared" si="0"/>
        <v>37547.019999999997</v>
      </c>
      <c r="O34" s="76">
        <f t="shared" si="0"/>
        <v>0</v>
      </c>
      <c r="P34" s="76">
        <f t="shared" si="0"/>
        <v>0</v>
      </c>
      <c r="Q34" s="76">
        <f t="shared" si="0"/>
        <v>250</v>
      </c>
      <c r="R34" s="76">
        <f t="shared" si="0"/>
        <v>0</v>
      </c>
      <c r="S34" s="76">
        <f t="shared" si="0"/>
        <v>978519.83</v>
      </c>
      <c r="T34" s="76">
        <f t="shared" si="0"/>
        <v>0</v>
      </c>
      <c r="U34" s="76">
        <f t="shared" si="0"/>
        <v>0</v>
      </c>
      <c r="V34" s="76">
        <f t="shared" si="0"/>
        <v>4000</v>
      </c>
      <c r="W34" s="76">
        <f t="shared" si="0"/>
        <v>0</v>
      </c>
      <c r="X34" s="76">
        <f t="shared" si="0"/>
        <v>0</v>
      </c>
      <c r="Y34" s="76">
        <f t="shared" si="0"/>
        <v>14971.08</v>
      </c>
      <c r="Z34" s="76">
        <f t="shared" si="0"/>
        <v>7843.64</v>
      </c>
      <c r="AA34" s="77">
        <f t="shared" si="0"/>
        <v>8443871.9100000001</v>
      </c>
      <c r="AB34" s="78">
        <f t="shared" si="0"/>
        <v>0</v>
      </c>
      <c r="AC34" s="77">
        <f t="shared" si="0"/>
        <v>29382575.460000001</v>
      </c>
      <c r="AD34" s="81">
        <f t="shared" si="0"/>
        <v>40245812.330000006</v>
      </c>
      <c r="AE34" s="91">
        <f t="shared" si="0"/>
        <v>5881908.0899999999</v>
      </c>
      <c r="AF34" s="92">
        <f t="shared" si="0"/>
        <v>859112.02</v>
      </c>
      <c r="AG34" s="92">
        <f t="shared" si="0"/>
        <v>38749.380000000005</v>
      </c>
      <c r="AH34" s="92">
        <f t="shared" si="0"/>
        <v>167112.32999999999</v>
      </c>
      <c r="AI34" s="93">
        <f t="shared" si="0"/>
        <v>2909.62</v>
      </c>
      <c r="AJ34" s="91">
        <f t="shared" si="0"/>
        <v>2407131.62</v>
      </c>
      <c r="AK34" s="92">
        <f t="shared" si="0"/>
        <v>338903.1</v>
      </c>
      <c r="AL34" s="92">
        <f t="shared" si="0"/>
        <v>46938.020000000004</v>
      </c>
      <c r="AM34" s="92">
        <f t="shared" si="0"/>
        <v>61124.220000000008</v>
      </c>
      <c r="AN34" s="93">
        <f t="shared" si="0"/>
        <v>0</v>
      </c>
      <c r="AO34" s="80">
        <f t="shared" si="0"/>
        <v>9803888.4000000004</v>
      </c>
      <c r="AP34" s="91">
        <f t="shared" si="0"/>
        <v>44159.54</v>
      </c>
      <c r="AQ34" s="93">
        <f t="shared" si="0"/>
        <v>40787.81</v>
      </c>
      <c r="AR34" s="80">
        <f t="shared" si="0"/>
        <v>84478.349999999991</v>
      </c>
      <c r="AS34" s="91">
        <f t="shared" si="0"/>
        <v>563697.79</v>
      </c>
      <c r="AT34" s="92">
        <f t="shared" si="0"/>
        <v>94613.05</v>
      </c>
      <c r="AU34" s="92">
        <f t="shared" si="0"/>
        <v>3196233.2600000002</v>
      </c>
      <c r="AV34" s="92">
        <f t="shared" si="0"/>
        <v>778945.08</v>
      </c>
      <c r="AW34" s="92">
        <f t="shared" si="0"/>
        <v>175495.41999999998</v>
      </c>
      <c r="AX34" s="92">
        <f t="shared" si="0"/>
        <v>23538.870000000003</v>
      </c>
      <c r="AY34" s="92">
        <f t="shared" si="0"/>
        <v>1307913.2999999998</v>
      </c>
      <c r="AZ34" s="92">
        <f t="shared" si="0"/>
        <v>419583.37</v>
      </c>
      <c r="BA34" s="92">
        <f t="shared" si="0"/>
        <v>121079.47</v>
      </c>
      <c r="BB34" s="92">
        <f t="shared" si="0"/>
        <v>55484</v>
      </c>
      <c r="BC34" s="92">
        <f t="shared" ref="BC34" si="1">SUM(BC6:BC33)</f>
        <v>0</v>
      </c>
      <c r="BD34" s="92">
        <v>0</v>
      </c>
      <c r="BE34" s="80">
        <f t="shared" si="0"/>
        <v>6512017.8700000001</v>
      </c>
      <c r="BF34" s="91">
        <f t="shared" si="0"/>
        <v>249143.66999999995</v>
      </c>
      <c r="BG34" s="92">
        <f t="shared" si="0"/>
        <v>7103385.580000001</v>
      </c>
      <c r="BH34" s="92">
        <f t="shared" si="0"/>
        <v>-1010.6899999999951</v>
      </c>
      <c r="BI34" s="82">
        <f t="shared" si="0"/>
        <v>0</v>
      </c>
      <c r="BJ34" s="80">
        <f t="shared" si="0"/>
        <v>7351518.5599999987</v>
      </c>
      <c r="BK34" s="91">
        <f t="shared" si="0"/>
        <v>127293.45999999999</v>
      </c>
      <c r="BL34" s="92">
        <f t="shared" si="0"/>
        <v>89714.48</v>
      </c>
      <c r="BM34" s="93">
        <f t="shared" si="0"/>
        <v>0</v>
      </c>
      <c r="BN34" s="80">
        <f t="shared" si="0"/>
        <v>217007.94</v>
      </c>
      <c r="BO34" s="82">
        <f t="shared" si="0"/>
        <v>55270.41</v>
      </c>
      <c r="BP34" s="82">
        <f t="shared" si="0"/>
        <v>146562.58000000002</v>
      </c>
      <c r="BQ34" s="91">
        <f t="shared" si="0"/>
        <v>89718.989999999991</v>
      </c>
      <c r="BR34" s="92">
        <f t="shared" si="0"/>
        <v>0</v>
      </c>
      <c r="BS34" s="92">
        <f t="shared" ref="BS34:ED34" si="2">SUM(BS6:BS33)</f>
        <v>22298.58</v>
      </c>
      <c r="BT34" s="92">
        <f t="shared" si="2"/>
        <v>0</v>
      </c>
      <c r="BU34" s="92">
        <f t="shared" si="2"/>
        <v>17619.689999999999</v>
      </c>
      <c r="BV34" s="92">
        <f t="shared" si="2"/>
        <v>0</v>
      </c>
      <c r="BW34" s="92">
        <f t="shared" si="2"/>
        <v>147856.85</v>
      </c>
      <c r="BX34" s="93">
        <f t="shared" si="2"/>
        <v>12989</v>
      </c>
      <c r="BY34" s="91">
        <f t="shared" si="2"/>
        <v>105426.3</v>
      </c>
      <c r="BZ34" s="92">
        <f t="shared" si="2"/>
        <v>621098.89</v>
      </c>
      <c r="CA34" s="92">
        <f t="shared" si="2"/>
        <v>203763.54</v>
      </c>
      <c r="CB34" s="92">
        <f t="shared" si="2"/>
        <v>38065.82</v>
      </c>
      <c r="CC34" s="92">
        <f t="shared" si="2"/>
        <v>0</v>
      </c>
      <c r="CD34" s="92">
        <f t="shared" si="2"/>
        <v>0</v>
      </c>
      <c r="CE34" s="92">
        <f t="shared" si="2"/>
        <v>22880</v>
      </c>
      <c r="CF34" s="92">
        <f t="shared" si="2"/>
        <v>3868</v>
      </c>
      <c r="CG34" s="92">
        <f t="shared" si="2"/>
        <v>84545.18</v>
      </c>
      <c r="CH34" s="93">
        <f t="shared" si="2"/>
        <v>3151.95</v>
      </c>
      <c r="CI34" s="92">
        <f t="shared" si="2"/>
        <v>5986</v>
      </c>
      <c r="CJ34" s="92">
        <f t="shared" si="2"/>
        <v>6750</v>
      </c>
      <c r="CK34" s="92">
        <f t="shared" si="2"/>
        <v>0</v>
      </c>
      <c r="CL34" s="92">
        <f t="shared" si="2"/>
        <v>0</v>
      </c>
      <c r="CM34" s="92">
        <f t="shared" si="2"/>
        <v>243100</v>
      </c>
      <c r="CN34" s="92">
        <f t="shared" si="2"/>
        <v>0</v>
      </c>
      <c r="CO34" s="92">
        <f t="shared" si="2"/>
        <v>131132.03</v>
      </c>
      <c r="CP34" s="92">
        <f t="shared" si="2"/>
        <v>2178143.7999999998</v>
      </c>
      <c r="CQ34" s="92">
        <f t="shared" si="2"/>
        <v>0</v>
      </c>
      <c r="CR34" s="92">
        <f t="shared" si="2"/>
        <v>0</v>
      </c>
      <c r="CS34" s="92">
        <f t="shared" si="2"/>
        <v>1119741.17</v>
      </c>
      <c r="CT34" s="93">
        <f t="shared" si="2"/>
        <v>711325.76</v>
      </c>
      <c r="CU34" s="80">
        <f t="shared" si="2"/>
        <v>5672753.6400000006</v>
      </c>
      <c r="CV34" s="80">
        <f t="shared" si="2"/>
        <v>298540.90000000014</v>
      </c>
      <c r="CW34" s="80">
        <f t="shared" si="2"/>
        <v>0</v>
      </c>
      <c r="CX34" s="91">
        <f t="shared" si="2"/>
        <v>272132.09999999998</v>
      </c>
      <c r="CY34" s="92">
        <f t="shared" si="2"/>
        <v>35307.300000000003</v>
      </c>
      <c r="CZ34" s="92">
        <f t="shared" si="2"/>
        <v>7189.17</v>
      </c>
      <c r="DA34" s="93">
        <f t="shared" si="2"/>
        <v>37882.86</v>
      </c>
      <c r="DB34" s="92">
        <f t="shared" si="2"/>
        <v>8802.93</v>
      </c>
      <c r="DC34" s="92">
        <f t="shared" si="2"/>
        <v>53430.12</v>
      </c>
      <c r="DD34" s="92">
        <f t="shared" si="2"/>
        <v>100817.17000000001</v>
      </c>
      <c r="DE34" s="92">
        <f t="shared" si="2"/>
        <v>98127.840000000011</v>
      </c>
      <c r="DF34" s="91">
        <f t="shared" si="2"/>
        <v>0</v>
      </c>
      <c r="DG34" s="92">
        <f t="shared" si="2"/>
        <v>67011.3</v>
      </c>
      <c r="DH34" s="80">
        <f t="shared" si="2"/>
        <v>680700.79000000015</v>
      </c>
      <c r="DI34" s="91">
        <f t="shared" si="2"/>
        <v>44976.5</v>
      </c>
      <c r="DJ34" s="92">
        <f t="shared" si="2"/>
        <v>0</v>
      </c>
      <c r="DK34" s="92">
        <f t="shared" si="2"/>
        <v>424.30000000000007</v>
      </c>
      <c r="DL34" s="92">
        <f t="shared" si="2"/>
        <v>1037130.82</v>
      </c>
      <c r="DM34" s="92">
        <f t="shared" si="2"/>
        <v>224711.67999999999</v>
      </c>
      <c r="DN34" s="92">
        <f t="shared" si="2"/>
        <v>167641.24</v>
      </c>
      <c r="DO34" s="92">
        <f t="shared" si="2"/>
        <v>0</v>
      </c>
      <c r="DP34" s="92">
        <f t="shared" si="2"/>
        <v>0</v>
      </c>
      <c r="DQ34" s="93">
        <f t="shared" si="2"/>
        <v>86938.13</v>
      </c>
      <c r="DR34" s="91">
        <f t="shared" si="2"/>
        <v>0</v>
      </c>
      <c r="DS34" s="92">
        <f t="shared" si="2"/>
        <v>5069.03</v>
      </c>
      <c r="DT34" s="92">
        <f t="shared" si="2"/>
        <v>1293.8399999999999</v>
      </c>
      <c r="DU34" s="80">
        <f t="shared" si="2"/>
        <v>1568185.5399999998</v>
      </c>
      <c r="DV34" s="144">
        <f t="shared" si="2"/>
        <v>349706.38</v>
      </c>
      <c r="DW34" s="92">
        <f t="shared" si="2"/>
        <v>0</v>
      </c>
      <c r="DX34" s="92">
        <f t="shared" si="2"/>
        <v>10633.6</v>
      </c>
      <c r="DY34" s="92">
        <f t="shared" si="2"/>
        <v>3095.86</v>
      </c>
      <c r="DZ34" s="92">
        <f t="shared" si="2"/>
        <v>1198977.45</v>
      </c>
      <c r="EA34" s="92">
        <f t="shared" si="2"/>
        <v>0</v>
      </c>
      <c r="EB34" s="92">
        <f t="shared" si="2"/>
        <v>24201.02</v>
      </c>
      <c r="EC34" s="92">
        <f t="shared" si="2"/>
        <v>0</v>
      </c>
      <c r="ED34" s="80">
        <f t="shared" si="2"/>
        <v>1586614.3100000003</v>
      </c>
      <c r="EE34" s="80">
        <f t="shared" ref="EE34:EG34" si="3">SUM(EE6:EE33)</f>
        <v>0</v>
      </c>
      <c r="EF34" s="80">
        <f t="shared" si="3"/>
        <v>0</v>
      </c>
      <c r="EG34" s="80">
        <f t="shared" si="3"/>
        <v>33888223.670000002</v>
      </c>
      <c r="EH34" s="83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</row>
    <row r="35" spans="1:238" ht="50.1" customHeight="1" thickTop="1">
      <c r="E35" s="83"/>
      <c r="F35" s="84"/>
      <c r="G35" s="84"/>
      <c r="H35" s="84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4"/>
      <c r="AB35" s="84"/>
      <c r="AC35" s="84"/>
      <c r="AD35" s="84"/>
      <c r="AL35" s="84"/>
      <c r="EH35" s="83"/>
    </row>
  </sheetData>
  <dataConsolidate/>
  <mergeCells count="13">
    <mergeCell ref="DI3:DT3"/>
    <mergeCell ref="DV3:EC3"/>
    <mergeCell ref="B6:C6"/>
    <mergeCell ref="AS3:BD3"/>
    <mergeCell ref="BF3:BI3"/>
    <mergeCell ref="BK3:BM3"/>
    <mergeCell ref="BO3:CT3"/>
    <mergeCell ref="CX3:DG3"/>
    <mergeCell ref="AB4:AC4"/>
    <mergeCell ref="F3:AD3"/>
    <mergeCell ref="I4:Z4"/>
    <mergeCell ref="AE3:AN3"/>
    <mergeCell ref="AP3:AQ3"/>
  </mergeCells>
  <pageMargins left="0" right="0" top="1.3779527559055118" bottom="0.19685039370078741" header="0.78740157480314965" footer="0.11811023622047245"/>
  <pageSetup paperSize="8" scale="46" orientation="landscape" r:id="rId1"/>
  <headerFooter>
    <oddHeader>&amp;C&amp;"Arial,Negrito"&amp;30FLUXO DE CAIXA GESTÃO TRANSPORTE JUNHO 2017</oddHeader>
    <oddFooter>&amp;L&amp;"Arial,Negrito"&amp;30&amp;D   &amp;T&amp;R&amp;"Arial,Negrito"&amp;30&amp;P 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1:Q72"/>
  <sheetViews>
    <sheetView showGridLines="0" zoomScale="60" zoomScaleNormal="60" workbookViewId="0">
      <selection activeCell="E17" sqref="E17"/>
    </sheetView>
  </sheetViews>
  <sheetFormatPr defaultColWidth="9.140625" defaultRowHeight="20.25"/>
  <cols>
    <col min="1" max="1" width="9.140625" style="6"/>
    <col min="2" max="2" width="67.42578125" style="6" customWidth="1"/>
    <col min="3" max="3" width="26.42578125" style="6" customWidth="1"/>
    <col min="4" max="4" width="40.42578125" style="6" bestFit="1" customWidth="1"/>
    <col min="5" max="5" width="42.5703125" style="6" customWidth="1"/>
    <col min="6" max="6" width="9.140625" style="6"/>
    <col min="7" max="7" width="51.85546875" style="6" bestFit="1" customWidth="1"/>
    <col min="8" max="8" width="17.140625" style="6" bestFit="1" customWidth="1"/>
    <col min="9" max="9" width="17.5703125" style="6" bestFit="1" customWidth="1"/>
    <col min="10" max="10" width="19.42578125" style="6" bestFit="1" customWidth="1"/>
    <col min="11" max="11" width="25.42578125" style="6" customWidth="1"/>
    <col min="12" max="17" width="8.85546875" customWidth="1"/>
    <col min="18" max="16384" width="9.140625" style="6"/>
  </cols>
  <sheetData>
    <row r="1" spans="2:14" ht="35.25" customHeight="1" thickBot="1">
      <c r="C1" s="8" t="s">
        <v>23</v>
      </c>
      <c r="E1" s="9">
        <v>42887</v>
      </c>
      <c r="G1" s="10" t="s">
        <v>68</v>
      </c>
      <c r="H1" s="11" t="s">
        <v>3</v>
      </c>
      <c r="I1" s="11" t="s">
        <v>69</v>
      </c>
      <c r="J1" s="12" t="s">
        <v>70</v>
      </c>
      <c r="K1" s="29"/>
    </row>
    <row r="2" spans="2:14" ht="35.25" customHeight="1" thickBot="1">
      <c r="B2" s="4" t="s">
        <v>22</v>
      </c>
      <c r="C2" s="2">
        <v>9</v>
      </c>
      <c r="D2" s="1"/>
      <c r="E2" s="13">
        <v>26773340</v>
      </c>
      <c r="G2" s="19" t="s">
        <v>72</v>
      </c>
      <c r="H2" s="20">
        <v>42893</v>
      </c>
      <c r="I2" s="21">
        <v>314</v>
      </c>
      <c r="J2" s="57">
        <f>+E35-K2</f>
        <v>793809</v>
      </c>
      <c r="K2" s="58">
        <v>300000</v>
      </c>
      <c r="L2" s="59" t="s">
        <v>162</v>
      </c>
      <c r="M2" s="60"/>
      <c r="N2" s="60"/>
    </row>
    <row r="3" spans="2:14" ht="35.25" customHeight="1" thickBot="1">
      <c r="B3" s="4" t="s">
        <v>24</v>
      </c>
      <c r="C3" s="2">
        <v>9</v>
      </c>
      <c r="D3" s="1"/>
      <c r="E3" s="18">
        <f>-E38</f>
        <v>-200000</v>
      </c>
      <c r="G3" s="14" t="s">
        <v>27</v>
      </c>
      <c r="H3" s="20">
        <v>42893</v>
      </c>
      <c r="I3" s="16">
        <v>314</v>
      </c>
      <c r="J3" s="17">
        <f>+E32</f>
        <v>1461531</v>
      </c>
      <c r="K3" s="29"/>
    </row>
    <row r="4" spans="2:14" ht="35.25" customHeight="1" thickBot="1">
      <c r="B4" s="4" t="s">
        <v>25</v>
      </c>
      <c r="C4" s="2"/>
      <c r="D4" s="1"/>
      <c r="E4" s="13">
        <f>SUM(E2:E3)</f>
        <v>26573340</v>
      </c>
      <c r="G4" s="25" t="s">
        <v>74</v>
      </c>
      <c r="H4" s="26">
        <v>42899</v>
      </c>
      <c r="I4" s="27">
        <v>311</v>
      </c>
      <c r="J4" s="28">
        <f>+E25*45%</f>
        <v>3982809.6</v>
      </c>
      <c r="K4" s="29"/>
    </row>
    <row r="5" spans="2:14" ht="35.25" customHeight="1" thickBot="1">
      <c r="B5" s="4" t="s">
        <v>26</v>
      </c>
      <c r="C5" s="2"/>
      <c r="D5" s="1"/>
      <c r="E5" s="13">
        <f>SUM(E25:E34)-E32</f>
        <v>26573340</v>
      </c>
      <c r="G5" s="19" t="s">
        <v>73</v>
      </c>
      <c r="H5" s="20">
        <v>42899</v>
      </c>
      <c r="I5" s="21">
        <v>321</v>
      </c>
      <c r="J5" s="22">
        <f>+E40</f>
        <v>347733</v>
      </c>
      <c r="K5" s="29"/>
    </row>
    <row r="6" spans="2:14" ht="35.25" customHeight="1" thickBot="1">
      <c r="B6" s="50" t="s">
        <v>67</v>
      </c>
      <c r="C6" s="51"/>
      <c r="D6" s="51"/>
      <c r="E6" s="53">
        <f>+E4-E5</f>
        <v>0</v>
      </c>
      <c r="F6" s="3"/>
      <c r="G6" s="14" t="s">
        <v>71</v>
      </c>
      <c r="H6" s="15">
        <v>42902</v>
      </c>
      <c r="I6" s="16">
        <v>314</v>
      </c>
      <c r="J6" s="17">
        <v>100000</v>
      </c>
      <c r="K6" s="29"/>
    </row>
    <row r="7" spans="2:14" ht="35.25" customHeight="1" thickBot="1">
      <c r="B7" s="5"/>
      <c r="C7" s="23"/>
      <c r="D7" s="23"/>
      <c r="E7" s="24"/>
      <c r="F7" s="3"/>
      <c r="G7" s="56" t="s">
        <v>64</v>
      </c>
      <c r="H7" s="26">
        <v>0</v>
      </c>
      <c r="I7" s="27">
        <v>370</v>
      </c>
      <c r="J7" s="31">
        <f>+E55</f>
        <v>0</v>
      </c>
      <c r="K7" s="29"/>
    </row>
    <row r="8" spans="2:14" ht="35.25" customHeight="1">
      <c r="B8" s="3"/>
      <c r="C8" s="3"/>
      <c r="D8" s="3"/>
      <c r="E8" s="3"/>
      <c r="F8" s="3"/>
      <c r="G8" s="55" t="s">
        <v>101</v>
      </c>
      <c r="H8" s="26">
        <v>42906</v>
      </c>
      <c r="I8" s="27">
        <v>314</v>
      </c>
      <c r="J8" s="28">
        <f>+E37-E32</f>
        <v>7794831</v>
      </c>
      <c r="K8" s="29"/>
    </row>
    <row r="9" spans="2:14" ht="35.25" customHeight="1" thickBot="1">
      <c r="B9" s="3"/>
      <c r="C9" s="3"/>
      <c r="D9" s="3"/>
      <c r="E9" s="3"/>
      <c r="F9" s="3"/>
      <c r="G9" s="25" t="s">
        <v>75</v>
      </c>
      <c r="H9" s="26">
        <v>42909</v>
      </c>
      <c r="I9" s="27">
        <v>352</v>
      </c>
      <c r="J9" s="28">
        <f>+E53</f>
        <v>953879</v>
      </c>
      <c r="K9" s="29"/>
    </row>
    <row r="10" spans="2:14" ht="35.25" customHeight="1" thickBot="1">
      <c r="B10" s="5"/>
      <c r="C10" s="23"/>
      <c r="D10" s="23"/>
      <c r="E10" s="24"/>
      <c r="F10" s="3"/>
      <c r="G10" s="25" t="s">
        <v>4</v>
      </c>
      <c r="H10" s="26">
        <v>42915</v>
      </c>
      <c r="I10" s="27">
        <v>311</v>
      </c>
      <c r="J10" s="28">
        <f>+E25-J4</f>
        <v>4867878.4000000004</v>
      </c>
      <c r="K10" s="29"/>
    </row>
    <row r="11" spans="2:14" ht="35.25" customHeight="1" thickBot="1">
      <c r="B11" s="5" t="s">
        <v>28</v>
      </c>
      <c r="C11" s="23"/>
      <c r="D11" s="23">
        <v>7</v>
      </c>
      <c r="E11" s="24">
        <v>123273</v>
      </c>
      <c r="F11" s="3"/>
      <c r="G11" s="25" t="s">
        <v>77</v>
      </c>
      <c r="H11" s="26"/>
      <c r="I11" s="27">
        <v>311</v>
      </c>
      <c r="J11" s="28">
        <v>0</v>
      </c>
      <c r="K11" s="29"/>
    </row>
    <row r="12" spans="2:14" ht="35.25" customHeight="1" thickBot="1">
      <c r="B12" s="5" t="s">
        <v>29</v>
      </c>
      <c r="C12" s="23"/>
      <c r="D12" s="23">
        <v>7</v>
      </c>
      <c r="E12" s="24">
        <v>1967393</v>
      </c>
      <c r="F12" s="3"/>
      <c r="K12" s="29"/>
    </row>
    <row r="13" spans="2:14" ht="35.25" customHeight="1" thickBot="1">
      <c r="B13" s="5" t="s">
        <v>30</v>
      </c>
      <c r="C13" s="23"/>
      <c r="D13" s="23">
        <v>7</v>
      </c>
      <c r="E13" s="24">
        <v>305945</v>
      </c>
      <c r="F13" s="3"/>
    </row>
    <row r="14" spans="2:14" ht="35.25" customHeight="1" thickBot="1">
      <c r="B14" s="5" t="s">
        <v>31</v>
      </c>
      <c r="C14" s="23"/>
      <c r="D14" s="52">
        <v>7</v>
      </c>
      <c r="E14" s="24">
        <f>3360198-305945</f>
        <v>3054253</v>
      </c>
      <c r="F14" s="3"/>
      <c r="I14" s="54"/>
    </row>
    <row r="15" spans="2:14" ht="35.25" customHeight="1">
      <c r="B15" s="29"/>
      <c r="C15" s="29"/>
      <c r="D15" s="29"/>
      <c r="E15" s="32"/>
      <c r="F15" s="3"/>
      <c r="K15" s="30"/>
    </row>
    <row r="16" spans="2:14" ht="35.25" customHeight="1">
      <c r="B16" s="29" t="s">
        <v>32</v>
      </c>
      <c r="C16" s="29"/>
      <c r="D16" s="29">
        <v>7</v>
      </c>
      <c r="E16" s="32">
        <v>517000</v>
      </c>
      <c r="F16" s="3"/>
      <c r="G16" s="25" t="s">
        <v>78</v>
      </c>
      <c r="H16" s="26">
        <v>42916</v>
      </c>
      <c r="I16" s="27">
        <v>311</v>
      </c>
      <c r="J16" s="28">
        <f>+E26</f>
        <v>1500000</v>
      </c>
      <c r="K16" s="30"/>
    </row>
    <row r="17" spans="2:11" ht="35.25" customHeight="1">
      <c r="B17" s="29" t="s">
        <v>33</v>
      </c>
      <c r="C17" s="29"/>
      <c r="D17" s="29">
        <v>7</v>
      </c>
      <c r="E17" s="32">
        <v>410000</v>
      </c>
      <c r="F17" s="3"/>
      <c r="G17" s="25" t="s">
        <v>79</v>
      </c>
      <c r="H17" s="26">
        <v>42916</v>
      </c>
      <c r="I17" s="27">
        <v>311</v>
      </c>
      <c r="J17" s="28">
        <f>+E28</f>
        <v>400000</v>
      </c>
      <c r="K17"/>
    </row>
    <row r="18" spans="2:11" ht="35.25" customHeight="1">
      <c r="B18" s="29" t="s">
        <v>99</v>
      </c>
      <c r="C18" s="29"/>
      <c r="D18" s="29">
        <v>7</v>
      </c>
      <c r="E18" s="32">
        <v>960000</v>
      </c>
      <c r="F18" s="3"/>
      <c r="G18" s="25" t="s">
        <v>80</v>
      </c>
      <c r="H18" s="26">
        <v>42916</v>
      </c>
      <c r="I18" s="27">
        <v>311</v>
      </c>
      <c r="J18" s="28">
        <f>+E27</f>
        <v>300000</v>
      </c>
      <c r="K18" s="30"/>
    </row>
    <row r="19" spans="2:11" ht="35.25" customHeight="1">
      <c r="B19" s="29" t="s">
        <v>100</v>
      </c>
      <c r="C19" s="29"/>
      <c r="D19" s="29">
        <v>7</v>
      </c>
      <c r="E19" s="32">
        <v>202253</v>
      </c>
      <c r="F19" s="3"/>
      <c r="G19" s="25" t="s">
        <v>81</v>
      </c>
      <c r="H19" s="26">
        <v>42916</v>
      </c>
      <c r="I19" s="27">
        <v>311</v>
      </c>
      <c r="J19" s="28">
        <f>+E30</f>
        <v>50000</v>
      </c>
      <c r="K19" s="30"/>
    </row>
    <row r="20" spans="2:11" ht="35.25" customHeight="1">
      <c r="B20" s="29" t="s">
        <v>34</v>
      </c>
      <c r="C20" s="29" t="s">
        <v>35</v>
      </c>
      <c r="D20" s="29">
        <v>1</v>
      </c>
      <c r="E20" s="32">
        <v>0</v>
      </c>
      <c r="F20" s="3"/>
      <c r="G20" s="25" t="s">
        <v>82</v>
      </c>
      <c r="H20" s="26">
        <v>42916</v>
      </c>
      <c r="I20" s="27">
        <v>311</v>
      </c>
      <c r="J20" s="28">
        <f>+E31</f>
        <v>77243</v>
      </c>
      <c r="K20" s="30"/>
    </row>
    <row r="21" spans="2:11" ht="35.25" customHeight="1">
      <c r="B21" s="29" t="s">
        <v>36</v>
      </c>
      <c r="C21" s="29" t="s">
        <v>35</v>
      </c>
      <c r="D21" s="29">
        <v>1</v>
      </c>
      <c r="E21" s="32">
        <v>32388942</v>
      </c>
      <c r="F21" s="3"/>
      <c r="G21" s="25" t="s">
        <v>83</v>
      </c>
      <c r="H21" s="26">
        <v>42916</v>
      </c>
      <c r="I21" s="27">
        <v>322</v>
      </c>
      <c r="J21" s="28">
        <f>+E40</f>
        <v>347733</v>
      </c>
      <c r="K21" s="30"/>
    </row>
    <row r="22" spans="2:11" ht="35.25" customHeight="1">
      <c r="B22" s="29"/>
      <c r="C22" s="29"/>
      <c r="D22" s="29"/>
      <c r="E22" s="32"/>
      <c r="F22" s="3"/>
      <c r="G22" s="25" t="s">
        <v>84</v>
      </c>
      <c r="H22" s="26">
        <v>42916</v>
      </c>
      <c r="I22" s="27">
        <v>322</v>
      </c>
      <c r="J22" s="28">
        <f>+E41</f>
        <v>391374</v>
      </c>
      <c r="K22" s="30"/>
    </row>
    <row r="23" spans="2:11" ht="35.25" customHeight="1" thickBot="1">
      <c r="F23" s="3"/>
      <c r="G23" s="25" t="s">
        <v>85</v>
      </c>
      <c r="H23" s="26">
        <v>42916</v>
      </c>
      <c r="I23" s="27">
        <v>311</v>
      </c>
      <c r="J23" s="28">
        <f>+E29</f>
        <v>2753007</v>
      </c>
      <c r="K23" s="30"/>
    </row>
    <row r="24" spans="2:11" ht="35.25" customHeight="1" thickTop="1" thickBot="1">
      <c r="B24" s="36" t="s">
        <v>37</v>
      </c>
      <c r="C24" s="37">
        <v>311</v>
      </c>
      <c r="D24" s="37"/>
      <c r="E24" s="38">
        <f>SUM(E25:E31)</f>
        <v>13930938</v>
      </c>
      <c r="F24" s="3"/>
      <c r="G24" s="25" t="s">
        <v>73</v>
      </c>
      <c r="H24" s="26">
        <v>42916</v>
      </c>
      <c r="I24" s="27">
        <v>321</v>
      </c>
      <c r="J24" s="28">
        <f>+E38/2</f>
        <v>100000</v>
      </c>
      <c r="K24" s="30"/>
    </row>
    <row r="25" spans="2:11" ht="35.25" customHeight="1">
      <c r="B25" s="39" t="s">
        <v>38</v>
      </c>
      <c r="C25" s="34" t="s">
        <v>39</v>
      </c>
      <c r="D25" s="34">
        <v>9</v>
      </c>
      <c r="E25" s="40">
        <v>8850688</v>
      </c>
      <c r="F25" s="3"/>
      <c r="G25" s="25" t="s">
        <v>71</v>
      </c>
      <c r="H25" s="26">
        <v>42916</v>
      </c>
      <c r="I25" s="27">
        <v>314</v>
      </c>
      <c r="J25" s="28">
        <f>+$E$36</f>
        <v>2142231</v>
      </c>
      <c r="K25" s="30"/>
    </row>
    <row r="26" spans="2:11" ht="35.25" customHeight="1">
      <c r="B26" s="39" t="s">
        <v>40</v>
      </c>
      <c r="C26" s="34" t="s">
        <v>39</v>
      </c>
      <c r="D26" s="34">
        <v>9</v>
      </c>
      <c r="E26" s="40">
        <v>1500000</v>
      </c>
      <c r="F26" s="3"/>
      <c r="G26" s="25" t="s">
        <v>86</v>
      </c>
      <c r="H26" s="26">
        <v>42916</v>
      </c>
      <c r="I26" s="27" t="s">
        <v>76</v>
      </c>
      <c r="J26" s="28">
        <f>+E52</f>
        <v>683874</v>
      </c>
      <c r="K26" s="30"/>
    </row>
    <row r="27" spans="2:11" ht="35.25" customHeight="1">
      <c r="B27" s="39" t="s">
        <v>41</v>
      </c>
      <c r="C27" s="34" t="s">
        <v>39</v>
      </c>
      <c r="D27" s="34">
        <v>9</v>
      </c>
      <c r="E27" s="40">
        <v>300000</v>
      </c>
      <c r="F27" s="3"/>
      <c r="G27" s="25"/>
      <c r="H27" s="26"/>
      <c r="I27" s="27"/>
      <c r="J27" s="28"/>
      <c r="K27" s="30"/>
    </row>
    <row r="28" spans="2:11" ht="35.25" customHeight="1">
      <c r="B28" s="39" t="s">
        <v>42</v>
      </c>
      <c r="C28" s="34" t="s">
        <v>39</v>
      </c>
      <c r="D28" s="34">
        <v>9</v>
      </c>
      <c r="E28" s="40">
        <v>400000</v>
      </c>
      <c r="F28" s="3"/>
      <c r="G28" s="25"/>
      <c r="H28" s="26"/>
      <c r="I28" s="27"/>
      <c r="J28" s="28"/>
      <c r="K28" s="30"/>
    </row>
    <row r="29" spans="2:11" ht="35.25" customHeight="1">
      <c r="B29" s="39" t="s">
        <v>43</v>
      </c>
      <c r="C29" s="34" t="s">
        <v>39</v>
      </c>
      <c r="D29" s="34">
        <v>9</v>
      </c>
      <c r="E29" s="40">
        <v>2753007</v>
      </c>
      <c r="F29" s="3"/>
      <c r="K29" s="30"/>
    </row>
    <row r="30" spans="2:11" ht="35.25" customHeight="1">
      <c r="B30" s="39" t="s">
        <v>44</v>
      </c>
      <c r="C30" s="34" t="s">
        <v>39</v>
      </c>
      <c r="D30" s="34">
        <v>9</v>
      </c>
      <c r="E30" s="40">
        <v>50000</v>
      </c>
      <c r="F30" s="3"/>
      <c r="K30" s="30"/>
    </row>
    <row r="31" spans="2:11" ht="35.25" customHeight="1" thickBot="1">
      <c r="B31" s="41" t="s">
        <v>45</v>
      </c>
      <c r="C31" s="42" t="s">
        <v>39</v>
      </c>
      <c r="D31" s="42">
        <v>9</v>
      </c>
      <c r="E31" s="43">
        <v>77243</v>
      </c>
      <c r="F31" s="3"/>
      <c r="K31" s="30"/>
    </row>
    <row r="32" spans="2:11" ht="35.25" customHeight="1" thickTop="1">
      <c r="B32" s="30" t="s">
        <v>27</v>
      </c>
      <c r="C32" s="30" t="s">
        <v>39</v>
      </c>
      <c r="D32" s="30">
        <v>11</v>
      </c>
      <c r="E32" s="33">
        <f>1049976+411555</f>
        <v>1461531</v>
      </c>
      <c r="F32" s="3"/>
      <c r="K32" s="30"/>
    </row>
    <row r="33" spans="2:11" ht="35.25" customHeight="1" thickBot="1">
      <c r="B33" s="29" t="s">
        <v>46</v>
      </c>
      <c r="C33" s="29">
        <v>313</v>
      </c>
      <c r="D33" s="29">
        <v>9</v>
      </c>
      <c r="E33" s="32">
        <v>150000</v>
      </c>
      <c r="F33" s="3"/>
      <c r="G33" s="29"/>
      <c r="H33" s="29"/>
      <c r="I33" s="29"/>
      <c r="J33" s="29"/>
      <c r="K33" s="29"/>
    </row>
    <row r="34" spans="2:11" ht="35.25" customHeight="1" thickTop="1" thickBot="1">
      <c r="B34" s="36" t="s">
        <v>47</v>
      </c>
      <c r="C34" s="37">
        <v>314</v>
      </c>
      <c r="D34" s="37">
        <v>9</v>
      </c>
      <c r="E34" s="38">
        <f>SUM(E35:E37)</f>
        <v>12492402</v>
      </c>
      <c r="F34" s="3"/>
      <c r="G34" s="29"/>
      <c r="H34" s="29"/>
      <c r="I34" s="29"/>
      <c r="J34" s="29"/>
      <c r="K34" s="29"/>
    </row>
    <row r="35" spans="2:11" ht="35.25" customHeight="1">
      <c r="B35" s="39" t="s">
        <v>48</v>
      </c>
      <c r="C35" s="34" t="s">
        <v>39</v>
      </c>
      <c r="D35" s="34">
        <v>9</v>
      </c>
      <c r="E35" s="40">
        <v>1093809</v>
      </c>
      <c r="F35" s="3"/>
      <c r="G35" s="29"/>
      <c r="H35" s="29"/>
      <c r="I35" s="29"/>
      <c r="J35" s="29"/>
      <c r="K35" s="29"/>
    </row>
    <row r="36" spans="2:11" ht="35.25" customHeight="1">
      <c r="B36" s="39" t="s">
        <v>49</v>
      </c>
      <c r="C36" s="34" t="s">
        <v>39</v>
      </c>
      <c r="D36" s="34">
        <v>9</v>
      </c>
      <c r="E36" s="40">
        <v>2142231</v>
      </c>
      <c r="F36" s="3"/>
      <c r="G36" s="29"/>
      <c r="H36" s="29"/>
      <c r="I36" s="29"/>
      <c r="J36" s="29"/>
      <c r="K36" s="29"/>
    </row>
    <row r="37" spans="2:11" ht="35.25" customHeight="1" thickBot="1">
      <c r="B37" s="41" t="s">
        <v>50</v>
      </c>
      <c r="C37" s="42" t="s">
        <v>39</v>
      </c>
      <c r="D37" s="42">
        <v>9</v>
      </c>
      <c r="E37" s="43">
        <v>9256362</v>
      </c>
      <c r="F37" s="3"/>
      <c r="G37" s="29"/>
      <c r="H37" s="29"/>
      <c r="I37" s="29"/>
      <c r="J37" s="29"/>
      <c r="K37" s="29"/>
    </row>
    <row r="38" spans="2:11" ht="35.25" customHeight="1" thickTop="1" thickBot="1">
      <c r="B38" s="30" t="s">
        <v>51</v>
      </c>
      <c r="C38" s="30">
        <v>321</v>
      </c>
      <c r="D38" s="30">
        <v>9</v>
      </c>
      <c r="E38" s="32">
        <v>200000</v>
      </c>
      <c r="G38" s="7"/>
      <c r="H38" s="7"/>
      <c r="I38" s="7"/>
      <c r="J38" s="7"/>
      <c r="K38" s="7"/>
    </row>
    <row r="39" spans="2:11" ht="35.25" customHeight="1" thickTop="1" thickBot="1">
      <c r="B39" s="36" t="s">
        <v>53</v>
      </c>
      <c r="C39" s="37">
        <v>322</v>
      </c>
      <c r="D39" s="37"/>
      <c r="E39" s="38">
        <f>SUM(E40:E41)</f>
        <v>739107</v>
      </c>
      <c r="G39" s="7"/>
      <c r="H39" s="7"/>
      <c r="I39" s="7"/>
      <c r="J39" s="7"/>
      <c r="K39" s="7"/>
    </row>
    <row r="40" spans="2:11" ht="35.25" customHeight="1">
      <c r="B40" s="39" t="s">
        <v>54</v>
      </c>
      <c r="C40" s="34" t="s">
        <v>39</v>
      </c>
      <c r="D40" s="34">
        <v>13</v>
      </c>
      <c r="E40" s="40">
        <v>347733</v>
      </c>
      <c r="G40" s="7"/>
      <c r="H40" s="7"/>
      <c r="I40" s="7"/>
      <c r="J40" s="7"/>
      <c r="K40" s="7"/>
    </row>
    <row r="41" spans="2:11" ht="35.25" customHeight="1" thickBot="1">
      <c r="B41" s="41" t="s">
        <v>55</v>
      </c>
      <c r="C41" s="42" t="s">
        <v>39</v>
      </c>
      <c r="D41" s="42">
        <v>13</v>
      </c>
      <c r="E41" s="43">
        <v>391374</v>
      </c>
      <c r="G41" s="7"/>
      <c r="H41" s="7"/>
      <c r="I41" s="7"/>
      <c r="J41" s="7"/>
      <c r="K41" s="7"/>
    </row>
    <row r="42" spans="2:11" ht="35.25" customHeight="1" thickTop="1" thickBot="1">
      <c r="B42" s="34"/>
      <c r="C42" s="34"/>
      <c r="D42" s="34"/>
      <c r="E42" s="33"/>
      <c r="G42" s="7"/>
      <c r="H42" s="7"/>
      <c r="I42" s="7"/>
      <c r="J42" s="7"/>
      <c r="K42" s="7"/>
    </row>
    <row r="43" spans="2:11" ht="35.25" customHeight="1" thickTop="1" thickBot="1">
      <c r="B43" s="36" t="s">
        <v>56</v>
      </c>
      <c r="C43" s="37"/>
      <c r="D43" s="37"/>
      <c r="E43" s="38">
        <f>SUM(E44:E45)</f>
        <v>7118575</v>
      </c>
      <c r="G43" s="7"/>
      <c r="H43" s="7"/>
      <c r="I43" s="7"/>
      <c r="J43" s="7"/>
      <c r="K43" s="7"/>
    </row>
    <row r="44" spans="2:11" ht="35.25" customHeight="1">
      <c r="B44" s="39" t="s">
        <v>57</v>
      </c>
      <c r="C44" s="34">
        <v>331</v>
      </c>
      <c r="D44" s="34">
        <v>12</v>
      </c>
      <c r="E44" s="40">
        <v>331849</v>
      </c>
      <c r="G44" s="7"/>
      <c r="H44" s="7"/>
      <c r="I44" s="7"/>
      <c r="J44" s="7"/>
      <c r="K44" s="7"/>
    </row>
    <row r="45" spans="2:11" ht="35.25" customHeight="1" thickBot="1">
      <c r="B45" s="41" t="s">
        <v>58</v>
      </c>
      <c r="C45" s="42">
        <v>332</v>
      </c>
      <c r="D45" s="42">
        <v>15</v>
      </c>
      <c r="E45" s="43">
        <f>7118575-E44</f>
        <v>6786726</v>
      </c>
      <c r="G45" s="7"/>
      <c r="H45" s="7"/>
      <c r="I45" s="7"/>
      <c r="J45" s="7"/>
      <c r="K45" s="7"/>
    </row>
    <row r="46" spans="2:11" ht="35.25" customHeight="1" thickTop="1" thickBot="1">
      <c r="B46"/>
      <c r="C46"/>
      <c r="D46"/>
      <c r="E46"/>
      <c r="G46" s="7"/>
      <c r="H46" s="7"/>
      <c r="I46" s="7"/>
      <c r="J46" s="7"/>
      <c r="K46" s="7"/>
    </row>
    <row r="47" spans="2:11" ht="35.25" customHeight="1" thickTop="1" thickBot="1">
      <c r="B47" s="36" t="s">
        <v>59</v>
      </c>
      <c r="C47" s="37">
        <v>351</v>
      </c>
      <c r="D47" s="37">
        <v>13</v>
      </c>
      <c r="E47" s="38">
        <f>SUM(E48:E49)</f>
        <v>1153842</v>
      </c>
      <c r="F47" s="3"/>
      <c r="G47" s="29"/>
      <c r="H47" s="29"/>
      <c r="I47" s="29"/>
      <c r="J47" s="29"/>
      <c r="K47" s="29"/>
    </row>
    <row r="48" spans="2:11" ht="35.25" customHeight="1">
      <c r="B48" s="39" t="s">
        <v>60</v>
      </c>
      <c r="C48" s="34" t="s">
        <v>39</v>
      </c>
      <c r="D48" s="34">
        <v>13</v>
      </c>
      <c r="E48" s="40">
        <v>744540</v>
      </c>
      <c r="F48" s="3"/>
      <c r="G48" s="29"/>
      <c r="H48" s="29"/>
      <c r="I48" s="29"/>
      <c r="J48" s="29"/>
      <c r="K48" s="29"/>
    </row>
    <row r="49" spans="2:11" ht="35.25" customHeight="1" thickBot="1">
      <c r="B49" s="41" t="s">
        <v>61</v>
      </c>
      <c r="C49" s="42" t="s">
        <v>39</v>
      </c>
      <c r="D49" s="42">
        <v>13</v>
      </c>
      <c r="E49" s="43">
        <v>409302</v>
      </c>
      <c r="F49" s="3"/>
      <c r="G49" s="29"/>
      <c r="H49" s="29"/>
      <c r="I49" s="29"/>
      <c r="J49" s="29"/>
      <c r="K49" s="29"/>
    </row>
    <row r="50" spans="2:11" ht="35.25" customHeight="1" thickTop="1" thickBot="1">
      <c r="B50" s="34"/>
      <c r="C50" s="34"/>
      <c r="D50" s="34"/>
      <c r="E50" s="33"/>
      <c r="F50" s="3"/>
      <c r="G50" s="29"/>
      <c r="H50" s="29"/>
      <c r="I50" s="29"/>
      <c r="J50" s="29"/>
      <c r="K50" s="29"/>
    </row>
    <row r="51" spans="2:11" ht="35.25" customHeight="1" thickTop="1" thickBot="1">
      <c r="B51" s="36" t="s">
        <v>97</v>
      </c>
      <c r="C51" s="37"/>
      <c r="D51" s="37">
        <v>13</v>
      </c>
      <c r="E51" s="38">
        <f>SUM(E52:E54)</f>
        <v>1680396</v>
      </c>
      <c r="F51" s="3"/>
      <c r="G51" s="29"/>
      <c r="H51" s="29"/>
      <c r="I51" s="29"/>
      <c r="J51" s="29"/>
      <c r="K51" s="29"/>
    </row>
    <row r="52" spans="2:11" ht="35.25" customHeight="1">
      <c r="B52" s="47" t="s">
        <v>52</v>
      </c>
      <c r="C52" s="48">
        <v>352</v>
      </c>
      <c r="D52" s="48">
        <v>13</v>
      </c>
      <c r="E52" s="40">
        <v>683874</v>
      </c>
      <c r="F52" s="3"/>
      <c r="G52" s="29"/>
      <c r="H52" s="29"/>
      <c r="I52" s="29"/>
      <c r="J52" s="29"/>
      <c r="K52" s="29"/>
    </row>
    <row r="53" spans="2:11" ht="35.25" customHeight="1">
      <c r="B53" s="39" t="s">
        <v>62</v>
      </c>
      <c r="C53" s="34" t="s">
        <v>39</v>
      </c>
      <c r="D53" s="34">
        <v>13</v>
      </c>
      <c r="E53" s="40">
        <f>784010+169869</f>
        <v>953879</v>
      </c>
      <c r="F53" s="3"/>
      <c r="G53" s="29"/>
      <c r="H53" s="29"/>
      <c r="I53" s="29"/>
      <c r="J53" s="29"/>
      <c r="K53" s="29"/>
    </row>
    <row r="54" spans="2:11" ht="35.25" customHeight="1" thickBot="1">
      <c r="B54" s="41" t="s">
        <v>63</v>
      </c>
      <c r="C54" s="42">
        <v>353</v>
      </c>
      <c r="D54" s="42">
        <v>13</v>
      </c>
      <c r="E54" s="43">
        <v>42643</v>
      </c>
      <c r="F54" s="3"/>
      <c r="G54" s="29"/>
      <c r="H54" s="29"/>
      <c r="I54" s="29"/>
      <c r="J54" s="29"/>
      <c r="K54" s="29"/>
    </row>
    <row r="55" spans="2:11" ht="35.25" customHeight="1" thickTop="1">
      <c r="B55" s="29" t="s">
        <v>64</v>
      </c>
      <c r="C55" s="29">
        <v>370</v>
      </c>
      <c r="D55" s="29">
        <v>17</v>
      </c>
      <c r="E55" s="32">
        <v>0</v>
      </c>
      <c r="F55" s="3"/>
      <c r="G55" s="29"/>
      <c r="H55" s="29"/>
      <c r="I55" s="29"/>
      <c r="J55" s="29"/>
      <c r="K55" s="29"/>
    </row>
    <row r="56" spans="2:11" ht="35.25" customHeight="1" thickBot="1">
      <c r="B56" s="29"/>
      <c r="C56" s="29"/>
      <c r="D56" s="29"/>
      <c r="E56" s="35"/>
      <c r="F56" s="3"/>
      <c r="G56" s="29"/>
      <c r="H56" s="29"/>
      <c r="I56" s="29"/>
      <c r="J56" s="29"/>
      <c r="K56" s="29"/>
    </row>
    <row r="57" spans="2:11" ht="35.25" customHeight="1" thickTop="1">
      <c r="B57" s="44" t="s">
        <v>65</v>
      </c>
      <c r="C57" s="49" t="s">
        <v>98</v>
      </c>
      <c r="D57" s="45">
        <v>1</v>
      </c>
      <c r="E57" s="46">
        <v>2793097</v>
      </c>
      <c r="F57" s="3"/>
      <c r="G57" s="29"/>
      <c r="H57" s="29"/>
      <c r="I57" s="29"/>
      <c r="J57" s="29"/>
      <c r="K57" s="29"/>
    </row>
    <row r="58" spans="2:11" ht="35.25" customHeight="1">
      <c r="B58" s="39" t="s">
        <v>66</v>
      </c>
      <c r="C58" s="34">
        <v>311</v>
      </c>
      <c r="D58" s="34">
        <v>9</v>
      </c>
      <c r="E58" s="40">
        <v>2641558</v>
      </c>
      <c r="F58" s="3"/>
      <c r="G58" s="29"/>
      <c r="H58" s="29"/>
      <c r="I58" s="29"/>
      <c r="J58" s="29"/>
      <c r="K58" s="29"/>
    </row>
    <row r="59" spans="2:11" ht="35.25" customHeight="1" thickBot="1">
      <c r="B59" s="41" t="s">
        <v>50</v>
      </c>
      <c r="C59" s="42">
        <v>312</v>
      </c>
      <c r="D59" s="42">
        <v>9</v>
      </c>
      <c r="E59" s="43">
        <v>154039</v>
      </c>
      <c r="F59" s="3"/>
      <c r="G59" s="29"/>
      <c r="H59" s="29"/>
      <c r="I59" s="29"/>
      <c r="J59" s="29"/>
      <c r="K59" s="29"/>
    </row>
    <row r="60" spans="2:11" ht="35.25" customHeight="1" thickTop="1">
      <c r="F60" s="3"/>
      <c r="G60" s="29"/>
      <c r="H60" s="29"/>
      <c r="I60" s="29"/>
      <c r="J60" s="29"/>
      <c r="K60" s="29"/>
    </row>
    <row r="61" spans="2:11" ht="35.25" customHeight="1">
      <c r="F61" s="3"/>
      <c r="G61" s="29"/>
      <c r="H61" s="29"/>
      <c r="I61" s="29"/>
      <c r="J61" s="29"/>
      <c r="K61" s="29"/>
    </row>
    <row r="62" spans="2:11" ht="35.25" customHeight="1">
      <c r="F62" s="3"/>
      <c r="G62" s="29"/>
      <c r="H62" s="29"/>
      <c r="I62" s="29"/>
      <c r="J62" s="29"/>
      <c r="K62" s="29"/>
    </row>
    <row r="63" spans="2:11" ht="35.25" customHeight="1">
      <c r="F63" s="3"/>
      <c r="G63" s="35"/>
      <c r="H63" s="29"/>
      <c r="I63" s="29"/>
      <c r="J63" s="29"/>
      <c r="K63" s="29"/>
    </row>
    <row r="64" spans="2:11" ht="35.25" customHeight="1">
      <c r="F64" s="3"/>
      <c r="G64" s="35"/>
      <c r="H64" s="29"/>
      <c r="I64" s="29"/>
      <c r="J64" s="29"/>
      <c r="K64" s="29"/>
    </row>
    <row r="65" spans="2:11" ht="35.25" customHeight="1">
      <c r="F65" s="3"/>
      <c r="G65" s="29"/>
      <c r="H65" s="29"/>
      <c r="I65" s="29"/>
      <c r="J65" s="29"/>
      <c r="K65" s="29"/>
    </row>
    <row r="66" spans="2:11" ht="35.25" customHeight="1">
      <c r="F66" s="3"/>
      <c r="G66" s="29"/>
      <c r="H66" s="29"/>
      <c r="I66" s="29"/>
      <c r="J66" s="29"/>
      <c r="K66" s="29"/>
    </row>
    <row r="67" spans="2:11" ht="35.25" customHeight="1">
      <c r="F67" s="3"/>
      <c r="G67" s="29"/>
      <c r="H67" s="29"/>
      <c r="I67" s="29"/>
      <c r="J67" s="29"/>
      <c r="K67" s="29"/>
    </row>
    <row r="68" spans="2:11" ht="35.25" customHeight="1">
      <c r="F68" s="3"/>
      <c r="G68" s="29"/>
      <c r="H68" s="29"/>
      <c r="I68" s="29"/>
      <c r="J68" s="29"/>
      <c r="K68" s="29"/>
    </row>
    <row r="69" spans="2:11" ht="35.25" customHeight="1">
      <c r="F69" s="3"/>
      <c r="G69" s="29"/>
      <c r="H69" s="29"/>
      <c r="I69" s="29"/>
      <c r="J69" s="29"/>
      <c r="K69" s="29"/>
    </row>
    <row r="70" spans="2:11" ht="35.25" customHeight="1">
      <c r="F70" s="3"/>
      <c r="G70" s="29"/>
      <c r="H70" s="29"/>
      <c r="I70" s="29"/>
      <c r="J70" s="29"/>
      <c r="K70" s="29"/>
    </row>
    <row r="71" spans="2:11" ht="35.25" customHeight="1">
      <c r="F71" s="3"/>
      <c r="G71" s="29"/>
      <c r="H71" s="29"/>
      <c r="I71" s="29"/>
      <c r="J71" s="29"/>
      <c r="K71" s="29"/>
    </row>
    <row r="72" spans="2:11">
      <c r="B72" s="30"/>
      <c r="C72" s="30"/>
      <c r="D72" s="30"/>
      <c r="E72" s="30"/>
      <c r="F72" s="3"/>
      <c r="G72" s="29"/>
      <c r="H72" s="29"/>
      <c r="I72" s="29"/>
      <c r="J72" s="29"/>
      <c r="K72" s="29"/>
    </row>
  </sheetData>
  <sortState ref="G2:J11">
    <sortCondition ref="H2:H11"/>
  </sortState>
  <pageMargins left="0.19685039370078741" right="0.19685039370078741" top="0.23622047244094491" bottom="0.23622047244094491" header="0.15748031496062992" footer="0.15748031496062992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7</vt:i4>
      </vt:variant>
    </vt:vector>
  </HeadingPairs>
  <TitlesOfParts>
    <vt:vector size="9" baseType="lpstr">
      <vt:lpstr>gestao</vt:lpstr>
      <vt:lpstr>ABERTURAS GESTÃO</vt:lpstr>
      <vt:lpstr>'ABERTURAS GESTÃO'!Area_de_impressao</vt:lpstr>
      <vt:lpstr>gestao!Area_de_impressao</vt:lpstr>
      <vt:lpstr>FINAL</vt:lpstr>
      <vt:lpstr>GESTAO</vt:lpstr>
      <vt:lpstr>GESTAOABERTURA</vt:lpstr>
      <vt:lpstr>INICIO</vt:lpstr>
      <vt:lpstr>gestao!Titulos_de_impressao</vt:lpstr>
    </vt:vector>
  </TitlesOfParts>
  <Company>usuario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Sptrans</cp:lastModifiedBy>
  <cp:lastPrinted>2017-06-21T17:21:44Z</cp:lastPrinted>
  <dcterms:created xsi:type="dcterms:W3CDTF">2009-02-28T19:26:14Z</dcterms:created>
  <dcterms:modified xsi:type="dcterms:W3CDTF">2017-06-30T16:58:07Z</dcterms:modified>
</cp:coreProperties>
</file>