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codeName="EstaPasta_de_trabalho" hidePivotFieldList="1"/>
  <bookViews>
    <workbookView xWindow="10905" yWindow="-15" windowWidth="10755" windowHeight="10095" tabRatio="187"/>
  </bookViews>
  <sheets>
    <sheet name="sistema" sheetId="36" r:id="rId1"/>
    <sheet name="CODIGOS" sheetId="43" state="hidden" r:id="rId2"/>
    <sheet name="ABERTURAS GESTÃO" sheetId="37" state="hidden" r:id="rId3"/>
  </sheets>
  <definedNames>
    <definedName name="_xlnm._FilterDatabase" localSheetId="1" hidden="1">CODIGOS!$A$1:$D$770</definedName>
    <definedName name="A4_">#REF!</definedName>
    <definedName name="_xlnm.Print_Area" localSheetId="2">'ABERTURAS GESTÃO'!$B$1:$N$59</definedName>
    <definedName name="_xlnm.Print_Area" localSheetId="0">sistema!$B$3:$DS$29</definedName>
    <definedName name="FINAL">#REF!</definedName>
    <definedName name="GESTAO">#REF!</definedName>
    <definedName name="GESTAOABERTURA">#REF!</definedName>
    <definedName name="INICIO">#REF!</definedName>
    <definedName name="INICIOSIS">sistema!$B$1</definedName>
    <definedName name="MULTAS">#REF!</definedName>
    <definedName name="SAÍDAS_GESTAO">#REF!</definedName>
    <definedName name="SAIDAS_SISTEMA">#REF!</definedName>
    <definedName name="SISTEMA">sistema!$B$3:$AQ$30</definedName>
    <definedName name="SISTEMAABERTURA">sistema!$B$3:$DS$29</definedName>
    <definedName name="SMT">#REF!</definedName>
    <definedName name="_xlnm.Print_Titles" localSheetId="1">CODIGOS!$A:$A,CODIGOS!$1:$1</definedName>
    <definedName name="_xlnm.Print_Titles" localSheetId="0">sistema!$B:$C</definedName>
    <definedName name="TOTAL">sistema!$B$2:$AQ$30</definedName>
  </definedNames>
  <calcPr calcId="125725"/>
</workbook>
</file>

<file path=xl/calcChain.xml><?xml version="1.0" encoding="utf-8"?>
<calcChain xmlns="http://schemas.openxmlformats.org/spreadsheetml/2006/main">
  <c r="F29" i="36"/>
  <c r="W7"/>
  <c r="AA7" s="1"/>
  <c r="E53" i="37" l="1"/>
  <c r="E45"/>
  <c r="E43"/>
  <c r="E32"/>
  <c r="E14"/>
  <c r="DH29" i="36" l="1"/>
  <c r="AR29" l="1"/>
  <c r="I29" l="1"/>
  <c r="J29"/>
  <c r="K29"/>
  <c r="L29"/>
  <c r="M29"/>
  <c r="N29"/>
  <c r="O29"/>
  <c r="P29"/>
  <c r="Q29"/>
  <c r="R29"/>
  <c r="S29"/>
  <c r="T29"/>
  <c r="U29"/>
  <c r="V29"/>
  <c r="X29"/>
  <c r="Y29"/>
  <c r="Z29"/>
  <c r="AU29"/>
  <c r="AX29"/>
  <c r="BA29"/>
  <c r="BD29"/>
  <c r="BG29"/>
  <c r="BP29"/>
  <c r="BS29"/>
  <c r="BV29"/>
  <c r="BY29"/>
  <c r="CB29"/>
  <c r="CE29"/>
  <c r="CH29"/>
  <c r="CK29"/>
  <c r="CT29"/>
  <c r="CW29"/>
  <c r="CZ29"/>
  <c r="BJ29"/>
  <c r="BM29"/>
  <c r="CN29"/>
  <c r="CQ29"/>
  <c r="DC29"/>
  <c r="DF29"/>
  <c r="DG29"/>
  <c r="DI29"/>
  <c r="DJ29"/>
  <c r="DK29"/>
  <c r="DL29"/>
  <c r="DM29"/>
  <c r="DN29"/>
  <c r="DO29"/>
  <c r="DP29"/>
  <c r="DQ29"/>
  <c r="DR29"/>
  <c r="DS29"/>
  <c r="W29" l="1"/>
  <c r="AA29" s="1"/>
  <c r="AL29"/>
  <c r="AO29"/>
  <c r="AK29"/>
  <c r="AQ29"/>
  <c r="AP29"/>
  <c r="AM29"/>
  <c r="AN29"/>
  <c r="G29" l="1"/>
  <c r="J26" i="37" l="1"/>
  <c r="J9"/>
  <c r="J2" l="1"/>
  <c r="J25"/>
  <c r="J5" l="1"/>
  <c r="J8" l="1"/>
  <c r="J4"/>
  <c r="J10" s="1"/>
  <c r="J3"/>
  <c r="J7"/>
  <c r="J24" l="1"/>
  <c r="J23" l="1"/>
  <c r="J22"/>
  <c r="J21"/>
  <c r="J20"/>
  <c r="J19"/>
  <c r="J18"/>
  <c r="J17"/>
  <c r="J16"/>
  <c r="E51"/>
  <c r="E34"/>
  <c r="E24"/>
  <c r="E47" l="1"/>
  <c r="E39"/>
  <c r="E5"/>
  <c r="E3"/>
  <c r="E4" s="1"/>
  <c r="E6" l="1"/>
  <c r="F7" i="36" l="1"/>
  <c r="AJ29" l="1"/>
  <c r="BC29"/>
  <c r="AV29"/>
  <c r="AI29"/>
  <c r="CY29"/>
  <c r="CP29"/>
  <c r="DB29"/>
  <c r="BO29"/>
  <c r="BF29"/>
  <c r="CG29"/>
  <c r="BT29"/>
  <c r="BK29"/>
  <c r="BH29"/>
  <c r="BW29"/>
  <c r="BX29"/>
  <c r="CV29"/>
  <c r="CU29"/>
  <c r="CL29"/>
  <c r="CM29"/>
  <c r="BR29"/>
  <c r="BQ29"/>
  <c r="CS29"/>
  <c r="CC29"/>
  <c r="CD29"/>
  <c r="AG29"/>
  <c r="CO29"/>
  <c r="AW29"/>
  <c r="CR29" l="1"/>
  <c r="CF29"/>
  <c r="DD29"/>
  <c r="BN29"/>
  <c r="AS29"/>
  <c r="CI29"/>
  <c r="CA29"/>
  <c r="CJ29"/>
  <c r="BI29"/>
  <c r="DA29"/>
  <c r="BE29"/>
  <c r="BU29"/>
  <c r="BZ29"/>
  <c r="AE29"/>
  <c r="BL29"/>
  <c r="AY29"/>
  <c r="DE29"/>
  <c r="AC29"/>
  <c r="BB29"/>
  <c r="AB29"/>
  <c r="AZ29"/>
  <c r="CX29"/>
  <c r="AF29"/>
  <c r="AT29"/>
  <c r="H29"/>
  <c r="D29"/>
  <c r="AD29"/>
  <c r="AH29" l="1"/>
  <c r="E29" l="1"/>
</calcChain>
</file>

<file path=xl/sharedStrings.xml><?xml version="1.0" encoding="utf-8"?>
<sst xmlns="http://schemas.openxmlformats.org/spreadsheetml/2006/main" count="1996" uniqueCount="500">
  <si>
    <t>PAGAMENTO REALIZADO</t>
  </si>
  <si>
    <t>ENTRADAS</t>
  </si>
  <si>
    <t>SAÍDAS</t>
  </si>
  <si>
    <t>DATA</t>
  </si>
  <si>
    <t>FOLHA PAGTO</t>
  </si>
  <si>
    <t>PAESE</t>
  </si>
  <si>
    <t xml:space="preserve"> U S P </t>
  </si>
  <si>
    <t>TOTAL</t>
  </si>
  <si>
    <t>MULTAS</t>
  </si>
  <si>
    <t>SPURBANUS</t>
  </si>
  <si>
    <t>BILHETE ÚNICO</t>
  </si>
  <si>
    <t>POSTOS</t>
  </si>
  <si>
    <t>LOJAS</t>
  </si>
  <si>
    <t>LOTÉRICAS</t>
  </si>
  <si>
    <t>MULTICONTA TED</t>
  </si>
  <si>
    <t>LOJA VIRTUAL</t>
  </si>
  <si>
    <t>WEB</t>
  </si>
  <si>
    <t>FINANCEIRAS</t>
  </si>
  <si>
    <t>SALDO</t>
  </si>
  <si>
    <t xml:space="preserve">R E C U R S O S </t>
  </si>
  <si>
    <t>FINAL</t>
  </si>
  <si>
    <t>mês anterior</t>
  </si>
  <si>
    <t>VENCIMENTO            DIA</t>
  </si>
  <si>
    <t>SISTEMA</t>
  </si>
  <si>
    <t>CONFERÊNCIA GERENCIAMENTO</t>
  </si>
  <si>
    <t>FOLHA</t>
  </si>
  <si>
    <t>CONFERÊNCIA RECLAMAÇOES/ACORDOS</t>
  </si>
  <si>
    <t>TOTAL TEM QUE SER IGUAL A PESSOAL ATIVO</t>
  </si>
  <si>
    <t>Soma Pessoal Ativo</t>
  </si>
  <si>
    <t>FGTS</t>
  </si>
  <si>
    <t>Frota Pública</t>
  </si>
  <si>
    <t>Gerenciamento Créditos Eletrônicos/Paese</t>
  </si>
  <si>
    <t>Bilhete Único sem Cadastro</t>
  </si>
  <si>
    <t>Diversas e Financeiras</t>
  </si>
  <si>
    <t>Gerenc. e Operação Bilhet. Eletrôn. (SBE)</t>
  </si>
  <si>
    <t>Acordo Depósito Judicial</t>
  </si>
  <si>
    <t>Recursos Aumento de Capital</t>
  </si>
  <si>
    <t>REC</t>
  </si>
  <si>
    <t>Recurso PMSP - Operação Man. Sist. Mun.Tran. Col.</t>
  </si>
  <si>
    <t>Folha Pagamento/Benefícios</t>
  </si>
  <si>
    <t>Folha Pagamento</t>
  </si>
  <si>
    <t>abertura</t>
  </si>
  <si>
    <t>Férias</t>
  </si>
  <si>
    <t>13º salário</t>
  </si>
  <si>
    <t>Horas Extras</t>
  </si>
  <si>
    <t>Vale Refeição / Alimentação</t>
  </si>
  <si>
    <t>Seguro Vida</t>
  </si>
  <si>
    <t>Instrução</t>
  </si>
  <si>
    <t>Rescisões Contratuais</t>
  </si>
  <si>
    <t>Enc.Sociais/Plano Saúde/Consignação</t>
  </si>
  <si>
    <t>Consignação</t>
  </si>
  <si>
    <t>Plano Saúde</t>
  </si>
  <si>
    <t>Encargos Sociais</t>
  </si>
  <si>
    <t>Reclamações / Acordos Trabalhistas</t>
  </si>
  <si>
    <t>Acordo Cofins</t>
  </si>
  <si>
    <t>Indeniz.Terc./Penhora/Bloqueio Judicial</t>
  </si>
  <si>
    <t>Indenizações Terceiros</t>
  </si>
  <si>
    <t>Penhora/Bloqueio Judicial</t>
  </si>
  <si>
    <t xml:space="preserve">FORNECEDOR       </t>
  </si>
  <si>
    <t>Pequeno (até 16.000)</t>
  </si>
  <si>
    <t>Grandes (acima 16.000)</t>
  </si>
  <si>
    <t>Alugueis-Equipamentos/Água/Luz/Telef.</t>
  </si>
  <si>
    <t>Alugueis-Equipamentos</t>
  </si>
  <si>
    <t>Água/Luz/Telef.</t>
  </si>
  <si>
    <t>Pasep/Cofins (Claudio)</t>
  </si>
  <si>
    <t>Diversas / Fundo Fixo / Aluguel Imóveis</t>
  </si>
  <si>
    <t>DMLP</t>
  </si>
  <si>
    <t>Recursos Comp. Aposentadoria</t>
  </si>
  <si>
    <t>Complementação  Aposentadoria</t>
  </si>
  <si>
    <t>Tem que zerar</t>
  </si>
  <si>
    <t>DESPESA</t>
  </si>
  <si>
    <t>CÓDIGO</t>
  </si>
  <si>
    <t>VALOR</t>
  </si>
  <si>
    <t>PLANO DE SAÚDE</t>
  </si>
  <si>
    <t>CONSIGNAÇÃO</t>
  </si>
  <si>
    <t>RECLAMAÇÕES TRABALHISTAS</t>
  </si>
  <si>
    <t>VALE</t>
  </si>
  <si>
    <t>ACORDO COFINS (CLAUDIO)</t>
  </si>
  <si>
    <t>352 - FL 13</t>
  </si>
  <si>
    <t>PARTICIPAÇÃO RESULTADOS</t>
  </si>
  <si>
    <t>FÉRIAS</t>
  </si>
  <si>
    <t>HORAS EXTRAS</t>
  </si>
  <si>
    <t>13º SALÁRIO</t>
  </si>
  <si>
    <t>SEGURO</t>
  </si>
  <si>
    <t>INSTRUÇÃO</t>
  </si>
  <si>
    <t>INDENIZAÇÃO</t>
  </si>
  <si>
    <t>BLOQUEIOS</t>
  </si>
  <si>
    <t>VALE REFEIÇÃO</t>
  </si>
  <si>
    <t>PASEP</t>
  </si>
  <si>
    <t xml:space="preserve">E N T R A D A S </t>
  </si>
  <si>
    <t>MULTICONTA DINHEIRO</t>
  </si>
  <si>
    <t>ATENDE</t>
  </si>
  <si>
    <t>COMPENSAÇÃO TARIFÁRIA</t>
  </si>
  <si>
    <t>REMUNERAÇÃO</t>
  </si>
  <si>
    <t>Gerais e Administrativas - Indenização Terc.</t>
  </si>
  <si>
    <t>receita</t>
  </si>
  <si>
    <t>CARTEIRA ESCOLAR (UNE/UMES)</t>
  </si>
  <si>
    <t>Outros receitas</t>
  </si>
  <si>
    <t>TOTAL ENCARGOS SOCIAIS - fgts</t>
  </si>
  <si>
    <t>ESTRUTURAL</t>
  </si>
  <si>
    <t>LOCAL</t>
  </si>
  <si>
    <t>Uso Mútuo de Terminais</t>
  </si>
  <si>
    <t>Auto Inflação Resam - Estrutural</t>
  </si>
  <si>
    <t>Auto Inflação Resam - Local</t>
  </si>
  <si>
    <t>Programa Atende Táxi Acessível</t>
  </si>
  <si>
    <t>Remuneração - Operação de Term. Urbanos</t>
  </si>
  <si>
    <t>Multas Contratuais / Antifraudes - Estrutural</t>
  </si>
  <si>
    <t>Multas Contratuais / Antifraudes - Local</t>
  </si>
  <si>
    <t>AVL não Instalado - Estrutural</t>
  </si>
  <si>
    <t>AVL não Instalado - Local</t>
  </si>
  <si>
    <t>Frota não Renovada / Ampliada - Atende</t>
  </si>
  <si>
    <t>Frota não Renovada / Ampliada - Estrutural</t>
  </si>
  <si>
    <t>Frota não Renovada / Ampliada - Local</t>
  </si>
  <si>
    <t>31219/31220</t>
  </si>
  <si>
    <t xml:space="preserve">V E N D A   D E   C R É D I T O   E L E T R Ô N I C O                      </t>
  </si>
  <si>
    <t xml:space="preserve">D I V E R S A S   E   F I N A N C E I R A S          </t>
  </si>
  <si>
    <t xml:space="preserve">REMUNERAÇÃO </t>
  </si>
  <si>
    <t xml:space="preserve"> RESAM</t>
  </si>
  <si>
    <t>COMPLEMENTAR</t>
  </si>
  <si>
    <t xml:space="preserve"> CEF</t>
  </si>
  <si>
    <t xml:space="preserve"> TRAÇÃO</t>
  </si>
  <si>
    <t xml:space="preserve"> GERAIS</t>
  </si>
  <si>
    <t xml:space="preserve"> JUDICIAL</t>
  </si>
  <si>
    <t xml:space="preserve">TRANSFERÊNCIA </t>
  </si>
  <si>
    <t xml:space="preserve">REDE </t>
  </si>
  <si>
    <t xml:space="preserve">COMERCIAL </t>
  </si>
  <si>
    <t xml:space="preserve">ENERGIA </t>
  </si>
  <si>
    <t>DESPESAS</t>
  </si>
  <si>
    <t xml:space="preserve">BLOQUEIO </t>
  </si>
  <si>
    <t xml:space="preserve">S A Í D A S </t>
  </si>
  <si>
    <t>Aluguel Garagem Sptrans - Instalações     Veiculos</t>
  </si>
  <si>
    <t>SEM CADASTRO</t>
  </si>
  <si>
    <t xml:space="preserve">PROGRAMA ATENDE </t>
  </si>
  <si>
    <t>TÁXI ACESSÍVEL</t>
  </si>
  <si>
    <t>GARAGEM SPTRANS</t>
  </si>
  <si>
    <t>ALUGUEL</t>
  </si>
  <si>
    <t>USO MÚTUO DE</t>
  </si>
  <si>
    <t>TERMINAIS</t>
  </si>
  <si>
    <t>CRÉDITO ELETRÔNICO</t>
  </si>
  <si>
    <t xml:space="preserve">Remuneração Sistema Transporte </t>
  </si>
  <si>
    <t xml:space="preserve">Remuneração Programa Atende </t>
  </si>
  <si>
    <t>Carteira Escolar UMES/UNE</t>
  </si>
  <si>
    <t>Remuneração Programa Atende</t>
  </si>
  <si>
    <t>Remuneração SpUrbanos (Rede Credenciada)</t>
  </si>
  <si>
    <t xml:space="preserve">Ação Conjunta </t>
  </si>
  <si>
    <t>DEVEDOR</t>
  </si>
  <si>
    <t xml:space="preserve">Estrutural                                                                   </t>
  </si>
  <si>
    <t xml:space="preserve">Estrutural                                                                           </t>
  </si>
  <si>
    <t xml:space="preserve">Local                                                                          </t>
  </si>
  <si>
    <t xml:space="preserve">Local                                                                         </t>
  </si>
  <si>
    <t xml:space="preserve">Aluguel Garagem                                                                            </t>
  </si>
  <si>
    <t xml:space="preserve">Spurbanus                                                              </t>
  </si>
  <si>
    <t xml:space="preserve">Resam                                                                     </t>
  </si>
  <si>
    <t xml:space="preserve">Resam                                                                        </t>
  </si>
  <si>
    <t xml:space="preserve">Resam                                                             </t>
  </si>
  <si>
    <t xml:space="preserve">Resam                                                                  </t>
  </si>
  <si>
    <t xml:space="preserve">Resam                                                                    </t>
  </si>
  <si>
    <t xml:space="preserve">Resam                                                                 </t>
  </si>
  <si>
    <t xml:space="preserve">Resam                                                                </t>
  </si>
  <si>
    <t xml:space="preserve">Resam                                                                   </t>
  </si>
  <si>
    <t xml:space="preserve">Bilhetes                                                                 </t>
  </si>
  <si>
    <t xml:space="preserve">Bilhetes                                                                </t>
  </si>
  <si>
    <t xml:space="preserve">Despesas     Gerais                                                        </t>
  </si>
  <si>
    <t>UNE/UMES</t>
  </si>
  <si>
    <t xml:space="preserve">Carteira    Escolar </t>
  </si>
  <si>
    <t xml:space="preserve">Taxa  Recarga </t>
  </si>
  <si>
    <t xml:space="preserve"> PAESE</t>
  </si>
  <si>
    <t xml:space="preserve">Sistema </t>
  </si>
  <si>
    <t>CEF (VT.CO.ESC)</t>
  </si>
  <si>
    <t>Tx Recarga Credito</t>
  </si>
  <si>
    <t>Tx Ger.Vd.Cred.  Eletronico</t>
  </si>
  <si>
    <t>Serviços Especiais</t>
  </si>
  <si>
    <t>Gerenciam. Operacional</t>
  </si>
  <si>
    <t>Eletropaulo</t>
  </si>
  <si>
    <t xml:space="preserve">Energia Tração </t>
  </si>
  <si>
    <t xml:space="preserve"> Sistema</t>
  </si>
  <si>
    <t xml:space="preserve">Outras Despesas </t>
  </si>
  <si>
    <t>Talão zona azul</t>
  </si>
  <si>
    <t xml:space="preserve">Reembolso CET </t>
  </si>
  <si>
    <t>Reembolso Despesas Sistema</t>
  </si>
  <si>
    <t>Remuneração Sptrans</t>
  </si>
  <si>
    <t>Eletronicos</t>
  </si>
  <si>
    <t xml:space="preserve">Devolução Creditos </t>
  </si>
  <si>
    <t xml:space="preserve"> Bilhetagem Eletrônica</t>
  </si>
  <si>
    <t xml:space="preserve">Gerenciamento Operação da </t>
  </si>
  <si>
    <t>BLOQUEIO</t>
  </si>
  <si>
    <t xml:space="preserve"> METRO  CPTM      EMTU</t>
  </si>
  <si>
    <t>AÇÃO CONJUNTA</t>
  </si>
  <si>
    <t>REMUNERAÇÃO TAXA</t>
  </si>
  <si>
    <t xml:space="preserve"> MULTAS</t>
  </si>
  <si>
    <t xml:space="preserve"> TERMINAIS</t>
  </si>
  <si>
    <t xml:space="preserve">METRÔ CPTM </t>
  </si>
  <si>
    <t>VIA QUATRO</t>
  </si>
  <si>
    <t>PESS. - FOLHA DE PAGAMENTO</t>
  </si>
  <si>
    <t>PESS. - FÉRIAS</t>
  </si>
  <si>
    <t>PESS. - VALE REFEIÇÃO/ALIMENTAÇÃO</t>
  </si>
  <si>
    <t>PESS. - 13° SALÁRIO</t>
  </si>
  <si>
    <t>PESS. - PROGR. DE PARTICIPAÇÃO NOS RESULTADOS - PR</t>
  </si>
  <si>
    <t>PESS. - RESCISÕES CONTRATUAIS</t>
  </si>
  <si>
    <t>PESS. - CONSIGNAÇÃO EM FOLHA</t>
  </si>
  <si>
    <t>PESS. - PLANO DE SAÚDE/DESPESAS MÉDICAS</t>
  </si>
  <si>
    <t>PESS. - IMPOSTO DE RENDA (S/ FOLHA)</t>
  </si>
  <si>
    <t>PESS. - INSTRUÇÃO E TREINAMENTO</t>
  </si>
  <si>
    <t>PESS. - SEGURO DE VIDA</t>
  </si>
  <si>
    <t>PESS. - JUSTIÇA DO TRABALHO</t>
  </si>
  <si>
    <t>GER. - PENHORA JUDICIAL</t>
  </si>
  <si>
    <t>GER. - BLOQUEIO JUDICIAL</t>
  </si>
  <si>
    <t>GER. - INDENIZAÇÃO A TERCEIROS</t>
  </si>
  <si>
    <t>FORN. - COMBUSTÍVEIS</t>
  </si>
  <si>
    <t>TERC. - INFORMÁTICA</t>
  </si>
  <si>
    <t>TERC. - SEGURANÇA/TRANSP. NUMERÁRIO</t>
  </si>
  <si>
    <t>TERC. - MANUT. PREDIAL E INSTALAÇÕES</t>
  </si>
  <si>
    <t>TERC. - PESQ./ASSESS./CONSULT./EST./PROJ.</t>
  </si>
  <si>
    <t>TERC. - SERVIÇOS DE GRÁFICA</t>
  </si>
  <si>
    <t>TERC. - OUTRAS TERCEIRIZAÇÕES</t>
  </si>
  <si>
    <t>TERC. - CONSERVAÇÃO/LIMPEZA PREDIAL</t>
  </si>
  <si>
    <t>TERC. - MANUT. DE EQUIPAMENTOS E VEICULOS</t>
  </si>
  <si>
    <t>FORN. - MATERIAL DE ALMOXARIFADO</t>
  </si>
  <si>
    <t>TERC. - INTERCÂMBIO TÉCNICO</t>
  </si>
  <si>
    <t>TERC. - CORREIO/TRANSP. DOCUMENTOS</t>
  </si>
  <si>
    <t>TERC. - CONFECÇÃO PASSES/CARTÕES</t>
  </si>
  <si>
    <t>TERC. - SISTEMA DE MONITORAMENTO (SIM)</t>
  </si>
  <si>
    <t>TERC. - SISTEMA DE COBRANÇA AUTOMÁTICA</t>
  </si>
  <si>
    <t>TERC. - ADMINISTRAÇÃO/OPERAÇÃO DE TERMINAIS</t>
  </si>
  <si>
    <t>TERC. - MANUT. DE REDE AÉREA PARA TRAÇÃO</t>
  </si>
  <si>
    <t>TERC. - MANUT. DE CORREDORES</t>
  </si>
  <si>
    <t>INV. - DIVERSOS</t>
  </si>
  <si>
    <t>GER. - ALUGUEL DE EQUIPAMENTOS</t>
  </si>
  <si>
    <t>GER. - CONSUMO DE ÁGUA</t>
  </si>
  <si>
    <t>GER. - CONSUMO DE ENERGIA ELÉTRICA</t>
  </si>
  <si>
    <t>GER. - CONSUMO DE TELEFONE</t>
  </si>
  <si>
    <t>GER. - ALUGUEL DE IMÓVEIS/CONDOMÍNIOS</t>
  </si>
  <si>
    <t>GER. - TAXAS/MULTAS/IMPOSTOS E REEMBOLSOS</t>
  </si>
  <si>
    <t>GER. - TRIBUTOS FEDERAIS - COFINS</t>
  </si>
  <si>
    <t>GER. - TRIBUTOS FEDERAIS - PASEP</t>
  </si>
  <si>
    <t>GER. - TRIBUTOS FEDERAIS - ACORDOS/PARCELAMENTOS</t>
  </si>
  <si>
    <t>GER. - TRIBUTOS FEDERAIS - IR</t>
  </si>
  <si>
    <t>GER. - TRIBUTOS FEDERAIS - CSLL</t>
  </si>
  <si>
    <t>GER. - TRIBUTOS FEDERAIS - PARC. ADESÃO 2014</t>
  </si>
  <si>
    <t>GER. - TARIFA BANCÁRIA</t>
  </si>
  <si>
    <t>GER. - TAXAS/MULTAS/IMPOSTOS DE IMÓVEIS</t>
  </si>
  <si>
    <t>GER. - TAXAS/MULTAS/IMPOSTOS DE VEICULOS</t>
  </si>
  <si>
    <t>GER. - SEGUROS</t>
  </si>
  <si>
    <t>GER. - PUBLIC. ANÚNCIOS/AQUIS. PUBLICAÇÕES</t>
  </si>
  <si>
    <t>GER. - VIAGENS E ESTADIAS</t>
  </si>
  <si>
    <t>GER. - FUNDO FIXO/FUNDO ROTATIVO</t>
  </si>
  <si>
    <t>INV. - FINANCIAMENTO BANCO SUIÇO - DMLP</t>
  </si>
  <si>
    <t>TAXA GERENCIAM.</t>
  </si>
  <si>
    <t>HIPERLINK DE ABERTURA DE SAÍDAS</t>
  </si>
  <si>
    <t>x</t>
  </si>
  <si>
    <t>PAGAMENTO PREVISTO</t>
  </si>
  <si>
    <t xml:space="preserve"> GERENCIAM. PAESE</t>
  </si>
  <si>
    <t>PAGAMENTO     REALIZADO</t>
  </si>
  <si>
    <t>35735 32735  35714</t>
  </si>
  <si>
    <t>35 e 36  708/731/ 732/733</t>
  </si>
  <si>
    <t>35717 35720</t>
  </si>
  <si>
    <t>31728 35739</t>
  </si>
  <si>
    <t>31219  31220</t>
  </si>
  <si>
    <t xml:space="preserve"> METRO/ CPTM</t>
  </si>
  <si>
    <t>Lei 13.241 Operac.</t>
  </si>
  <si>
    <t>(0,75% cred/1,5% Lj Virtual)</t>
  </si>
  <si>
    <t>31217/716/721/722/ 730/738</t>
  </si>
  <si>
    <t>OUTRAS DEVOLUÇÕES</t>
  </si>
  <si>
    <t>XVN/EMTU/ OUTRAS</t>
  </si>
  <si>
    <t>Outros Credito )</t>
  </si>
  <si>
    <t>31714        31727</t>
  </si>
  <si>
    <t>31740           35740</t>
  </si>
  <si>
    <t>36735           37735</t>
  </si>
  <si>
    <t>procod</t>
  </si>
  <si>
    <t>prodes</t>
  </si>
  <si>
    <t>orccod</t>
  </si>
  <si>
    <t>orcdes</t>
  </si>
  <si>
    <t>ATIVIDADES DE ADMINISTR. E GESTÃO</t>
  </si>
  <si>
    <t>PESS. - INSS/SEST/SENAT</t>
  </si>
  <si>
    <t>PESS. - FGTS</t>
  </si>
  <si>
    <t>PESS. - REEMBOLSO ND OUTRAS ENTIDADES</t>
  </si>
  <si>
    <t>PESS. - HORAS EXTRAS</t>
  </si>
  <si>
    <t>PESS. - INSS EMPREGADO</t>
  </si>
  <si>
    <t>PESS. - INSS EMPREGADOR</t>
  </si>
  <si>
    <t>FORN. - MATERIAL DE ESCRITÓRIO, EPI E OUTROS</t>
  </si>
  <si>
    <t>FORN. - MATERIAL PARA MANUT. PREDIAL</t>
  </si>
  <si>
    <t>FORN. - MATERIAL PARA MANUT. EQTOS. E VEIC.</t>
  </si>
  <si>
    <t>FORN. - MATERIAL PARA COPA/HIGIENE/LIMPEZA</t>
  </si>
  <si>
    <t>FORN. - MATERIAL PARA AMBULATÓRIO</t>
  </si>
  <si>
    <t>GER. - DEVOLUÇÃO DE CAUÇÃO</t>
  </si>
  <si>
    <t>GER. - EMPRÉSTIMO ENTRECONTAS</t>
  </si>
  <si>
    <t>GER. - AJUSTE ENTRECONTAS</t>
  </si>
  <si>
    <t>GER. - OUTRAS DESPESAS</t>
  </si>
  <si>
    <t>DEV.REC. - GERENCIAMENTO DO TRANSPORTE</t>
  </si>
  <si>
    <t>INF. - QUANTIDADE DE FUNCIONÁRIOS</t>
  </si>
  <si>
    <t>INF. - VALORES DE PESSOAL</t>
  </si>
  <si>
    <t>INF. - ÍNDICES DE PESSOAL</t>
  </si>
  <si>
    <t>INF. - QUANTIDADE DE DIAS</t>
  </si>
  <si>
    <t>INF. VALORES FINANCEIROS</t>
  </si>
  <si>
    <t>INF. - ÍNDICES FINANCEIROS</t>
  </si>
  <si>
    <t>REMUN. - CARTEIRA ESCOLAR UNE/UMES</t>
  </si>
  <si>
    <t>REMUN. - FROTA PÚBLICA INSTAL./VEICULOS</t>
  </si>
  <si>
    <t>REMUN. - TAXA GERENC. VENDA CRÉDITO</t>
  </si>
  <si>
    <t>REMUN. - GERENC. E OPERAÇÃO DA BILHET. ELETRÔN.</t>
  </si>
  <si>
    <t>REMUN. - GERENC. E OPERAÇÃO DE SERV. ESPECIAIS</t>
  </si>
  <si>
    <t>REMUN. - VENDA DE CARTÃO BILHETE ÚNICO</t>
  </si>
  <si>
    <t>REC. - REEMB. DESPESA TELEFONE DE EMPREGADO</t>
  </si>
  <si>
    <t>REC. - RECEITA FINANCEIRA</t>
  </si>
  <si>
    <t>REC. - OUTRAS RECEITAS</t>
  </si>
  <si>
    <t>REC. - LEILÕES</t>
  </si>
  <si>
    <t>REC. - DEVOLUÇÃO DE FUNDO FIXO</t>
  </si>
  <si>
    <t>REC. - DEVOLUÇÃO DE VIAGENS E ESTADIAS</t>
  </si>
  <si>
    <t xml:space="preserve">REC. - ALVARÁ </t>
  </si>
  <si>
    <t>REC. - REEMB. DESP. GARAGEM / PÁTIO / TERMINAL</t>
  </si>
  <si>
    <t>REC. - ACORDOS / PROCESSO JUDICIAL</t>
  </si>
  <si>
    <t>REC. - GERENC. E OPERAÇÃO DE SERV. ESPECIAIS</t>
  </si>
  <si>
    <t>REC. - RESSARCIMENTO MULTA DE TRÂNSITO</t>
  </si>
  <si>
    <t>REC. - FROTA PÚBLICA INSTAL./VEICULOS</t>
  </si>
  <si>
    <t xml:space="preserve">REC. - AUTO DE INTERDIÇÃO </t>
  </si>
  <si>
    <t>REC. - CAUÇÃO DE CONTRATOS</t>
  </si>
  <si>
    <t>REC. - DEVOLUÇÃO DE PENHORA JUDICIAL</t>
  </si>
  <si>
    <t>REC. - DEVOLUÇÃO DE BLOQUEIO JUDICIAL</t>
  </si>
  <si>
    <t>REC. - REMUNERAÇÃO SPTRANS LEI 13.241</t>
  </si>
  <si>
    <t>REC. - TAXA GERENC. VENDA CRÉDITO</t>
  </si>
  <si>
    <t>REC. - GERENC. E OPERAÇÃO BILHET. ELETRÔN.</t>
  </si>
  <si>
    <t>REC. - ALUGUÉIS DIVERSOS</t>
  </si>
  <si>
    <t>REC. - EMPREGADOS A DISPOSIÇÃO</t>
  </si>
  <si>
    <t>REC. - CARTEIRA ESCOLAR UNE/UMES</t>
  </si>
  <si>
    <t>REC. - DEVOLUÇÃO DE TAXAS/MULTAS/IMP. E REEMB.</t>
  </si>
  <si>
    <t>REC. - VENDA DE CARTÃO BILHETE ÚNICO</t>
  </si>
  <si>
    <t>REC. - EMPRÉSTIMO ENTRECONTAS</t>
  </si>
  <si>
    <t>REC. - AJUSTE ENTRECONTAS</t>
  </si>
  <si>
    <t>RECUR. - GERENCIAMENTO DE TRANSPORTE</t>
  </si>
  <si>
    <t>GERENC. OPERACIONAL DO SISTEMA</t>
  </si>
  <si>
    <t>REPASSE SMT</t>
  </si>
  <si>
    <t>APOSENTADORIA SPTRANS</t>
  </si>
  <si>
    <t>RECUR. - APOSENTADORIA COMPLEMENTAR</t>
  </si>
  <si>
    <t>OUTRAS RECEITAS/DESPESAS SPTRANS</t>
  </si>
  <si>
    <t>INV. - INFORMÁTICA</t>
  </si>
  <si>
    <t>INV. - OBRAS</t>
  </si>
  <si>
    <t>RECUR. - AUMENTO DE CAPITAL</t>
  </si>
  <si>
    <t>SISTEMA DE TRANSPORTE COLETIVO</t>
  </si>
  <si>
    <t>GER. - USO MÚTUO DE TERMINAIS</t>
  </si>
  <si>
    <t xml:space="preserve"> DEV.REC. - GRATUIDADES, COMPENS. TARIFÁRIAS</t>
  </si>
  <si>
    <t>DEV.REC. - DEPÓSITO INDEVIDO</t>
  </si>
  <si>
    <t>INF. - VALOR DA TARIFA DE ÔNIBUS</t>
  </si>
  <si>
    <t>INF. - CUSTO DA GRATUIDADE DE ESTUDANTES</t>
  </si>
  <si>
    <t>REMUN. - OUTRAS DESPESAS</t>
  </si>
  <si>
    <t>REMUN. - AÇÃO CONJ. (METRO/CPTM/EMTU)</t>
  </si>
  <si>
    <t>REMUN. - TALÃO ZONA AZUL - CET</t>
  </si>
  <si>
    <t>REMUN. - REEMB. DESPESAS DO SISTEMA (ND SBE)</t>
  </si>
  <si>
    <t>REMUN. - REMUNERAÇÃO SPTRANS LEI 13.241</t>
  </si>
  <si>
    <t>REMUN. - TAXA RECARGA - CEF (CRÉDITO)</t>
  </si>
  <si>
    <t>REMUN. - TAXA RECARGA - OUTROS (CRÉDITO)</t>
  </si>
  <si>
    <t>REMUN. - DEVOL. CRÉD. ELETRON. / CART. ESCOLAR</t>
  </si>
  <si>
    <t>REC. - VENDA DE CRÉDITO ELETRÔNICO</t>
  </si>
  <si>
    <t>REC. - REEMBOLSO PAESE</t>
  </si>
  <si>
    <t>REC. - AUTO DE INFRAÇÃO RESAM</t>
  </si>
  <si>
    <t>REC. - MULTAS CONTRATUAIS/ANTIFRAUDES</t>
  </si>
  <si>
    <t>REC. - AVL NÃO INSTALADO</t>
  </si>
  <si>
    <t>REC. - FROTA NÃO RENOVADA/AMPLIADA</t>
  </si>
  <si>
    <t>RECUR. - GRATUIDADES / COMPENSAÇÕES TARIFÁRIAS</t>
  </si>
  <si>
    <t>ATENDE - ESTRUTURAL</t>
  </si>
  <si>
    <t>DEV.REC. - TRANSP. PESS. PORT. NECESS. ESPECIAIS</t>
  </si>
  <si>
    <t>INF. - QUANTIDADE DE VEÍCULOS</t>
  </si>
  <si>
    <t>INF. - VALOR MÉDIO DIÁRIO DE REMUNERAÇÃO POR VAN</t>
  </si>
  <si>
    <t>REMUN. - PROGRAMA ATENDE TÁXI ACESSÍVEL</t>
  </si>
  <si>
    <t>REMUN. - FROTA NÃO RENOVADA/AMPLIADA</t>
  </si>
  <si>
    <t>REMUN. - REMUNERAÇÃO SIST. TRANSP.</t>
  </si>
  <si>
    <t>RECUR. - ATENDE</t>
  </si>
  <si>
    <t>UMES</t>
  </si>
  <si>
    <t>UNE</t>
  </si>
  <si>
    <t>SIST. TRANSP. COLET. - ESTRUTURAL</t>
  </si>
  <si>
    <t>INF. - QUANTIDADE DE PASSAGEIROS</t>
  </si>
  <si>
    <t>INF. - TARIFA MÉDIA DE REMUNERAÇÃO</t>
  </si>
  <si>
    <t>REMUN. - AUTO DE INFRAÇÃO RESAM</t>
  </si>
  <si>
    <t>REMUN. - SISTEMA PAESE</t>
  </si>
  <si>
    <t>REMUN. - SPURBANUS (REDE CREDENCIADA)</t>
  </si>
  <si>
    <t>REMUN. - OPERAÇÃO DE TERMINAIS URBANOS</t>
  </si>
  <si>
    <t>REMUN. - MULTAS CONTRATUAIS/ANTIFRAUDES</t>
  </si>
  <si>
    <t>REMUN. - AVL NÃO INSTALADO</t>
  </si>
  <si>
    <t>REMUN. - ENERGIA TRAÇÃO ELETROPAULO</t>
  </si>
  <si>
    <t>REMUN. - COMPLEMENTO RENOVAÇÃO DA FROTA</t>
  </si>
  <si>
    <t>REMUN. - AJUSTE DA DEMANDA REFERENCIAL</t>
  </si>
  <si>
    <t>REC. - TALÃO ZONA AZUL - CET</t>
  </si>
  <si>
    <t>REC. - ARRECADAÇÃO DIÁRIA DO SISTEMA</t>
  </si>
  <si>
    <t>SIST. TRANSP. COLET. - LOCAL</t>
  </si>
  <si>
    <t>ATENDE - LOCAL</t>
  </si>
  <si>
    <t>GESTÃO FINANCEIRA DO SISTEMA</t>
  </si>
  <si>
    <t>GER. - PAGTO. PROCESSO/DEC. JUDICIAL</t>
  </si>
  <si>
    <t>ATUALIZAÇÃO DO SISTEMA DE BILHETAGEM</t>
  </si>
  <si>
    <t>RECUR. - MODERNIZ. DO SISTEMA DE TRANSPORTES</t>
  </si>
  <si>
    <t>MODERNIZAÇÃO DO SISTEMA DE TRANSPORTES</t>
  </si>
  <si>
    <t>MODERNIZAÇÃO DO SISTEMA TRÓLEBUS</t>
  </si>
  <si>
    <t>INV. - GERENCIAMENTO / FISCALIZAÇÃO DE OBRAS</t>
  </si>
  <si>
    <t>RECUR. - FEMA - MOD. SIST. TRÓLEBUS - OBR. E INST.</t>
  </si>
  <si>
    <t>INVESTIMENTOS PMSP</t>
  </si>
  <si>
    <t>DEV.REC. - IMPL.BINÁRIO-REGIÃO CENTRAL STO.AMARO</t>
  </si>
  <si>
    <t>RECUR. - MONOTRILHO</t>
  </si>
  <si>
    <t>RECUR. - CORRED. EXPR. CID. TIRADENTES - PMSP</t>
  </si>
  <si>
    <t>RECUR. - CORRED. EXPR. CID. TIRANDENTES - CEF</t>
  </si>
  <si>
    <t>RECUR. - IMPLANT. ABRIGOS DE PARADAS DE ÔNIBUS</t>
  </si>
  <si>
    <t>RECUR. - IMPLANT. DE CORREDORES</t>
  </si>
  <si>
    <t>RECUR. - REQUALIF. DE CORREDORES</t>
  </si>
  <si>
    <t>RECUR. - IMPLANT. TERM. DE ÔNIBUS URBANOS</t>
  </si>
  <si>
    <t>RECUR. - REQUALIF. TERM. DE ÔNIBUS URBANOS</t>
  </si>
  <si>
    <t>RECUR. - FUNDURB - IMPLANT. EQTOS. URB. E COMUNIT.</t>
  </si>
  <si>
    <t>RECUR. - OUTRAS DOTAÇÕES DIVERSAS</t>
  </si>
  <si>
    <t>RECUR. - EMENDAS</t>
  </si>
  <si>
    <t>RECUR. - IMPLANT. TERMINAIS RODOVIÁRIOS</t>
  </si>
  <si>
    <t>RECUR. - FEMA - IMPL. DE VIAS CICLÁVEIS</t>
  </si>
  <si>
    <t>RECUR. - REQ. DE BAIRROS E CENTRALIDADES</t>
  </si>
  <si>
    <t>CORR. EXPRESSO CID. TIRADENTES</t>
  </si>
  <si>
    <t>INV. - DESAPROPRIAÇÃO</t>
  </si>
  <si>
    <t>TERMINAL CAMPO LIMPO</t>
  </si>
  <si>
    <t>TERMINAL PARELHEIROS</t>
  </si>
  <si>
    <t>REFORMA ADEQ. E ACESSIB. EM CORR. E PARADAS</t>
  </si>
  <si>
    <t>REFORMA ADEQ. E ACESSIB. EM TERMINAIS</t>
  </si>
  <si>
    <t>CORR. INAJAR/RIO BRANCO/CENTRO</t>
  </si>
  <si>
    <t>CORR. CAMPO LIMPO/REBOUÇAS/CENTRO</t>
  </si>
  <si>
    <t>CORR. BERRINI</t>
  </si>
  <si>
    <t>BINÁRIO-REGIÃO CENTRAL DE STO AMARO</t>
  </si>
  <si>
    <t>ESTUDOS P/ IMPLANT. SISTEMA DE MONOTRILHO</t>
  </si>
  <si>
    <t>TERMINAL PINHEIROS</t>
  </si>
  <si>
    <t>TERMINAL JARDIM BRITÂNIA</t>
  </si>
  <si>
    <t>TERMINAL BANDEIRA</t>
  </si>
  <si>
    <t>TERMINAL PERUS</t>
  </si>
  <si>
    <t>TERMINAL CASA VERDE</t>
  </si>
  <si>
    <t>REFORMA ADEQ. E ACESSIB. EM PONTOS E ABRIGOS</t>
  </si>
  <si>
    <t>CORR. JD.ANGELA/GUARAP./STO.AMARO</t>
  </si>
  <si>
    <t>TERMINAL RODOVIÁRIO V.SÔNIA</t>
  </si>
  <si>
    <t>TERMINAL PRINCESA ISABEL</t>
  </si>
  <si>
    <t>CORR. CAPÃO REDONDO /C.LIMPO/V.SÔNIA</t>
  </si>
  <si>
    <t>TERMINAL RODOVÍARIO ITAQUERA</t>
  </si>
  <si>
    <t>TERMINAL CIDADE TIRADENTES</t>
  </si>
  <si>
    <t>IMPLANT. CORREDORES</t>
  </si>
  <si>
    <t>CORR. CELSO GARCIA</t>
  </si>
  <si>
    <t>TERMINAL A.E.CARVALHO</t>
  </si>
  <si>
    <t>TERMINAL PENHA</t>
  </si>
  <si>
    <t>TERMINAL JD. ANGELA</t>
  </si>
  <si>
    <t>TERMINAL CAPELINHA</t>
  </si>
  <si>
    <t>CORR. STO. AMARO/9 DE JULHO/CENTRO</t>
  </si>
  <si>
    <t>TERMINAL STO. AMARO</t>
  </si>
  <si>
    <t>TERMINAL GUARAPIRANGA</t>
  </si>
  <si>
    <t>TERMINAL V.N.CACHOEIRINHA</t>
  </si>
  <si>
    <t>CORR. PERIMETRAL ITAIM PAULISTA / S.MATEUS</t>
  </si>
  <si>
    <t>TERMINAL LAPA</t>
  </si>
  <si>
    <t>TERMINAL SAPOPEMBA/TEOTÔNIO VILELA</t>
  </si>
  <si>
    <t>IMPLANT. TERMINAIS</t>
  </si>
  <si>
    <t>IMPLANT. TERM. RODOVIÁRIO</t>
  </si>
  <si>
    <t>CORR. BANDEIRANTES / SALIM FARAH MALUF</t>
  </si>
  <si>
    <t>ADEQ. GEOM. E INTERV. EM CORRED. E VIÁRIO</t>
  </si>
  <si>
    <t>CORR. LESTE RADIAL</t>
  </si>
  <si>
    <t>TERMINAL GRAJAÚ</t>
  </si>
  <si>
    <t>TERMINAL JOÃO DIAS</t>
  </si>
  <si>
    <t>CORR. BELMIRA MARIN</t>
  </si>
  <si>
    <t>TERMINAL PQ. D. PEDRO II</t>
  </si>
  <si>
    <t>CORR. CANAL COCAIA</t>
  </si>
  <si>
    <t>CORR. MIGUEL YUNES</t>
  </si>
  <si>
    <t xml:space="preserve">CORR. SABARÁ </t>
  </si>
  <si>
    <t>CORR. VILA NATAL</t>
  </si>
  <si>
    <t>CORR. 23 DE MAIO</t>
  </si>
  <si>
    <t>TERMINAL CONCÓRDIA</t>
  </si>
  <si>
    <t>TERMINAL TIQUATIRA (PONTE RASA)</t>
  </si>
  <si>
    <t>TERMINAL SÃO MATEUS</t>
  </si>
  <si>
    <t>TERMINAL ITAIM PAULISTA</t>
  </si>
  <si>
    <t>TERMINAL VILA MARA</t>
  </si>
  <si>
    <t>TERMINAL JARDIM ELIANA</t>
  </si>
  <si>
    <t>TERMINAL VARGINHA</t>
  </si>
  <si>
    <t>TERMINAL PEDREIRA</t>
  </si>
  <si>
    <t>TERMINAL BARONESA</t>
  </si>
  <si>
    <t>TERMINAL JARDIM AEROPORTO</t>
  </si>
  <si>
    <t>TERMINAL JARDIM MIRIAM</t>
  </si>
  <si>
    <t>CORR. RAGUEB CHOHFI/IGUATEMI</t>
  </si>
  <si>
    <t>CORR. LESTE ITAQUERA</t>
  </si>
  <si>
    <t>ADEQ. GEOM. AV. BELMIRA MARIN E VIAS ADJACENTES</t>
  </si>
  <si>
    <t>TERMINAL SANTANA</t>
  </si>
  <si>
    <t>TERMINAL ANHANGUERA</t>
  </si>
  <si>
    <t>TERMINAL CARRÃO</t>
  </si>
  <si>
    <t>TERMINAL AMARAL GURGEL</t>
  </si>
  <si>
    <t>TERMINAL PIRITUBA</t>
  </si>
  <si>
    <t>TERMINAL ARICANDUVA</t>
  </si>
  <si>
    <t>TERMINAL SÃO MIGUEL</t>
  </si>
  <si>
    <t>ADEQ. GEOM. AV. CANTÍDIO SAMPAIO</t>
  </si>
  <si>
    <t>ADEQ. GEOM. CORR. 9 DE JULHO</t>
  </si>
  <si>
    <t>ADEQ. GEOM. AV.BERNARDINO E AV. PAULISTA</t>
  </si>
  <si>
    <t>ADEQ. GEOM. AV. AMARAL GURGEL</t>
  </si>
  <si>
    <t>CORR. PARELHEIROS/RIO BONITO/STO AMARO</t>
  </si>
  <si>
    <t xml:space="preserve"> IMPLANT. DE CICLOPASSARELA</t>
  </si>
  <si>
    <t>ADEQ. GEOM. AV. SEN. TEOTÔNIO VILELA</t>
  </si>
  <si>
    <t>MODERNIZAÇÃO DO CCO</t>
  </si>
  <si>
    <t>CORR. PINHEIROS / TATUAPÉ</t>
  </si>
  <si>
    <t>A DEFINIR</t>
  </si>
  <si>
    <t>A CLASSIFICAR</t>
  </si>
  <si>
    <t xml:space="preserve">REEMB. DESPESAS - USO MÚTUO </t>
  </si>
  <si>
    <t xml:space="preserve"> AJUSTE ENTRE CONTAS (213)</t>
  </si>
  <si>
    <t>CONSIGNADO P/ 05/06</t>
  </si>
  <si>
    <t>FLUXO DE CAIXA SISTEMA TRANSPORTE JULHO 2017</t>
  </si>
  <si>
    <t>DIVERSAS E FINANCEIRAS</t>
  </si>
  <si>
    <t>seg</t>
  </si>
  <si>
    <t>ter</t>
  </si>
  <si>
    <t>qua</t>
  </si>
  <si>
    <t>qui</t>
  </si>
  <si>
    <t>sex</t>
  </si>
  <si>
    <t>n</t>
  </si>
</sst>
</file>

<file path=xl/styles.xml><?xml version="1.0" encoding="utf-8"?>
<styleSheet xmlns="http://schemas.openxmlformats.org/spreadsheetml/2006/main">
  <numFmts count="11">
    <numFmt numFmtId="43" formatCode="_-* #,##0.00_-;\-* #,##0.00_-;_-* &quot;-&quot;??_-;_-@_-"/>
    <numFmt numFmtId="164" formatCode="[$-416]mmmm\-yy;@"/>
    <numFmt numFmtId="165" formatCode="_(* #,##0_);[Red]_(* \(#,##0\);_(* &quot;-&quot;??_);_(@_)"/>
    <numFmt numFmtId="166" formatCode="[$-416]mmmm\-yyyy;@"/>
    <numFmt numFmtId="167" formatCode="#,##0_ ;[Red]\-#,##0\ "/>
    <numFmt numFmtId="168" formatCode="_-* #,##0_-;\-* #,##0_-;_-* &quot;-&quot;??_-;_-@_-"/>
    <numFmt numFmtId="169" formatCode="_(* #,##0_);_(* \(#,##0\);_(* &quot;&quot;??_);_(@_)"/>
    <numFmt numFmtId="170" formatCode="#,##0_ ;\-#,##0\ "/>
    <numFmt numFmtId="171" formatCode="dd/mm;@"/>
    <numFmt numFmtId="172" formatCode="_(* #,##0.00_);[Red]_(* \(#,##0.00\);_(* &quot;-&quot;??_);_(@_)"/>
    <numFmt numFmtId="173" formatCode="_-* #,##0.00_-;\-* #,##0.00_-;_-* \-??_-;_-@_-"/>
  </numFmts>
  <fonts count="27">
    <font>
      <sz val="10"/>
      <name val="Arial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2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16"/>
      <name val="Arial"/>
      <family val="2"/>
    </font>
    <font>
      <sz val="36"/>
      <name val="Arial"/>
      <family val="2"/>
    </font>
    <font>
      <sz val="14"/>
      <name val="Arial"/>
      <family val="2"/>
    </font>
    <font>
      <sz val="11"/>
      <color indexed="8"/>
      <name val="Calibri"/>
      <family val="2"/>
    </font>
    <font>
      <sz val="8"/>
      <name val="Tahoma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2"/>
      <color theme="10"/>
      <name val="Arial"/>
      <family val="2"/>
    </font>
    <font>
      <b/>
      <sz val="18"/>
      <color theme="1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rgb="FF33CCFF"/>
      </left>
      <right style="medium">
        <color rgb="FF33CCFF"/>
      </right>
      <top style="medium">
        <color rgb="FF33CCFF"/>
      </top>
      <bottom style="medium">
        <color rgb="FF33CCFF"/>
      </bottom>
      <diagonal/>
    </border>
    <border>
      <left style="thick">
        <color rgb="FF33CCFF"/>
      </left>
      <right style="thick">
        <color rgb="FF33CCFF"/>
      </right>
      <top style="medium">
        <color rgb="FF33CCFF"/>
      </top>
      <bottom style="medium">
        <color rgb="FF33CCFF"/>
      </bottom>
      <diagonal/>
    </border>
    <border>
      <left style="thick">
        <color rgb="FF33CCFF"/>
      </left>
      <right style="thick">
        <color rgb="FF33CCFF"/>
      </right>
      <top style="medium">
        <color rgb="FF33CCFF"/>
      </top>
      <bottom style="thick">
        <color rgb="FF33CCFF"/>
      </bottom>
      <diagonal/>
    </border>
    <border>
      <left/>
      <right style="medium">
        <color rgb="FF33CCFF"/>
      </right>
      <top style="medium">
        <color rgb="FF33CCFF"/>
      </top>
      <bottom style="medium">
        <color rgb="FF33CCFF"/>
      </bottom>
      <diagonal/>
    </border>
    <border>
      <left style="thick">
        <color rgb="FF33CCFF"/>
      </left>
      <right style="medium">
        <color rgb="FF33CCFF"/>
      </right>
      <top style="medium">
        <color rgb="FF33CCFF"/>
      </top>
      <bottom style="medium">
        <color rgb="FF33CCFF"/>
      </bottom>
      <diagonal/>
    </border>
    <border>
      <left style="medium">
        <color rgb="FF33CCFF"/>
      </left>
      <right style="thick">
        <color rgb="FF33CCFF"/>
      </right>
      <top style="medium">
        <color rgb="FF33CCFF"/>
      </top>
      <bottom style="medium">
        <color rgb="FF33CCFF"/>
      </bottom>
      <diagonal/>
    </border>
    <border>
      <left style="thick">
        <color rgb="FF33CCFF"/>
      </left>
      <right style="medium">
        <color rgb="FF33CCFF"/>
      </right>
      <top style="medium">
        <color rgb="FF33CCFF"/>
      </top>
      <bottom style="thick">
        <color rgb="FF33CCFF"/>
      </bottom>
      <diagonal/>
    </border>
    <border>
      <left style="medium">
        <color rgb="FF33CCFF"/>
      </left>
      <right style="medium">
        <color rgb="FF33CCFF"/>
      </right>
      <top style="medium">
        <color rgb="FF33CCFF"/>
      </top>
      <bottom style="thick">
        <color rgb="FF33CCFF"/>
      </bottom>
      <diagonal/>
    </border>
    <border>
      <left style="medium">
        <color rgb="FF33CCFF"/>
      </left>
      <right style="thick">
        <color rgb="FF33CCFF"/>
      </right>
      <top style="medium">
        <color rgb="FF33CCFF"/>
      </top>
      <bottom style="thick">
        <color rgb="FF33CCFF"/>
      </bottom>
      <diagonal/>
    </border>
    <border>
      <left style="medium">
        <color rgb="FF33CCFF"/>
      </left>
      <right style="medium">
        <color rgb="FF33CCFF"/>
      </right>
      <top style="medium">
        <color rgb="FF33CCFF"/>
      </top>
      <bottom/>
      <diagonal/>
    </border>
    <border>
      <left style="thick">
        <color rgb="FF33CCFF"/>
      </left>
      <right style="medium">
        <color rgb="FF00B0F0"/>
      </right>
      <top/>
      <bottom style="medium">
        <color rgb="FF00B0F0"/>
      </bottom>
      <diagonal/>
    </border>
    <border>
      <left style="thick">
        <color rgb="FF33CCFF"/>
      </left>
      <right style="medium">
        <color rgb="FF00B0F0"/>
      </right>
      <top style="medium">
        <color rgb="FF00B0F0"/>
      </top>
      <bottom style="thick">
        <color rgb="FF33CCFF"/>
      </bottom>
      <diagonal/>
    </border>
    <border>
      <left style="thick">
        <color rgb="FF33CCFF"/>
      </left>
      <right style="medium">
        <color rgb="FF33CCFF"/>
      </right>
      <top style="medium">
        <color rgb="FF33CCFF"/>
      </top>
      <bottom/>
      <diagonal/>
    </border>
    <border>
      <left style="medium">
        <color rgb="FF33CCFF"/>
      </left>
      <right style="thick">
        <color rgb="FF33CCFF"/>
      </right>
      <top style="medium">
        <color rgb="FF33CCFF"/>
      </top>
      <bottom/>
      <diagonal/>
    </border>
    <border>
      <left style="thick">
        <color rgb="FF33CCFF"/>
      </left>
      <right style="medium">
        <color rgb="FF33CCFF"/>
      </right>
      <top/>
      <bottom style="medium">
        <color rgb="FF33CCFF"/>
      </bottom>
      <diagonal/>
    </border>
    <border>
      <left style="medium">
        <color rgb="FF33CCFF"/>
      </left>
      <right style="medium">
        <color rgb="FF33CCFF"/>
      </right>
      <top/>
      <bottom style="medium">
        <color rgb="FF33CCFF"/>
      </bottom>
      <diagonal/>
    </border>
    <border>
      <left style="medium">
        <color rgb="FF33CCFF"/>
      </left>
      <right style="thick">
        <color rgb="FF33CCFF"/>
      </right>
      <top/>
      <bottom style="medium">
        <color rgb="FF33CCFF"/>
      </bottom>
      <diagonal/>
    </border>
    <border>
      <left/>
      <right/>
      <top style="medium">
        <color rgb="FF33CCFF"/>
      </top>
      <bottom style="medium">
        <color rgb="FF33CCFF"/>
      </bottom>
      <diagonal/>
    </border>
    <border>
      <left/>
      <right/>
      <top style="thick">
        <color rgb="FF33CCFF"/>
      </top>
      <bottom style="medium">
        <color rgb="FF33CCFF"/>
      </bottom>
      <diagonal/>
    </border>
    <border>
      <left style="thick">
        <color rgb="FF33CCFF"/>
      </left>
      <right/>
      <top style="thick">
        <color rgb="FF33CCFF"/>
      </top>
      <bottom style="medium">
        <color rgb="FF33CCFF"/>
      </bottom>
      <diagonal/>
    </border>
    <border>
      <left/>
      <right style="thick">
        <color rgb="FF33CCFF"/>
      </right>
      <top style="thick">
        <color rgb="FF33CCFF"/>
      </top>
      <bottom style="medium">
        <color rgb="FF33CCFF"/>
      </bottom>
      <diagonal/>
    </border>
    <border>
      <left/>
      <right style="medium">
        <color rgb="FF33CCFF"/>
      </right>
      <top style="medium">
        <color rgb="FF33CCFF"/>
      </top>
      <bottom style="thick">
        <color rgb="FF33CCFF"/>
      </bottom>
      <diagonal/>
    </border>
    <border>
      <left style="thick">
        <color rgb="FF33CCFF"/>
      </left>
      <right/>
      <top style="medium">
        <color rgb="FF33CCFF"/>
      </top>
      <bottom style="medium">
        <color rgb="FF33CCFF"/>
      </bottom>
      <diagonal/>
    </border>
    <border>
      <left/>
      <right style="thick">
        <color rgb="FF33CCFF"/>
      </right>
      <top style="medium">
        <color rgb="FF33CCFF"/>
      </top>
      <bottom style="medium">
        <color rgb="FF33CCFF"/>
      </bottom>
      <diagonal/>
    </border>
    <border>
      <left style="thick">
        <color rgb="FF33CCFF"/>
      </left>
      <right style="thick">
        <color rgb="FF33CCFF"/>
      </right>
      <top style="thick">
        <color rgb="FF33CCFF"/>
      </top>
      <bottom/>
      <diagonal/>
    </border>
    <border>
      <left style="thick">
        <color rgb="FF33CCFF"/>
      </left>
      <right style="thick">
        <color rgb="FF33CCFF"/>
      </right>
      <top/>
      <bottom style="medium">
        <color rgb="FF33CCFF"/>
      </bottom>
      <diagonal/>
    </border>
    <border>
      <left style="thick">
        <color rgb="FF33CCFF"/>
      </left>
      <right style="thick">
        <color rgb="FF33CCFF"/>
      </right>
      <top/>
      <bottom/>
      <diagonal/>
    </border>
    <border>
      <left style="thick">
        <color rgb="FF33CCFF"/>
      </left>
      <right style="thick">
        <color rgb="FF33CCFF"/>
      </right>
      <top style="thick">
        <color rgb="FF33CCFF"/>
      </top>
      <bottom style="thick">
        <color rgb="FF33CCFF"/>
      </bottom>
      <diagonal/>
    </border>
    <border>
      <left/>
      <right/>
      <top/>
      <bottom style="thick">
        <color rgb="FF33CCFF"/>
      </bottom>
      <diagonal/>
    </border>
    <border>
      <left/>
      <right style="medium">
        <color rgb="FF33CCFF"/>
      </right>
      <top/>
      <bottom style="medium">
        <color rgb="FF33CCFF"/>
      </bottom>
      <diagonal/>
    </border>
    <border>
      <left style="thick">
        <color rgb="FF33CCFF"/>
      </left>
      <right style="thick">
        <color rgb="FF33CCFF"/>
      </right>
      <top style="medium">
        <color rgb="FF33CCFF"/>
      </top>
      <bottom/>
      <diagonal/>
    </border>
    <border>
      <left/>
      <right style="medium">
        <color rgb="FF33CCFF"/>
      </right>
      <top style="medium">
        <color rgb="FF33CCFF"/>
      </top>
      <bottom/>
      <diagonal/>
    </border>
    <border>
      <left style="medium">
        <color rgb="FF33CCFF"/>
      </left>
      <right style="medium">
        <color rgb="FFFF0000"/>
      </right>
      <top style="medium">
        <color rgb="FF33CCFF"/>
      </top>
      <bottom style="thick">
        <color rgb="FF33CCFF"/>
      </bottom>
      <diagonal/>
    </border>
    <border>
      <left style="medium">
        <color rgb="FF33CCFF"/>
      </left>
      <right style="medium">
        <color rgb="FFFF0000"/>
      </right>
      <top style="medium">
        <color rgb="FF33CCFF"/>
      </top>
      <bottom/>
      <diagonal/>
    </border>
    <border>
      <left style="medium">
        <color rgb="FF33CCFF"/>
      </left>
      <right style="medium">
        <color rgb="FFFF0000"/>
      </right>
      <top/>
      <bottom style="medium">
        <color rgb="FF33CCFF"/>
      </bottom>
      <diagonal/>
    </border>
    <border>
      <left style="medium">
        <color rgb="FF33CCFF"/>
      </left>
      <right style="medium">
        <color rgb="FFFF0000"/>
      </right>
      <top style="medium">
        <color rgb="FF33CCFF"/>
      </top>
      <bottom style="medium">
        <color rgb="FF33CCFF"/>
      </bottom>
      <diagonal/>
    </border>
    <border>
      <left style="thick">
        <color rgb="FF33CCFF"/>
      </left>
      <right style="thick">
        <color rgb="FF33CCFF"/>
      </right>
      <top/>
      <bottom style="thick">
        <color rgb="FF33CCFF"/>
      </bottom>
      <diagonal/>
    </border>
    <border>
      <left style="thick">
        <color rgb="FF33CCFF"/>
      </left>
      <right/>
      <top style="thick">
        <color rgb="FF33CCFF"/>
      </top>
      <bottom/>
      <diagonal/>
    </border>
    <border>
      <left/>
      <right style="thick">
        <color rgb="FF33CCFF"/>
      </right>
      <top style="thick">
        <color rgb="FF33CCFF"/>
      </top>
      <bottom/>
      <diagonal/>
    </border>
    <border>
      <left style="thick">
        <color rgb="FF33CCFF"/>
      </left>
      <right/>
      <top/>
      <bottom style="thick">
        <color rgb="FF33CCFF"/>
      </bottom>
      <diagonal/>
    </border>
    <border>
      <left/>
      <right style="thick">
        <color rgb="FF33CCFF"/>
      </right>
      <top/>
      <bottom style="thick">
        <color rgb="FF33CCFF"/>
      </bottom>
      <diagonal/>
    </border>
    <border>
      <left/>
      <right/>
      <top style="thick">
        <color rgb="FF33CCFF"/>
      </top>
      <bottom/>
      <diagonal/>
    </border>
    <border>
      <left style="thick">
        <color rgb="FF33CCFF"/>
      </left>
      <right/>
      <top/>
      <bottom/>
      <diagonal/>
    </border>
    <border>
      <left/>
      <right style="thick">
        <color rgb="FF33CCFF"/>
      </right>
      <top/>
      <bottom/>
      <diagonal/>
    </border>
    <border>
      <left/>
      <right style="thick">
        <color rgb="FFFF0000"/>
      </right>
      <top style="medium">
        <color rgb="FF33CCFF"/>
      </top>
      <bottom style="medium">
        <color rgb="FF33CCFF"/>
      </bottom>
      <diagonal/>
    </border>
    <border>
      <left/>
      <right style="thick">
        <color rgb="FFFF0000"/>
      </right>
      <top style="medium">
        <color rgb="FF33CCFF"/>
      </top>
      <bottom/>
      <diagonal/>
    </border>
    <border>
      <left/>
      <right style="thick">
        <color rgb="FFFF0000"/>
      </right>
      <top/>
      <bottom style="medium">
        <color rgb="FF33CCFF"/>
      </bottom>
      <diagonal/>
    </border>
    <border>
      <left/>
      <right style="thick">
        <color rgb="FFFF0000"/>
      </right>
      <top style="medium">
        <color rgb="FF33CCFF"/>
      </top>
      <bottom style="thick">
        <color rgb="FF33CCFF"/>
      </bottom>
      <diagonal/>
    </border>
    <border>
      <left style="thick">
        <color rgb="FFFF0000"/>
      </left>
      <right/>
      <top style="thick">
        <color rgb="FF33CCFF"/>
      </top>
      <bottom style="medium">
        <color rgb="FF33CCFF"/>
      </bottom>
      <diagonal/>
    </border>
    <border>
      <left/>
      <right style="thick">
        <color rgb="FFFF0000"/>
      </right>
      <top style="thick">
        <color rgb="FF33CCFF"/>
      </top>
      <bottom style="medium">
        <color rgb="FF33CCFF"/>
      </bottom>
      <diagonal/>
    </border>
    <border>
      <left/>
      <right style="thick">
        <color rgb="FF00B0F0"/>
      </right>
      <top/>
      <bottom/>
      <diagonal/>
    </border>
    <border>
      <left style="thick">
        <color rgb="FF00B0F0"/>
      </left>
      <right style="thick">
        <color rgb="FF00B0F0"/>
      </right>
      <top/>
      <bottom/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/>
      <bottom style="thick">
        <color rgb="FF00B0F0"/>
      </bottom>
      <diagonal/>
    </border>
    <border>
      <left/>
      <right/>
      <top/>
      <bottom style="thick">
        <color rgb="FF00B0F0"/>
      </bottom>
      <diagonal/>
    </border>
    <border>
      <left/>
      <right style="thick">
        <color rgb="FF00B0F0"/>
      </right>
      <top style="medium">
        <color rgb="FF33CCFF"/>
      </top>
      <bottom style="medium">
        <color rgb="FF33CCFF"/>
      </bottom>
      <diagonal/>
    </border>
    <border>
      <left style="thick">
        <color rgb="FF00B0F0"/>
      </left>
      <right style="thick">
        <color rgb="FF00B0F0"/>
      </right>
      <top style="medium">
        <color rgb="FF33CCFF"/>
      </top>
      <bottom style="medium">
        <color rgb="FF33CCFF"/>
      </bottom>
      <diagonal/>
    </border>
    <border>
      <left/>
      <right style="thick">
        <color rgb="FF00B0F0"/>
      </right>
      <top style="thick">
        <color rgb="FF33CCFF"/>
      </top>
      <bottom/>
      <diagonal/>
    </border>
    <border>
      <left style="thick">
        <color rgb="FF00B0F0"/>
      </left>
      <right style="thick">
        <color rgb="FF00B0F0"/>
      </right>
      <top style="thick">
        <color rgb="FF33CCFF"/>
      </top>
      <bottom/>
      <diagonal/>
    </border>
    <border>
      <left style="thick">
        <color rgb="FF33CCFF"/>
      </left>
      <right/>
      <top/>
      <bottom style="thick">
        <color rgb="FF00B0F0"/>
      </bottom>
      <diagonal/>
    </border>
    <border>
      <left/>
      <right style="thick">
        <color rgb="FF33CCFF"/>
      </right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33CCFF"/>
      </bottom>
      <diagonal/>
    </border>
    <border>
      <left style="thick">
        <color rgb="FF00B0F0"/>
      </left>
      <right style="thick">
        <color rgb="FF00B0F0"/>
      </right>
      <top/>
      <bottom style="thick">
        <color rgb="FF33CCFF"/>
      </bottom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thick">
        <color rgb="FF33CCFF"/>
      </bottom>
      <diagonal/>
    </border>
    <border>
      <left/>
      <right style="thick">
        <color rgb="FF33CCFF"/>
      </right>
      <top style="thick">
        <color rgb="FF33CCFF"/>
      </top>
      <bottom style="thick">
        <color rgb="FF33CCFF"/>
      </bottom>
      <diagonal/>
    </border>
    <border>
      <left style="thick">
        <color rgb="FFFF0000"/>
      </left>
      <right style="medium">
        <color rgb="FF33CCFF"/>
      </right>
      <top style="medium">
        <color rgb="FF33CCFF"/>
      </top>
      <bottom/>
      <diagonal/>
    </border>
    <border>
      <left style="thick">
        <color rgb="FFFF0000"/>
      </left>
      <right style="medium">
        <color rgb="FF33CCFF"/>
      </right>
      <top/>
      <bottom style="medium">
        <color rgb="FF33CCFF"/>
      </bottom>
      <diagonal/>
    </border>
    <border>
      <left style="thick">
        <color rgb="FFFF0000"/>
      </left>
      <right style="medium">
        <color rgb="FF33CCFF"/>
      </right>
      <top style="medium">
        <color rgb="FF33CCFF"/>
      </top>
      <bottom style="medium">
        <color rgb="FF33CCFF"/>
      </bottom>
      <diagonal/>
    </border>
    <border>
      <left/>
      <right/>
      <top style="medium">
        <color rgb="FF33CCFF"/>
      </top>
      <bottom style="thick">
        <color rgb="FF33CCFF"/>
      </bottom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3" fillId="0" borderId="0"/>
    <xf numFmtId="173" fontId="13" fillId="0" borderId="0" applyFill="0" applyBorder="0" applyAlignment="0" applyProtection="0"/>
    <xf numFmtId="39" fontId="3" fillId="0" borderId="0"/>
    <xf numFmtId="0" fontId="14" fillId="0" borderId="20"/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</cellStyleXfs>
  <cellXfs count="240">
    <xf numFmtId="0" fontId="0" fillId="0" borderId="0" xfId="0"/>
    <xf numFmtId="0" fontId="0" fillId="2" borderId="0" xfId="0" applyFill="1"/>
    <xf numFmtId="0" fontId="3" fillId="2" borderId="0" xfId="0" applyFont="1" applyFill="1" applyAlignment="1"/>
    <xf numFmtId="0" fontId="3" fillId="2" borderId="0" xfId="0" applyFont="1" applyFill="1"/>
    <xf numFmtId="164" fontId="8" fillId="4" borderId="2" xfId="2" quotePrefix="1" applyNumberFormat="1" applyFont="1" applyFill="1" applyBorder="1" applyAlignment="1" applyProtection="1">
      <alignment horizontal="center" vertical="center"/>
    </xf>
    <xf numFmtId="3" fontId="8" fillId="4" borderId="2" xfId="2" quotePrefix="1" applyNumberFormat="1" applyFont="1" applyFill="1" applyBorder="1" applyAlignment="1" applyProtection="1">
      <alignment horizontal="right" vertical="center"/>
    </xf>
    <xf numFmtId="0" fontId="10" fillId="2" borderId="0" xfId="0" applyFont="1" applyFill="1"/>
    <xf numFmtId="164" fontId="8" fillId="4" borderId="1" xfId="2" applyNumberFormat="1" applyFont="1" applyFill="1" applyBorder="1" applyAlignment="1" applyProtection="1">
      <alignment horizontal="left" vertical="center"/>
    </xf>
    <xf numFmtId="0" fontId="8" fillId="2" borderId="1" xfId="0" applyFont="1" applyFill="1" applyBorder="1"/>
    <xf numFmtId="0" fontId="6" fillId="2" borderId="0" xfId="0" applyFont="1" applyFill="1" applyAlignment="1">
      <alignment vertical="center"/>
    </xf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166" fontId="8" fillId="0" borderId="0" xfId="0" applyNumberFormat="1" applyFont="1"/>
    <xf numFmtId="0" fontId="8" fillId="6" borderId="0" xfId="2" applyFont="1" applyFill="1" applyBorder="1" applyProtection="1"/>
    <xf numFmtId="0" fontId="8" fillId="6" borderId="0" xfId="2" applyFont="1" applyFill="1" applyBorder="1" applyAlignment="1" applyProtection="1">
      <alignment horizontal="center"/>
    </xf>
    <xf numFmtId="0" fontId="8" fillId="6" borderId="0" xfId="2" applyFont="1" applyFill="1" applyBorder="1" applyAlignment="1" applyProtection="1">
      <alignment horizontal="right"/>
    </xf>
    <xf numFmtId="168" fontId="8" fillId="4" borderId="3" xfId="1" applyNumberFormat="1" applyFont="1" applyFill="1" applyBorder="1"/>
    <xf numFmtId="0" fontId="8" fillId="7" borderId="4" xfId="2" applyFont="1" applyFill="1" applyBorder="1" applyProtection="1"/>
    <xf numFmtId="14" fontId="8" fillId="7" borderId="4" xfId="2" applyNumberFormat="1" applyFont="1" applyFill="1" applyBorder="1" applyAlignment="1" applyProtection="1">
      <alignment horizontal="center"/>
    </xf>
    <xf numFmtId="0" fontId="8" fillId="7" borderId="4" xfId="2" applyFont="1" applyFill="1" applyBorder="1" applyAlignment="1" applyProtection="1">
      <alignment horizontal="center"/>
    </xf>
    <xf numFmtId="168" fontId="8" fillId="7" borderId="4" xfId="1" applyNumberFormat="1" applyFont="1" applyFill="1" applyBorder="1" applyProtection="1"/>
    <xf numFmtId="167" fontId="8" fillId="4" borderId="3" xfId="0" applyNumberFormat="1" applyFont="1" applyFill="1" applyBorder="1"/>
    <xf numFmtId="0" fontId="8" fillId="6" borderId="4" xfId="2" applyFont="1" applyFill="1" applyBorder="1" applyProtection="1"/>
    <xf numFmtId="14" fontId="8" fillId="6" borderId="4" xfId="2" applyNumberFormat="1" applyFont="1" applyFill="1" applyBorder="1" applyAlignment="1" applyProtection="1">
      <alignment horizontal="center"/>
    </xf>
    <xf numFmtId="0" fontId="8" fillId="6" borderId="4" xfId="2" applyFont="1" applyFill="1" applyBorder="1" applyAlignment="1" applyProtection="1">
      <alignment horizontal="center"/>
    </xf>
    <xf numFmtId="168" fontId="8" fillId="6" borderId="4" xfId="1" applyNumberFormat="1" applyFont="1" applyFill="1" applyBorder="1" applyProtection="1"/>
    <xf numFmtId="0" fontId="10" fillId="2" borderId="2" xfId="0" applyFont="1" applyFill="1" applyBorder="1"/>
    <xf numFmtId="170" fontId="8" fillId="2" borderId="3" xfId="0" applyNumberFormat="1" applyFont="1" applyFill="1" applyBorder="1"/>
    <xf numFmtId="0" fontId="8" fillId="2" borderId="4" xfId="2" applyFont="1" applyFill="1" applyBorder="1" applyProtection="1"/>
    <xf numFmtId="14" fontId="8" fillId="2" borderId="4" xfId="2" applyNumberFormat="1" applyFont="1" applyFill="1" applyBorder="1" applyAlignment="1" applyProtection="1">
      <alignment horizontal="center"/>
    </xf>
    <xf numFmtId="0" fontId="8" fillId="2" borderId="4" xfId="2" applyFont="1" applyFill="1" applyBorder="1" applyAlignment="1" applyProtection="1">
      <alignment horizontal="center"/>
    </xf>
    <xf numFmtId="168" fontId="8" fillId="2" borderId="4" xfId="1" applyNumberFormat="1" applyFont="1" applyFill="1" applyBorder="1" applyProtection="1"/>
    <xf numFmtId="0" fontId="8" fillId="2" borderId="0" xfId="0" applyFont="1" applyFill="1"/>
    <xf numFmtId="0" fontId="8" fillId="2" borderId="0" xfId="2" applyFont="1" applyFill="1" applyProtection="1"/>
    <xf numFmtId="168" fontId="8" fillId="2" borderId="7" xfId="1" applyNumberFormat="1" applyFont="1" applyFill="1" applyBorder="1" applyProtection="1"/>
    <xf numFmtId="167" fontId="8" fillId="2" borderId="0" xfId="2" applyNumberFormat="1" applyFont="1" applyFill="1" applyProtection="1"/>
    <xf numFmtId="167" fontId="8" fillId="2" borderId="0" xfId="2" applyNumberFormat="1" applyFont="1" applyFill="1" applyBorder="1" applyProtection="1"/>
    <xf numFmtId="0" fontId="8" fillId="2" borderId="0" xfId="0" applyFont="1" applyFill="1" applyBorder="1"/>
    <xf numFmtId="167" fontId="8" fillId="2" borderId="0" xfId="0" applyNumberFormat="1" applyFont="1" applyFill="1"/>
    <xf numFmtId="0" fontId="8" fillId="6" borderId="8" xfId="0" applyFont="1" applyFill="1" applyBorder="1"/>
    <xf numFmtId="0" fontId="8" fillId="6" borderId="9" xfId="0" applyFont="1" applyFill="1" applyBorder="1"/>
    <xf numFmtId="167" fontId="8" fillId="6" borderId="10" xfId="2" applyNumberFormat="1" applyFont="1" applyFill="1" applyBorder="1" applyProtection="1"/>
    <xf numFmtId="0" fontId="8" fillId="2" borderId="11" xfId="0" applyFont="1" applyFill="1" applyBorder="1"/>
    <xf numFmtId="167" fontId="8" fillId="2" borderId="12" xfId="2" applyNumberFormat="1" applyFont="1" applyFill="1" applyBorder="1" applyProtection="1"/>
    <xf numFmtId="0" fontId="8" fillId="2" borderId="13" xfId="0" applyFont="1" applyFill="1" applyBorder="1"/>
    <xf numFmtId="0" fontId="8" fillId="2" borderId="14" xfId="0" applyFont="1" applyFill="1" applyBorder="1"/>
    <xf numFmtId="167" fontId="8" fillId="2" borderId="15" xfId="2" applyNumberFormat="1" applyFont="1" applyFill="1" applyBorder="1" applyProtection="1"/>
    <xf numFmtId="0" fontId="8" fillId="2" borderId="16" xfId="0" applyFont="1" applyFill="1" applyBorder="1"/>
    <xf numFmtId="0" fontId="8" fillId="2" borderId="17" xfId="0" applyFont="1" applyFill="1" applyBorder="1"/>
    <xf numFmtId="167" fontId="8" fillId="2" borderId="18" xfId="2" applyNumberFormat="1" applyFont="1" applyFill="1" applyBorder="1" applyProtection="1"/>
    <xf numFmtId="0" fontId="8" fillId="2" borderId="11" xfId="2" applyFont="1" applyFill="1" applyBorder="1" applyProtection="1"/>
    <xf numFmtId="0" fontId="8" fillId="2" borderId="0" xfId="2" applyFont="1" applyFill="1" applyBorder="1" applyProtection="1"/>
    <xf numFmtId="0" fontId="8" fillId="2" borderId="17" xfId="0" applyFont="1" applyFill="1" applyBorder="1" applyAlignment="1">
      <alignment horizontal="right"/>
    </xf>
    <xf numFmtId="0" fontId="8" fillId="9" borderId="1" xfId="0" applyFont="1" applyFill="1" applyBorder="1"/>
    <xf numFmtId="0" fontId="10" fillId="9" borderId="2" xfId="0" applyFont="1" applyFill="1" applyBorder="1"/>
    <xf numFmtId="0" fontId="10" fillId="2" borderId="2" xfId="0" applyFont="1" applyFill="1" applyBorder="1" applyAlignment="1">
      <alignment horizontal="right"/>
    </xf>
    <xf numFmtId="170" fontId="9" fillId="9" borderId="3" xfId="0" applyNumberFormat="1" applyFont="1" applyFill="1" applyBorder="1" applyAlignment="1">
      <alignment horizontal="right" vertical="center"/>
    </xf>
    <xf numFmtId="0" fontId="12" fillId="0" borderId="0" xfId="0" applyFont="1"/>
    <xf numFmtId="168" fontId="10" fillId="0" borderId="0" xfId="0" applyNumberFormat="1" applyFont="1"/>
    <xf numFmtId="0" fontId="8" fillId="2" borderId="4" xfId="2" applyFont="1" applyFill="1" applyBorder="1" applyAlignment="1" applyProtection="1">
      <alignment horizontal="left"/>
    </xf>
    <xf numFmtId="0" fontId="8" fillId="2" borderId="6" xfId="2" applyFont="1" applyFill="1" applyBorder="1" applyProtection="1"/>
    <xf numFmtId="168" fontId="8" fillId="3" borderId="4" xfId="1" applyNumberFormat="1" applyFont="1" applyFill="1" applyBorder="1" applyProtection="1"/>
    <xf numFmtId="168" fontId="8" fillId="3" borderId="0" xfId="1" applyNumberFormat="1" applyFont="1" applyFill="1"/>
    <xf numFmtId="0" fontId="4" fillId="3" borderId="0" xfId="0" applyFont="1" applyFill="1"/>
    <xf numFmtId="0" fontId="0" fillId="3" borderId="0" xfId="0" applyFill="1"/>
    <xf numFmtId="0" fontId="4" fillId="2" borderId="0" xfId="0" applyFont="1" applyFill="1" applyAlignment="1"/>
    <xf numFmtId="0" fontId="11" fillId="9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/>
    <xf numFmtId="0" fontId="19" fillId="0" borderId="0" xfId="0" applyFont="1" applyAlignment="1">
      <alignment horizontal="center" vertical="top"/>
    </xf>
    <xf numFmtId="0" fontId="19" fillId="2" borderId="0" xfId="0" applyFont="1" applyFill="1"/>
    <xf numFmtId="0" fontId="19" fillId="0" borderId="0" xfId="0" applyFont="1"/>
    <xf numFmtId="0" fontId="19" fillId="0" borderId="0" xfId="0" applyFont="1" applyAlignment="1"/>
    <xf numFmtId="172" fontId="18" fillId="8" borderId="19" xfId="0" applyNumberFormat="1" applyFont="1" applyFill="1" applyBorder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0" fontId="12" fillId="2" borderId="0" xfId="0" applyFont="1" applyFill="1"/>
    <xf numFmtId="0" fontId="21" fillId="0" borderId="4" xfId="19" applyFont="1" applyBorder="1" applyAlignment="1">
      <alignment horizontal="center"/>
    </xf>
    <xf numFmtId="0" fontId="16" fillId="0" borderId="0" xfId="19"/>
    <xf numFmtId="0" fontId="16" fillId="0" borderId="4" xfId="19" applyBorder="1"/>
    <xf numFmtId="0" fontId="8" fillId="10" borderId="57" xfId="0" applyFont="1" applyFill="1" applyBorder="1" applyAlignment="1">
      <alignment horizontal="center" vertical="center" wrapText="1"/>
    </xf>
    <xf numFmtId="0" fontId="8" fillId="10" borderId="45" xfId="0" applyFont="1" applyFill="1" applyBorder="1" applyAlignment="1">
      <alignment horizontal="center" vertical="center" wrapText="1"/>
    </xf>
    <xf numFmtId="0" fontId="8" fillId="10" borderId="47" xfId="0" applyFont="1" applyFill="1" applyBorder="1" applyAlignment="1">
      <alignment horizontal="center" vertical="center" wrapText="1"/>
    </xf>
    <xf numFmtId="172" fontId="10" fillId="2" borderId="0" xfId="0" applyNumberFormat="1" applyFont="1" applyFill="1"/>
    <xf numFmtId="0" fontId="22" fillId="13" borderId="5" xfId="20" applyFont="1" applyFill="1" applyBorder="1" applyAlignment="1" applyProtection="1">
      <alignment horizontal="center" vertical="center" wrapText="1"/>
    </xf>
    <xf numFmtId="165" fontId="7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center"/>
    </xf>
    <xf numFmtId="43" fontId="18" fillId="3" borderId="0" xfId="0" applyNumberFormat="1" applyFont="1" applyFill="1" applyAlignment="1">
      <alignment horizontal="left" vertical="top"/>
    </xf>
    <xf numFmtId="0" fontId="24" fillId="0" borderId="0" xfId="0" applyFont="1"/>
    <xf numFmtId="0" fontId="24" fillId="2" borderId="0" xfId="0" applyFont="1" applyFill="1" applyAlignment="1"/>
    <xf numFmtId="165" fontId="24" fillId="0" borderId="0" xfId="0" applyNumberFormat="1" applyFont="1"/>
    <xf numFmtId="0" fontId="24" fillId="9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165" fontId="24" fillId="0" borderId="0" xfId="0" applyNumberFormat="1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24" fillId="0" borderId="0" xfId="0" applyFont="1" applyAlignment="1">
      <alignment horizontal="center" vertical="top"/>
    </xf>
    <xf numFmtId="0" fontId="25" fillId="7" borderId="58" xfId="0" applyFont="1" applyFill="1" applyBorder="1" applyAlignment="1">
      <alignment horizontal="center" vertical="center"/>
    </xf>
    <xf numFmtId="0" fontId="25" fillId="7" borderId="78" xfId="0" applyFont="1" applyFill="1" applyBorder="1" applyAlignment="1">
      <alignment horizontal="center" vertical="center"/>
    </xf>
    <xf numFmtId="0" fontId="25" fillId="7" borderId="79" xfId="0" applyFont="1" applyFill="1" applyBorder="1" applyAlignment="1">
      <alignment horizontal="center" vertical="center"/>
    </xf>
    <xf numFmtId="0" fontId="25" fillId="7" borderId="62" xfId="0" applyFont="1" applyFill="1" applyBorder="1" applyAlignment="1">
      <alignment horizontal="center" vertical="center"/>
    </xf>
    <xf numFmtId="0" fontId="25" fillId="7" borderId="59" xfId="0" applyFont="1" applyFill="1" applyBorder="1" applyAlignment="1">
      <alignment horizontal="center" vertical="center"/>
    </xf>
    <xf numFmtId="0" fontId="23" fillId="7" borderId="63" xfId="2" applyFont="1" applyFill="1" applyBorder="1" applyAlignment="1" applyProtection="1">
      <alignment horizontal="center" vertical="center"/>
    </xf>
    <xf numFmtId="0" fontId="23" fillId="7" borderId="71" xfId="2" applyFont="1" applyFill="1" applyBorder="1" applyAlignment="1" applyProtection="1">
      <alignment horizontal="center" vertical="center"/>
    </xf>
    <xf numFmtId="0" fontId="23" fillId="7" borderId="72" xfId="2" applyFont="1" applyFill="1" applyBorder="1" applyAlignment="1" applyProtection="1">
      <alignment horizontal="center" vertical="center"/>
    </xf>
    <xf numFmtId="0" fontId="23" fillId="12" borderId="22" xfId="2" applyFont="1" applyFill="1" applyBorder="1" applyAlignment="1" applyProtection="1">
      <alignment horizontal="center" vertical="center" wrapText="1"/>
    </xf>
    <xf numFmtId="0" fontId="23" fillId="12" borderId="65" xfId="2" applyFont="1" applyFill="1" applyBorder="1" applyAlignment="1" applyProtection="1">
      <alignment horizontal="center" vertical="center"/>
    </xf>
    <xf numFmtId="0" fontId="23" fillId="14" borderId="87" xfId="0" applyFont="1" applyFill="1" applyBorder="1" applyAlignment="1">
      <alignment horizontal="center" wrapText="1"/>
    </xf>
    <xf numFmtId="0" fontId="23" fillId="14" borderId="30" xfId="0" applyFont="1" applyFill="1" applyBorder="1" applyAlignment="1">
      <alignment horizontal="center" wrapText="1"/>
    </xf>
    <xf numFmtId="0" fontId="25" fillId="14" borderId="30" xfId="0" applyFont="1" applyFill="1" applyBorder="1" applyAlignment="1">
      <alignment horizontal="center" wrapText="1"/>
    </xf>
    <xf numFmtId="0" fontId="23" fillId="14" borderId="54" xfId="0" applyFont="1" applyFill="1" applyBorder="1" applyAlignment="1">
      <alignment horizontal="center" wrapText="1"/>
    </xf>
    <xf numFmtId="0" fontId="23" fillId="14" borderId="52" xfId="0" applyFont="1" applyFill="1" applyBorder="1" applyAlignment="1">
      <alignment horizontal="center" wrapText="1"/>
    </xf>
    <xf numFmtId="0" fontId="23" fillId="14" borderId="34" xfId="0" applyFont="1" applyFill="1" applyBorder="1" applyAlignment="1">
      <alignment horizontal="center" wrapText="1"/>
    </xf>
    <xf numFmtId="0" fontId="23" fillId="7" borderId="80" xfId="2" applyFont="1" applyFill="1" applyBorder="1" applyAlignment="1" applyProtection="1">
      <alignment horizontal="center" vertical="center" wrapText="1"/>
    </xf>
    <xf numFmtId="0" fontId="23" fillId="7" borderId="73" xfId="2" applyFont="1" applyFill="1" applyBorder="1" applyAlignment="1" applyProtection="1">
      <alignment horizontal="center" vertical="center" wrapText="1"/>
    </xf>
    <xf numFmtId="0" fontId="23" fillId="7" borderId="74" xfId="2" applyFont="1" applyFill="1" applyBorder="1" applyAlignment="1" applyProtection="1">
      <alignment horizontal="center" vertical="center" wrapText="1"/>
    </xf>
    <xf numFmtId="0" fontId="23" fillId="7" borderId="75" xfId="2" applyFont="1" applyFill="1" applyBorder="1" applyAlignment="1" applyProtection="1">
      <alignment horizontal="center" vertical="center" wrapText="1"/>
    </xf>
    <xf numFmtId="0" fontId="23" fillId="7" borderId="81" xfId="2" applyFont="1" applyFill="1" applyBorder="1" applyAlignment="1" applyProtection="1">
      <alignment horizontal="center" vertical="center" wrapText="1"/>
    </xf>
    <xf numFmtId="0" fontId="23" fillId="12" borderId="30" xfId="2" applyFont="1" applyFill="1" applyBorder="1" applyAlignment="1" applyProtection="1">
      <alignment horizontal="center" wrapText="1"/>
    </xf>
    <xf numFmtId="0" fontId="23" fillId="12" borderId="30" xfId="2" applyFont="1" applyFill="1" applyBorder="1" applyAlignment="1" applyProtection="1">
      <alignment horizontal="center" vertical="center" wrapText="1"/>
    </xf>
    <xf numFmtId="0" fontId="23" fillId="12" borderId="34" xfId="2" applyFont="1" applyFill="1" applyBorder="1" applyAlignment="1" applyProtection="1">
      <alignment horizontal="center" wrapText="1"/>
    </xf>
    <xf numFmtId="0" fontId="23" fillId="12" borderId="51" xfId="2" applyFont="1" applyFill="1" applyBorder="1" applyAlignment="1" applyProtection="1">
      <alignment horizontal="center" wrapText="1"/>
    </xf>
    <xf numFmtId="0" fontId="23" fillId="12" borderId="33" xfId="2" applyFont="1" applyFill="1" applyBorder="1" applyAlignment="1" applyProtection="1">
      <alignment horizontal="center" wrapText="1"/>
    </xf>
    <xf numFmtId="0" fontId="23" fillId="12" borderId="51" xfId="2" applyFont="1" applyFill="1" applyBorder="1" applyAlignment="1" applyProtection="1">
      <alignment horizontal="center" vertical="center" wrapText="1"/>
    </xf>
    <xf numFmtId="0" fontId="23" fillId="12" borderId="66" xfId="2" applyFont="1" applyFill="1" applyBorder="1" applyAlignment="1" applyProtection="1">
      <alignment horizontal="center" vertical="center" wrapText="1"/>
    </xf>
    <xf numFmtId="0" fontId="23" fillId="14" borderId="88" xfId="2" applyFont="1" applyFill="1" applyBorder="1" applyAlignment="1" applyProtection="1">
      <alignment horizontal="center" vertical="center" wrapText="1"/>
    </xf>
    <xf numFmtId="0" fontId="23" fillId="14" borderId="36" xfId="2" applyFont="1" applyFill="1" applyBorder="1" applyAlignment="1" applyProtection="1">
      <alignment horizontal="center" vertical="center" wrapText="1"/>
    </xf>
    <xf numFmtId="0" fontId="25" fillId="14" borderId="36" xfId="0" applyFont="1" applyFill="1" applyBorder="1" applyAlignment="1">
      <alignment horizontal="center" vertical="center" wrapText="1"/>
    </xf>
    <xf numFmtId="0" fontId="23" fillId="14" borderId="55" xfId="2" applyFont="1" applyFill="1" applyBorder="1" applyAlignment="1" applyProtection="1">
      <alignment horizontal="center" vertical="center" wrapText="1"/>
    </xf>
    <xf numFmtId="0" fontId="23" fillId="14" borderId="50" xfId="2" applyFont="1" applyFill="1" applyBorder="1" applyAlignment="1" applyProtection="1">
      <alignment horizontal="center" vertical="center" wrapText="1"/>
    </xf>
    <xf numFmtId="0" fontId="23" fillId="14" borderId="37" xfId="2" applyFont="1" applyFill="1" applyBorder="1" applyAlignment="1" applyProtection="1">
      <alignment horizontal="center" vertical="center" wrapText="1"/>
    </xf>
    <xf numFmtId="0" fontId="23" fillId="2" borderId="63" xfId="2" applyFont="1" applyFill="1" applyBorder="1" applyAlignment="1" applyProtection="1">
      <alignment horizontal="center" vertical="center" wrapText="1"/>
    </xf>
    <xf numFmtId="0" fontId="23" fillId="2" borderId="71" xfId="2" applyFont="1" applyFill="1" applyBorder="1" applyAlignment="1" applyProtection="1">
      <alignment horizontal="center" vertical="center" wrapText="1"/>
    </xf>
    <xf numFmtId="167" fontId="23" fillId="2" borderId="72" xfId="2" applyNumberFormat="1" applyFont="1" applyFill="1" applyBorder="1" applyAlignment="1" applyProtection="1">
      <alignment horizontal="center" vertical="center" wrapText="1"/>
    </xf>
    <xf numFmtId="0" fontId="23" fillId="2" borderId="0" xfId="2" applyFont="1" applyFill="1" applyBorder="1" applyAlignment="1" applyProtection="1">
      <alignment horizontal="center" vertical="center" wrapText="1"/>
    </xf>
    <xf numFmtId="0" fontId="23" fillId="2" borderId="64" xfId="2" applyFont="1" applyFill="1" applyBorder="1" applyAlignment="1" applyProtection="1">
      <alignment horizontal="center" vertical="center" wrapText="1"/>
    </xf>
    <xf numFmtId="0" fontId="23" fillId="12" borderId="36" xfId="2" applyFont="1" applyFill="1" applyBorder="1" applyAlignment="1" applyProtection="1">
      <alignment horizontal="center" vertical="top" wrapText="1"/>
    </xf>
    <xf numFmtId="0" fontId="23" fillId="12" borderId="36" xfId="2" applyFont="1" applyFill="1" applyBorder="1" applyAlignment="1" applyProtection="1">
      <alignment horizontal="center" vertical="center" wrapText="1"/>
    </xf>
    <xf numFmtId="0" fontId="23" fillId="12" borderId="37" xfId="2" applyFont="1" applyFill="1" applyBorder="1" applyAlignment="1" applyProtection="1">
      <alignment horizontal="center" vertical="center" wrapText="1"/>
    </xf>
    <xf numFmtId="0" fontId="23" fillId="12" borderId="46" xfId="2" applyFont="1" applyFill="1" applyBorder="1" applyAlignment="1" applyProtection="1">
      <alignment horizontal="center" vertical="center" wrapText="1"/>
    </xf>
    <xf numFmtId="0" fontId="23" fillId="12" borderId="35" xfId="2" applyFont="1" applyFill="1" applyBorder="1" applyAlignment="1" applyProtection="1">
      <alignment horizontal="center" vertical="center" wrapText="1"/>
    </xf>
    <xf numFmtId="0" fontId="23" fillId="12" borderId="46" xfId="2" applyFont="1" applyFill="1" applyBorder="1" applyAlignment="1" applyProtection="1">
      <alignment horizontal="center" vertical="top" wrapText="1"/>
    </xf>
    <xf numFmtId="0" fontId="23" fillId="12" borderId="67" xfId="2" applyFont="1" applyFill="1" applyBorder="1" applyAlignment="1" applyProtection="1">
      <alignment horizontal="center" vertical="center" wrapText="1"/>
    </xf>
    <xf numFmtId="0" fontId="23" fillId="14" borderId="89" xfId="2" applyFont="1" applyFill="1" applyBorder="1" applyAlignment="1" applyProtection="1">
      <alignment horizontal="center" vertical="center" wrapText="1"/>
    </xf>
    <xf numFmtId="0" fontId="23" fillId="14" borderId="21" xfId="2" applyFont="1" applyFill="1" applyBorder="1" applyAlignment="1" applyProtection="1">
      <alignment horizontal="center" vertical="center" wrapText="1"/>
    </xf>
    <xf numFmtId="0" fontId="23" fillId="14" borderId="56" xfId="2" applyFont="1" applyFill="1" applyBorder="1" applyAlignment="1" applyProtection="1">
      <alignment horizontal="center" vertical="center" wrapText="1"/>
    </xf>
    <xf numFmtId="0" fontId="23" fillId="14" borderId="24" xfId="2" applyFont="1" applyFill="1" applyBorder="1" applyAlignment="1" applyProtection="1">
      <alignment horizontal="center" vertical="center" wrapText="1"/>
    </xf>
    <xf numFmtId="0" fontId="23" fillId="14" borderId="26" xfId="2" applyFont="1" applyFill="1" applyBorder="1" applyAlignment="1" applyProtection="1">
      <alignment horizontal="center" vertical="center" wrapText="1"/>
    </xf>
    <xf numFmtId="165" fontId="24" fillId="2" borderId="0" xfId="0" applyNumberFormat="1" applyFont="1" applyFill="1" applyAlignment="1"/>
    <xf numFmtId="172" fontId="24" fillId="2" borderId="0" xfId="0" applyNumberFormat="1" applyFont="1" applyFill="1" applyAlignment="1"/>
    <xf numFmtId="172" fontId="24" fillId="2" borderId="0" xfId="0" applyNumberFormat="1" applyFont="1" applyFill="1"/>
    <xf numFmtId="0" fontId="24" fillId="5" borderId="0" xfId="0" applyFont="1" applyFill="1"/>
    <xf numFmtId="0" fontId="23" fillId="12" borderId="35" xfId="2" applyFont="1" applyFill="1" applyBorder="1" applyAlignment="1" applyProtection="1">
      <alignment horizontal="center" vertical="top" wrapText="1"/>
    </xf>
    <xf numFmtId="172" fontId="10" fillId="2" borderId="0" xfId="0" applyNumberFormat="1" applyFont="1" applyFill="1" applyAlignment="1"/>
    <xf numFmtId="171" fontId="20" fillId="2" borderId="31" xfId="2" applyNumberFormat="1" applyFont="1" applyFill="1" applyBorder="1" applyAlignment="1" applyProtection="1">
      <alignment horizontal="center" vertical="center"/>
    </xf>
    <xf numFmtId="1" fontId="20" fillId="2" borderId="84" xfId="2" applyNumberFormat="1" applyFont="1" applyFill="1" applyBorder="1" applyAlignment="1" applyProtection="1">
      <alignment horizontal="center" vertical="center"/>
    </xf>
    <xf numFmtId="1" fontId="26" fillId="2" borderId="32" xfId="2" applyNumberFormat="1" applyFont="1" applyFill="1" applyBorder="1" applyAlignment="1" applyProtection="1">
      <alignment horizontal="center" vertical="center"/>
    </xf>
    <xf numFmtId="0" fontId="20" fillId="2" borderId="85" xfId="0" applyFont="1" applyFill="1" applyBorder="1" applyAlignment="1">
      <alignment horizontal="center" vertical="center"/>
    </xf>
    <xf numFmtId="0" fontId="23" fillId="12" borderId="37" xfId="2" applyFont="1" applyFill="1" applyBorder="1" applyAlignment="1" applyProtection="1">
      <alignment horizontal="center" vertical="top" wrapText="1"/>
    </xf>
    <xf numFmtId="0" fontId="18" fillId="15" borderId="48" xfId="0" applyFont="1" applyFill="1" applyBorder="1" applyAlignment="1">
      <alignment horizontal="center" vertical="center" wrapText="1"/>
    </xf>
    <xf numFmtId="0" fontId="18" fillId="11" borderId="86" xfId="0" applyFont="1" applyFill="1" applyBorder="1" applyAlignment="1">
      <alignment horizontal="center" vertical="center" wrapText="1"/>
    </xf>
    <xf numFmtId="0" fontId="18" fillId="11" borderId="48" xfId="0" applyFont="1" applyFill="1" applyBorder="1" applyAlignment="1">
      <alignment horizontal="center" vertical="center" wrapText="1"/>
    </xf>
    <xf numFmtId="0" fontId="18" fillId="11" borderId="48" xfId="0" applyFont="1" applyFill="1" applyBorder="1" applyAlignment="1">
      <alignment horizontal="center" vertical="center"/>
    </xf>
    <xf numFmtId="0" fontId="18" fillId="15" borderId="48" xfId="0" applyFont="1" applyFill="1" applyBorder="1" applyAlignment="1">
      <alignment horizontal="center" vertical="center"/>
    </xf>
    <xf numFmtId="0" fontId="18" fillId="10" borderId="45" xfId="0" applyFont="1" applyFill="1" applyBorder="1" applyAlignment="1">
      <alignment horizontal="center" vertical="center" wrapText="1"/>
    </xf>
    <xf numFmtId="172" fontId="19" fillId="3" borderId="0" xfId="0" applyNumberFormat="1" applyFont="1" applyFill="1" applyAlignment="1">
      <alignment horizontal="left"/>
    </xf>
    <xf numFmtId="172" fontId="10" fillId="3" borderId="0" xfId="0" applyNumberFormat="1" applyFont="1" applyFill="1" applyAlignment="1">
      <alignment horizontal="left"/>
    </xf>
    <xf numFmtId="172" fontId="8" fillId="2" borderId="57" xfId="0" applyNumberFormat="1" applyFont="1" applyFill="1" applyBorder="1" applyAlignment="1">
      <alignment vertical="center"/>
    </xf>
    <xf numFmtId="172" fontId="8" fillId="2" borderId="46" xfId="0" applyNumberFormat="1" applyFont="1" applyFill="1" applyBorder="1" applyAlignment="1">
      <alignment vertical="center"/>
    </xf>
    <xf numFmtId="172" fontId="10" fillId="2" borderId="48" xfId="0" applyNumberFormat="1" applyFont="1" applyFill="1" applyBorder="1" applyAlignment="1">
      <alignment vertical="center"/>
    </xf>
    <xf numFmtId="172" fontId="10" fillId="2" borderId="22" xfId="0" applyNumberFormat="1" applyFont="1" applyFill="1" applyBorder="1" applyAlignment="1">
      <alignment vertical="center"/>
    </xf>
    <xf numFmtId="172" fontId="8" fillId="2" borderId="48" xfId="2" applyNumberFormat="1" applyFont="1" applyFill="1" applyBorder="1" applyAlignment="1" applyProtection="1">
      <alignment vertical="center"/>
    </xf>
    <xf numFmtId="172" fontId="8" fillId="2" borderId="23" xfId="2" applyNumberFormat="1" applyFont="1" applyFill="1" applyBorder="1" applyAlignment="1" applyProtection="1">
      <alignment vertical="center"/>
    </xf>
    <xf numFmtId="172" fontId="24" fillId="2" borderId="43" xfId="2" applyNumberFormat="1" applyFont="1" applyFill="1" applyBorder="1" applyAlignment="1" applyProtection="1">
      <alignment vertical="center"/>
    </xf>
    <xf numFmtId="172" fontId="24" fillId="2" borderId="76" xfId="2" applyNumberFormat="1" applyFont="1" applyFill="1" applyBorder="1" applyAlignment="1" applyProtection="1">
      <alignment vertical="center"/>
    </xf>
    <xf numFmtId="172" fontId="24" fillId="2" borderId="77" xfId="2" applyNumberFormat="1" applyFont="1" applyFill="1" applyBorder="1" applyAlignment="1" applyProtection="1">
      <alignment vertical="center"/>
    </xf>
    <xf numFmtId="172" fontId="24" fillId="2" borderId="38" xfId="2" applyNumberFormat="1" applyFont="1" applyFill="1" applyBorder="1" applyAlignment="1" applyProtection="1">
      <alignment vertical="center"/>
    </xf>
    <xf numFmtId="172" fontId="24" fillId="2" borderId="44" xfId="2" applyNumberFormat="1" applyFont="1" applyFill="1" applyBorder="1" applyAlignment="1" applyProtection="1">
      <alignment vertical="center"/>
    </xf>
    <xf numFmtId="172" fontId="25" fillId="2" borderId="25" xfId="2" applyNumberFormat="1" applyFont="1" applyFill="1" applyBorder="1" applyAlignment="1" applyProtection="1">
      <alignment vertical="center"/>
    </xf>
    <xf numFmtId="172" fontId="25" fillId="2" borderId="21" xfId="2" applyNumberFormat="1" applyFont="1" applyFill="1" applyBorder="1" applyAlignment="1" applyProtection="1">
      <alignment vertical="center"/>
    </xf>
    <xf numFmtId="172" fontId="25" fillId="2" borderId="26" xfId="2" applyNumberFormat="1" applyFont="1" applyFill="1" applyBorder="1" applyAlignment="1" applyProtection="1">
      <alignment vertical="center"/>
    </xf>
    <xf numFmtId="172" fontId="25" fillId="2" borderId="22" xfId="2" applyNumberFormat="1" applyFont="1" applyFill="1" applyBorder="1" applyAlignment="1" applyProtection="1">
      <alignment vertical="center"/>
    </xf>
    <xf numFmtId="172" fontId="25" fillId="2" borderId="65" xfId="2" applyNumberFormat="1" applyFont="1" applyFill="1" applyBorder="1" applyAlignment="1" applyProtection="1">
      <alignment vertical="center"/>
    </xf>
    <xf numFmtId="172" fontId="25" fillId="2" borderId="24" xfId="2" applyNumberFormat="1" applyFont="1" applyFill="1" applyBorder="1" applyAlignment="1" applyProtection="1">
      <alignment vertical="center"/>
    </xf>
    <xf numFmtId="172" fontId="25" fillId="2" borderId="56" xfId="2" applyNumberFormat="1" applyFont="1" applyFill="1" applyBorder="1" applyAlignment="1" applyProtection="1">
      <alignment vertical="center"/>
    </xf>
    <xf numFmtId="172" fontId="24" fillId="2" borderId="25" xfId="2" applyNumberFormat="1" applyFont="1" applyFill="1" applyBorder="1" applyAlignment="1" applyProtection="1">
      <alignment vertical="center"/>
    </xf>
    <xf numFmtId="172" fontId="24" fillId="2" borderId="21" xfId="2" applyNumberFormat="1" applyFont="1" applyFill="1" applyBorder="1" applyAlignment="1" applyProtection="1">
      <alignment vertical="center"/>
    </xf>
    <xf numFmtId="172" fontId="24" fillId="2" borderId="26" xfId="2" applyNumberFormat="1" applyFont="1" applyFill="1" applyBorder="1" applyAlignment="1" applyProtection="1">
      <alignment vertical="center"/>
    </xf>
    <xf numFmtId="172" fontId="24" fillId="2" borderId="22" xfId="2" applyNumberFormat="1" applyFont="1" applyFill="1" applyBorder="1" applyAlignment="1" applyProtection="1">
      <alignment vertical="center"/>
    </xf>
    <xf numFmtId="172" fontId="24" fillId="2" borderId="65" xfId="2" applyNumberFormat="1" applyFont="1" applyFill="1" applyBorder="1" applyAlignment="1" applyProtection="1">
      <alignment vertical="center"/>
    </xf>
    <xf numFmtId="172" fontId="24" fillId="2" borderId="24" xfId="2" applyNumberFormat="1" applyFont="1" applyFill="1" applyBorder="1" applyAlignment="1" applyProtection="1">
      <alignment vertical="center"/>
    </xf>
    <xf numFmtId="172" fontId="24" fillId="2" borderId="56" xfId="2" applyNumberFormat="1" applyFont="1" applyFill="1" applyBorder="1" applyAlignment="1" applyProtection="1">
      <alignment vertical="center"/>
    </xf>
    <xf numFmtId="172" fontId="25" fillId="2" borderId="60" xfId="2" applyNumberFormat="1" applyFont="1" applyFill="1" applyBorder="1" applyAlignment="1" applyProtection="1">
      <alignment vertical="center"/>
    </xf>
    <xf numFmtId="172" fontId="25" fillId="2" borderId="82" xfId="2" applyNumberFormat="1" applyFont="1" applyFill="1" applyBorder="1" applyAlignment="1" applyProtection="1">
      <alignment vertical="center"/>
    </xf>
    <xf numFmtId="172" fontId="25" fillId="2" borderId="83" xfId="2" applyNumberFormat="1" applyFont="1" applyFill="1" applyBorder="1" applyAlignment="1" applyProtection="1">
      <alignment vertical="center"/>
    </xf>
    <xf numFmtId="172" fontId="25" fillId="2" borderId="49" xfId="2" applyNumberFormat="1" applyFont="1" applyFill="1" applyBorder="1" applyAlignment="1" applyProtection="1">
      <alignment vertical="center"/>
    </xf>
    <xf numFmtId="172" fontId="25" fillId="2" borderId="61" xfId="2" applyNumberFormat="1" applyFont="1" applyFill="1" applyBorder="1" applyAlignment="1" applyProtection="1">
      <alignment vertical="center"/>
    </xf>
    <xf numFmtId="172" fontId="25" fillId="2" borderId="27" xfId="2" applyNumberFormat="1" applyFont="1" applyFill="1" applyBorder="1" applyAlignment="1" applyProtection="1">
      <alignment vertical="center"/>
    </xf>
    <xf numFmtId="172" fontId="25" fillId="2" borderId="28" xfId="2" applyNumberFormat="1" applyFont="1" applyFill="1" applyBorder="1" applyAlignment="1" applyProtection="1">
      <alignment vertical="center"/>
    </xf>
    <xf numFmtId="172" fontId="25" fillId="2" borderId="29" xfId="2" applyNumberFormat="1" applyFont="1" applyFill="1" applyBorder="1" applyAlignment="1" applyProtection="1">
      <alignment vertical="center"/>
    </xf>
    <xf numFmtId="172" fontId="25" fillId="2" borderId="90" xfId="2" applyNumberFormat="1" applyFont="1" applyFill="1" applyBorder="1" applyAlignment="1" applyProtection="1">
      <alignment vertical="center"/>
    </xf>
    <xf numFmtId="172" fontId="25" fillId="2" borderId="23" xfId="2" applyNumberFormat="1" applyFont="1" applyFill="1" applyBorder="1" applyAlignment="1" applyProtection="1">
      <alignment vertical="center"/>
    </xf>
    <xf numFmtId="172" fontId="25" fillId="2" borderId="68" xfId="2" applyNumberFormat="1" applyFont="1" applyFill="1" applyBorder="1" applyAlignment="1" applyProtection="1">
      <alignment vertical="center"/>
    </xf>
    <xf numFmtId="172" fontId="25" fillId="2" borderId="42" xfId="2" applyNumberFormat="1" applyFont="1" applyFill="1" applyBorder="1" applyAlignment="1" applyProtection="1">
      <alignment vertical="center"/>
    </xf>
    <xf numFmtId="172" fontId="25" fillId="2" borderId="53" xfId="2" applyNumberFormat="1" applyFont="1" applyFill="1" applyBorder="1" applyAlignment="1" applyProtection="1">
      <alignment vertical="center"/>
    </xf>
    <xf numFmtId="0" fontId="20" fillId="11" borderId="60" xfId="0" applyFont="1" applyFill="1" applyBorder="1" applyAlignment="1">
      <alignment horizontal="center" vertical="center" wrapText="1"/>
    </xf>
    <xf numFmtId="0" fontId="20" fillId="11" borderId="49" xfId="0" applyFont="1" applyFill="1" applyBorder="1" applyAlignment="1">
      <alignment horizontal="center" vertical="center" wrapText="1"/>
    </xf>
    <xf numFmtId="0" fontId="20" fillId="11" borderId="61" xfId="0" applyFont="1" applyFill="1" applyBorder="1" applyAlignment="1">
      <alignment horizontal="center" vertical="center" wrapText="1"/>
    </xf>
    <xf numFmtId="0" fontId="8" fillId="11" borderId="63" xfId="0" applyFont="1" applyFill="1" applyBorder="1" applyAlignment="1">
      <alignment horizontal="center" vertical="center" wrapText="1"/>
    </xf>
    <xf numFmtId="0" fontId="8" fillId="11" borderId="0" xfId="0" applyFont="1" applyFill="1" applyBorder="1" applyAlignment="1">
      <alignment horizontal="center" vertical="center" wrapText="1"/>
    </xf>
    <xf numFmtId="0" fontId="8" fillId="11" borderId="64" xfId="0" applyFont="1" applyFill="1" applyBorder="1" applyAlignment="1">
      <alignment horizontal="center" vertical="center" wrapText="1"/>
    </xf>
    <xf numFmtId="0" fontId="8" fillId="15" borderId="63" xfId="0" applyFont="1" applyFill="1" applyBorder="1" applyAlignment="1">
      <alignment horizontal="center" vertical="center" wrapText="1"/>
    </xf>
    <xf numFmtId="0" fontId="8" fillId="15" borderId="0" xfId="0" applyFont="1" applyFill="1" applyBorder="1" applyAlignment="1">
      <alignment horizontal="center" vertical="center" wrapText="1"/>
    </xf>
    <xf numFmtId="0" fontId="8" fillId="15" borderId="64" xfId="0" applyFont="1" applyFill="1" applyBorder="1" applyAlignment="1">
      <alignment horizontal="center" vertical="center" wrapText="1"/>
    </xf>
    <xf numFmtId="0" fontId="20" fillId="15" borderId="60" xfId="0" applyFont="1" applyFill="1" applyBorder="1" applyAlignment="1">
      <alignment horizontal="center" vertical="center" wrapText="1"/>
    </xf>
    <xf numFmtId="0" fontId="20" fillId="15" borderId="49" xfId="0" applyFont="1" applyFill="1" applyBorder="1" applyAlignment="1">
      <alignment horizontal="center" vertical="center" wrapText="1"/>
    </xf>
    <xf numFmtId="0" fontId="20" fillId="15" borderId="61" xfId="0" applyFont="1" applyFill="1" applyBorder="1" applyAlignment="1">
      <alignment horizontal="center" vertical="center" wrapText="1"/>
    </xf>
    <xf numFmtId="0" fontId="8" fillId="15" borderId="58" xfId="0" applyFont="1" applyFill="1" applyBorder="1" applyAlignment="1">
      <alignment horizontal="center" vertical="center" wrapText="1"/>
    </xf>
    <xf numFmtId="0" fontId="8" fillId="15" borderId="62" xfId="0" applyFont="1" applyFill="1" applyBorder="1" applyAlignment="1">
      <alignment horizontal="center" vertical="center" wrapText="1"/>
    </xf>
    <xf numFmtId="0" fontId="8" fillId="15" borderId="59" xfId="0" applyFont="1" applyFill="1" applyBorder="1" applyAlignment="1">
      <alignment horizontal="center" vertical="center" wrapText="1"/>
    </xf>
    <xf numFmtId="0" fontId="8" fillId="11" borderId="58" xfId="0" applyFont="1" applyFill="1" applyBorder="1" applyAlignment="1">
      <alignment horizontal="center" vertical="center" wrapText="1"/>
    </xf>
    <xf numFmtId="0" fontId="8" fillId="11" borderId="62" xfId="0" applyFont="1" applyFill="1" applyBorder="1" applyAlignment="1">
      <alignment horizontal="center" vertical="center" wrapText="1"/>
    </xf>
    <xf numFmtId="0" fontId="8" fillId="11" borderId="59" xfId="0" applyFont="1" applyFill="1" applyBorder="1" applyAlignment="1">
      <alignment horizontal="center" vertical="center" wrapText="1"/>
    </xf>
    <xf numFmtId="0" fontId="25" fillId="12" borderId="39" xfId="0" applyFont="1" applyFill="1" applyBorder="1" applyAlignment="1">
      <alignment horizontal="center" vertical="center"/>
    </xf>
    <xf numFmtId="0" fontId="25" fillId="12" borderId="70" xfId="0" applyFont="1" applyFill="1" applyBorder="1" applyAlignment="1">
      <alignment horizontal="center" vertical="center"/>
    </xf>
    <xf numFmtId="0" fontId="25" fillId="14" borderId="69" xfId="0" applyFont="1" applyFill="1" applyBorder="1" applyAlignment="1">
      <alignment horizontal="center" vertical="center"/>
    </xf>
    <xf numFmtId="0" fontId="25" fillId="14" borderId="39" xfId="0" applyFont="1" applyFill="1" applyBorder="1" applyAlignment="1">
      <alignment horizontal="center" vertical="center"/>
    </xf>
    <xf numFmtId="0" fontId="25" fillId="14" borderId="41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23" fillId="12" borderId="43" xfId="2" applyFont="1" applyFill="1" applyBorder="1" applyAlignment="1" applyProtection="1">
      <alignment horizontal="center" vertical="center"/>
    </xf>
    <xf numFmtId="0" fontId="23" fillId="12" borderId="44" xfId="2" applyFont="1" applyFill="1" applyBorder="1" applyAlignment="1" applyProtection="1">
      <alignment horizontal="center" vertical="center"/>
    </xf>
    <xf numFmtId="0" fontId="8" fillId="3" borderId="49" xfId="0" applyFont="1" applyFill="1" applyBorder="1" applyAlignment="1">
      <alignment horizontal="left" vertical="center"/>
    </xf>
    <xf numFmtId="0" fontId="25" fillId="7" borderId="0" xfId="0" applyFont="1" applyFill="1" applyBorder="1" applyAlignment="1">
      <alignment horizontal="center" vertical="center"/>
    </xf>
    <xf numFmtId="0" fontId="25" fillId="7" borderId="64" xfId="0" applyFont="1" applyFill="1" applyBorder="1" applyAlignment="1">
      <alignment horizontal="center" vertical="center"/>
    </xf>
    <xf numFmtId="1" fontId="20" fillId="2" borderId="40" xfId="2" applyNumberFormat="1" applyFont="1" applyFill="1" applyBorder="1" applyAlignment="1" applyProtection="1">
      <alignment horizontal="center" vertical="center"/>
    </xf>
    <xf numFmtId="1" fontId="20" fillId="2" borderId="39" xfId="2" applyNumberFormat="1" applyFont="1" applyFill="1" applyBorder="1" applyAlignment="1" applyProtection="1">
      <alignment horizontal="center" vertical="center"/>
    </xf>
    <xf numFmtId="0" fontId="23" fillId="12" borderId="38" xfId="2" applyFont="1" applyFill="1" applyBorder="1" applyAlignment="1" applyProtection="1">
      <alignment horizontal="center" vertical="center"/>
    </xf>
  </cellXfs>
  <cellStyles count="22">
    <cellStyle name="Estilo 1" xfId="15"/>
    <cellStyle name="Estilo 2" xfId="16"/>
    <cellStyle name="Hyperlink" xfId="20" builtinId="8"/>
    <cellStyle name="Normal" xfId="0" builtinId="0"/>
    <cellStyle name="Normal 2" xfId="2"/>
    <cellStyle name="Normal 3" xfId="7"/>
    <cellStyle name="Normal 3 2" xfId="12"/>
    <cellStyle name="Normal 4" xfId="13"/>
    <cellStyle name="Normal 5" xfId="19"/>
    <cellStyle name="Porcentagem 2" xfId="17"/>
    <cellStyle name="Separador de milhares" xfId="1" builtinId="3"/>
    <cellStyle name="Separador de milhares 15" xfId="9"/>
    <cellStyle name="Separador de milhares 2" xfId="3"/>
    <cellStyle name="Separador de milhares 2 2" xfId="4"/>
    <cellStyle name="Separador de milhares 2 2 2" xfId="8"/>
    <cellStyle name="Separador de milhares 2 2 2 2" xfId="11"/>
    <cellStyle name="Separador de milhares 2 2 3" xfId="10"/>
    <cellStyle name="Separador de milhares 3" xfId="5"/>
    <cellStyle name="Separador de milhares 3 2" xfId="6"/>
    <cellStyle name="Separador de milhares 4" xfId="14"/>
    <cellStyle name="Separador de milhares 5" xfId="21"/>
    <cellStyle name="Título 5" xfId="18"/>
  </cellStyles>
  <dxfs count="0"/>
  <tableStyles count="0" defaultTableStyle="TableStyleMedium9" defaultPivotStyle="PivotStyleLight16"/>
  <colors>
    <mruColors>
      <color rgb="FF33CCFF"/>
      <color rgb="FFCCFFFF"/>
      <color rgb="FF66FFFF"/>
      <color rgb="FF99FF33"/>
      <color rgb="FFFF66FF"/>
      <color rgb="FFFF99CC"/>
      <color rgb="FFFF00FF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2">
    <pageSetUpPr fitToPage="1"/>
  </sheetPr>
  <dimension ref="A1:DT304"/>
  <sheetViews>
    <sheetView showGridLines="0" tabSelected="1" zoomScale="60" zoomScaleNormal="60" zoomScaleSheetLayoutView="40" workbookViewId="0">
      <pane xSplit="6" ySplit="6" topLeftCell="G26" activePane="bottomRight" state="frozen"/>
      <selection activeCell="A2" sqref="A2"/>
      <selection pane="topRight" activeCell="G2" sqref="G2"/>
      <selection pane="bottomLeft" activeCell="A7" sqref="A7"/>
      <selection pane="bottomRight" activeCell="B30" sqref="B30"/>
    </sheetView>
  </sheetViews>
  <sheetFormatPr defaultRowHeight="26.25"/>
  <cols>
    <col min="1" max="1" width="35.140625" style="9" hidden="1" customWidth="1"/>
    <col min="2" max="2" width="11.85546875" style="89" customWidth="1"/>
    <col min="3" max="3" width="11.140625" style="89" customWidth="1"/>
    <col min="4" max="4" width="28.7109375" style="92" customWidth="1"/>
    <col min="5" max="5" width="23.5703125" style="92" customWidth="1"/>
    <col min="6" max="6" width="27.85546875" style="92" customWidth="1"/>
    <col min="7" max="7" width="27.28515625" style="92" customWidth="1"/>
    <col min="8" max="8" width="30.42578125" style="92" customWidth="1"/>
    <col min="9" max="9" width="26" style="92" customWidth="1"/>
    <col min="10" max="10" width="20.7109375" style="92" customWidth="1"/>
    <col min="11" max="11" width="25.42578125" style="92" customWidth="1"/>
    <col min="12" max="12" width="23.85546875" style="92" customWidth="1"/>
    <col min="13" max="13" width="27.42578125" style="92" customWidth="1"/>
    <col min="14" max="14" width="29.5703125" style="92" customWidth="1"/>
    <col min="15" max="15" width="26.5703125" style="92" bestFit="1" customWidth="1"/>
    <col min="16" max="16" width="26" style="92" customWidth="1"/>
    <col min="17" max="17" width="25" style="92" customWidth="1"/>
    <col min="18" max="18" width="25.42578125" style="92" customWidth="1"/>
    <col min="19" max="19" width="20.7109375" style="92" customWidth="1"/>
    <col min="20" max="20" width="24.42578125" style="92" customWidth="1"/>
    <col min="21" max="22" width="20.7109375" style="92" customWidth="1"/>
    <col min="23" max="23" width="27.7109375" style="92" customWidth="1"/>
    <col min="24" max="24" width="24.42578125" style="92" bestFit="1" customWidth="1"/>
    <col min="25" max="25" width="32" style="92" customWidth="1"/>
    <col min="26" max="26" width="28.140625" style="92" bestFit="1" customWidth="1"/>
    <col min="27" max="27" width="28.42578125" style="92" bestFit="1" customWidth="1"/>
    <col min="28" max="28" width="31.140625" style="92" customWidth="1"/>
    <col min="29" max="29" width="29.5703125" style="92" customWidth="1"/>
    <col min="30" max="30" width="20.7109375" style="92" customWidth="1"/>
    <col min="31" max="31" width="31.85546875" style="92" customWidth="1"/>
    <col min="32" max="32" width="28.85546875" style="92" customWidth="1"/>
    <col min="33" max="34" width="20.7109375" style="92" customWidth="1"/>
    <col min="35" max="35" width="23" style="92" customWidth="1"/>
    <col min="36" max="36" width="20.7109375" style="92" customWidth="1"/>
    <col min="37" max="37" width="30.85546875" style="92" customWidth="1"/>
    <col min="38" max="38" width="30.5703125" style="92" customWidth="1"/>
    <col min="39" max="39" width="25.140625" style="92" customWidth="1"/>
    <col min="40" max="40" width="25.5703125" style="92" customWidth="1"/>
    <col min="41" max="41" width="25.140625" style="92" customWidth="1"/>
    <col min="42" max="42" width="24.28515625" style="92" customWidth="1"/>
    <col min="43" max="43" width="25.28515625" style="92" customWidth="1"/>
    <col min="44" max="55" width="25.5703125" style="2" hidden="1" customWidth="1"/>
    <col min="56" max="56" width="22.28515625" style="2" hidden="1" customWidth="1"/>
    <col min="57" max="57" width="20.28515625" style="2" hidden="1" customWidth="1"/>
    <col min="58" max="58" width="21.85546875" style="2" hidden="1" customWidth="1"/>
    <col min="59" max="59" width="23.140625" style="2" hidden="1" customWidth="1"/>
    <col min="60" max="60" width="25.5703125" style="2" hidden="1" customWidth="1"/>
    <col min="61" max="61" width="19.28515625" style="2" hidden="1" customWidth="1"/>
    <col min="62" max="62" width="20.7109375" style="2" hidden="1" customWidth="1"/>
    <col min="63" max="63" width="20" style="2" hidden="1" customWidth="1"/>
    <col min="64" max="64" width="25.5703125" style="2" hidden="1" customWidth="1"/>
    <col min="65" max="65" width="22.85546875" style="2" hidden="1" customWidth="1"/>
    <col min="66" max="66" width="20.7109375" style="2" hidden="1" customWidth="1"/>
    <col min="67" max="67" width="21.42578125" style="2" hidden="1" customWidth="1"/>
    <col min="68" max="68" width="22.7109375" style="2" hidden="1" customWidth="1"/>
    <col min="69" max="69" width="23.7109375" style="2" hidden="1" customWidth="1"/>
    <col min="70" max="70" width="21.42578125" style="2" hidden="1" customWidth="1"/>
    <col min="71" max="71" width="24.42578125" style="2" hidden="1" customWidth="1"/>
    <col min="72" max="73" width="25.5703125" style="2" hidden="1" customWidth="1"/>
    <col min="74" max="74" width="21.140625" style="2" hidden="1" customWidth="1"/>
    <col min="75" max="76" width="21.7109375" style="2" hidden="1" customWidth="1"/>
    <col min="77" max="77" width="25.5703125" style="2" hidden="1" customWidth="1"/>
    <col min="78" max="78" width="22.28515625" style="2" hidden="1" customWidth="1"/>
    <col min="79" max="79" width="19.7109375" style="2" hidden="1" customWidth="1"/>
    <col min="80" max="81" width="25.5703125" style="2" hidden="1" customWidth="1"/>
    <col min="82" max="82" width="22.85546875" style="2" hidden="1" customWidth="1"/>
    <col min="83" max="84" width="22.5703125" style="2" hidden="1" customWidth="1"/>
    <col min="85" max="88" width="25.5703125" style="2" hidden="1" customWidth="1"/>
    <col min="89" max="89" width="21.7109375" style="2" hidden="1" customWidth="1"/>
    <col min="90" max="90" width="22.28515625" style="2" hidden="1" customWidth="1"/>
    <col min="91" max="91" width="21.140625" style="2" hidden="1" customWidth="1"/>
    <col min="92" max="92" width="21.7109375" style="2" hidden="1" customWidth="1"/>
    <col min="93" max="93" width="23.28515625" style="2" hidden="1" customWidth="1"/>
    <col min="94" max="94" width="21.85546875" style="2" hidden="1" customWidth="1"/>
    <col min="95" max="95" width="21.28515625" style="2" hidden="1" customWidth="1"/>
    <col min="96" max="96" width="21.140625" style="2" hidden="1" customWidth="1"/>
    <col min="97" max="98" width="25.5703125" style="2" hidden="1" customWidth="1"/>
    <col min="99" max="99" width="21.7109375" style="2" hidden="1" customWidth="1"/>
    <col min="100" max="100" width="19.7109375" style="2" hidden="1" customWidth="1"/>
    <col min="101" max="101" width="25.5703125" style="2" hidden="1" customWidth="1"/>
    <col min="102" max="102" width="21.7109375" style="2" hidden="1" customWidth="1"/>
    <col min="103" max="103" width="23.5703125" style="2" hidden="1" customWidth="1"/>
    <col min="104" max="105" width="25.5703125" style="2" hidden="1" customWidth="1"/>
    <col min="106" max="106" width="20.28515625" style="2" hidden="1" customWidth="1"/>
    <col min="107" max="107" width="22.5703125" style="2" hidden="1" customWidth="1"/>
    <col min="108" max="108" width="19.7109375" style="2" hidden="1" customWidth="1"/>
    <col min="109" max="123" width="25.5703125" style="2" hidden="1" customWidth="1"/>
    <col min="124" max="124" width="8.7109375" style="1" hidden="1" customWidth="1"/>
    <col min="125" max="143" width="30.5703125" customWidth="1"/>
  </cols>
  <sheetData>
    <row r="1" spans="1:124" ht="45" hidden="1" customHeight="1">
      <c r="D1" s="91"/>
      <c r="E1" s="91"/>
      <c r="F1" s="91"/>
      <c r="I1" s="91"/>
      <c r="J1" s="93"/>
      <c r="K1" s="91"/>
      <c r="L1" s="91"/>
      <c r="Q1" s="94" t="s">
        <v>249</v>
      </c>
      <c r="R1" s="94" t="s">
        <v>249</v>
      </c>
      <c r="S1" s="94" t="s">
        <v>249</v>
      </c>
      <c r="T1" s="94" t="s">
        <v>249</v>
      </c>
      <c r="U1" s="94" t="s">
        <v>249</v>
      </c>
      <c r="V1" s="94" t="s">
        <v>249</v>
      </c>
      <c r="W1" s="95"/>
      <c r="AC1" s="91"/>
      <c r="AD1" s="94" t="s">
        <v>249</v>
      </c>
      <c r="AE1" s="96"/>
      <c r="AF1" s="97"/>
      <c r="AG1" s="94" t="s">
        <v>249</v>
      </c>
      <c r="AH1" s="94" t="s">
        <v>249</v>
      </c>
      <c r="AI1" s="94" t="s">
        <v>249</v>
      </c>
      <c r="AJ1" s="94" t="s">
        <v>249</v>
      </c>
      <c r="AK1" s="94" t="s">
        <v>249</v>
      </c>
      <c r="AL1" s="94" t="s">
        <v>249</v>
      </c>
      <c r="AM1" s="97"/>
      <c r="AN1" s="97"/>
      <c r="AO1" s="97"/>
      <c r="AP1" s="91"/>
      <c r="AQ1" s="91"/>
      <c r="AR1" s="67" t="s">
        <v>249</v>
      </c>
      <c r="AS1" s="67" t="s">
        <v>249</v>
      </c>
      <c r="AT1" s="67" t="s">
        <v>249</v>
      </c>
      <c r="AU1" s="67" t="s">
        <v>249</v>
      </c>
      <c r="AV1" s="67" t="s">
        <v>249</v>
      </c>
      <c r="AW1" s="67" t="s">
        <v>249</v>
      </c>
      <c r="AX1" s="67" t="s">
        <v>249</v>
      </c>
      <c r="AY1" s="67" t="s">
        <v>249</v>
      </c>
      <c r="AZ1" s="67" t="s">
        <v>249</v>
      </c>
      <c r="BA1" s="67" t="s">
        <v>249</v>
      </c>
      <c r="BB1" s="67" t="s">
        <v>249</v>
      </c>
      <c r="BC1" s="67" t="s">
        <v>249</v>
      </c>
      <c r="BD1" s="67" t="s">
        <v>249</v>
      </c>
      <c r="BE1" s="67" t="s">
        <v>249</v>
      </c>
      <c r="BF1" s="67" t="s">
        <v>249</v>
      </c>
      <c r="BG1" s="67" t="s">
        <v>249</v>
      </c>
      <c r="BH1" s="67" t="s">
        <v>249</v>
      </c>
      <c r="BI1" s="67" t="s">
        <v>249</v>
      </c>
      <c r="BJ1" s="67" t="s">
        <v>249</v>
      </c>
      <c r="BK1" s="67" t="s">
        <v>249</v>
      </c>
      <c r="BL1" s="67" t="s">
        <v>249</v>
      </c>
      <c r="BM1" s="67" t="s">
        <v>249</v>
      </c>
      <c r="BN1" s="67" t="s">
        <v>249</v>
      </c>
      <c r="BO1" s="67" t="s">
        <v>249</v>
      </c>
      <c r="BP1" s="67" t="s">
        <v>249</v>
      </c>
      <c r="BQ1" s="67" t="s">
        <v>249</v>
      </c>
      <c r="BR1" s="67" t="s">
        <v>249</v>
      </c>
      <c r="BS1" s="67" t="s">
        <v>249</v>
      </c>
      <c r="BT1" s="67" t="s">
        <v>249</v>
      </c>
      <c r="BU1" s="67" t="s">
        <v>249</v>
      </c>
      <c r="BV1" s="67" t="s">
        <v>249</v>
      </c>
      <c r="BW1" s="67" t="s">
        <v>249</v>
      </c>
      <c r="BX1" s="67" t="s">
        <v>249</v>
      </c>
      <c r="BY1" s="67" t="s">
        <v>249</v>
      </c>
      <c r="BZ1" s="67" t="s">
        <v>249</v>
      </c>
      <c r="CA1" s="67" t="s">
        <v>249</v>
      </c>
      <c r="CB1" s="67" t="s">
        <v>249</v>
      </c>
      <c r="CC1" s="67" t="s">
        <v>249</v>
      </c>
      <c r="CD1" s="67" t="s">
        <v>249</v>
      </c>
      <c r="CE1" s="67" t="s">
        <v>249</v>
      </c>
      <c r="CF1" s="67" t="s">
        <v>249</v>
      </c>
      <c r="CG1" s="67" t="s">
        <v>249</v>
      </c>
      <c r="CH1" s="67" t="s">
        <v>249</v>
      </c>
      <c r="CI1" s="67" t="s">
        <v>249</v>
      </c>
      <c r="CJ1" s="67" t="s">
        <v>249</v>
      </c>
      <c r="CK1" s="67" t="s">
        <v>249</v>
      </c>
      <c r="CL1" s="67" t="s">
        <v>249</v>
      </c>
      <c r="CM1" s="67" t="s">
        <v>249</v>
      </c>
      <c r="CN1" s="67" t="s">
        <v>249</v>
      </c>
      <c r="CO1" s="67" t="s">
        <v>249</v>
      </c>
      <c r="CP1" s="67" t="s">
        <v>249</v>
      </c>
      <c r="CQ1" s="67" t="s">
        <v>249</v>
      </c>
      <c r="CR1" s="67" t="s">
        <v>249</v>
      </c>
      <c r="CS1" s="67" t="s">
        <v>249</v>
      </c>
      <c r="CT1" s="67" t="s">
        <v>249</v>
      </c>
      <c r="CU1" s="67" t="s">
        <v>249</v>
      </c>
      <c r="CV1" s="67" t="s">
        <v>249</v>
      </c>
      <c r="CW1" s="67" t="s">
        <v>249</v>
      </c>
      <c r="CX1" s="67" t="s">
        <v>249</v>
      </c>
      <c r="CY1" s="67" t="s">
        <v>249</v>
      </c>
      <c r="CZ1" s="67" t="s">
        <v>249</v>
      </c>
      <c r="DA1" s="67" t="s">
        <v>249</v>
      </c>
      <c r="DB1" s="67" t="s">
        <v>249</v>
      </c>
      <c r="DC1" s="67" t="s">
        <v>249</v>
      </c>
      <c r="DD1" s="67" t="s">
        <v>249</v>
      </c>
      <c r="DE1" s="67" t="s">
        <v>249</v>
      </c>
      <c r="DF1" s="67" t="s">
        <v>249</v>
      </c>
      <c r="DG1" s="67" t="s">
        <v>249</v>
      </c>
      <c r="DH1" s="67" t="s">
        <v>249</v>
      </c>
      <c r="DI1" s="67" t="s">
        <v>249</v>
      </c>
      <c r="DJ1" s="67" t="s">
        <v>249</v>
      </c>
      <c r="DK1" s="67" t="s">
        <v>249</v>
      </c>
      <c r="DL1" s="67" t="s">
        <v>249</v>
      </c>
      <c r="DM1" s="67" t="s">
        <v>249</v>
      </c>
      <c r="DN1" s="67" t="s">
        <v>249</v>
      </c>
      <c r="DO1" s="67" t="s">
        <v>249</v>
      </c>
      <c r="DP1" s="67" t="s">
        <v>249</v>
      </c>
      <c r="DQ1" s="67" t="s">
        <v>249</v>
      </c>
      <c r="DR1" s="67" t="s">
        <v>249</v>
      </c>
      <c r="DS1" s="67" t="s">
        <v>249</v>
      </c>
      <c r="DT1" s="67" t="s">
        <v>20</v>
      </c>
    </row>
    <row r="2" spans="1:124" s="72" customFormat="1" ht="45" customHeight="1" thickBot="1">
      <c r="A2" s="68"/>
      <c r="B2" s="89"/>
      <c r="C2" s="70"/>
      <c r="D2" s="98" t="s">
        <v>492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231"/>
      <c r="R2" s="231"/>
      <c r="S2" s="231"/>
      <c r="T2" s="231"/>
      <c r="U2" s="231"/>
      <c r="V2" s="231"/>
      <c r="W2" s="95"/>
      <c r="X2" s="99"/>
      <c r="Y2" s="99"/>
      <c r="Z2" s="99"/>
      <c r="AA2" s="99"/>
      <c r="AB2" s="92"/>
      <c r="AC2" s="97"/>
      <c r="AD2" s="97"/>
      <c r="AE2" s="96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234"/>
      <c r="AS2" s="234"/>
      <c r="AT2" s="90"/>
      <c r="AU2" s="77"/>
      <c r="AV2" s="77"/>
      <c r="AW2" s="77"/>
      <c r="AX2" s="77"/>
      <c r="AY2" s="168"/>
      <c r="AZ2" s="77"/>
      <c r="BA2" s="77"/>
      <c r="BB2" s="77"/>
      <c r="BC2" s="77"/>
      <c r="BD2" s="77"/>
      <c r="BE2" s="77"/>
      <c r="BF2" s="77"/>
      <c r="BG2" s="77"/>
      <c r="BH2" s="169"/>
      <c r="BI2" s="77"/>
      <c r="BJ2" s="77"/>
      <c r="BK2" s="77"/>
      <c r="BL2" s="77"/>
      <c r="BM2" s="77"/>
      <c r="BN2" s="168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168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8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1"/>
    </row>
    <row r="3" spans="1:124" s="73" customFormat="1" ht="60" customHeight="1" thickTop="1" thickBot="1">
      <c r="B3" s="89"/>
      <c r="C3" s="89"/>
      <c r="D3" s="100" t="s">
        <v>18</v>
      </c>
      <c r="E3" s="101" t="s">
        <v>18</v>
      </c>
      <c r="F3" s="102"/>
      <c r="G3" s="103"/>
      <c r="H3" s="104"/>
      <c r="I3" s="226" t="s">
        <v>89</v>
      </c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7"/>
      <c r="AB3" s="228" t="s">
        <v>129</v>
      </c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30"/>
      <c r="AR3" s="163" t="s">
        <v>250</v>
      </c>
      <c r="AS3" s="164" t="s">
        <v>252</v>
      </c>
      <c r="AT3" s="165" t="s">
        <v>18</v>
      </c>
      <c r="AU3" s="162" t="s">
        <v>250</v>
      </c>
      <c r="AV3" s="162" t="s">
        <v>252</v>
      </c>
      <c r="AW3" s="166" t="s">
        <v>18</v>
      </c>
      <c r="AX3" s="164" t="s">
        <v>250</v>
      </c>
      <c r="AY3" s="164" t="s">
        <v>252</v>
      </c>
      <c r="AZ3" s="165" t="s">
        <v>18</v>
      </c>
      <c r="BA3" s="162" t="s">
        <v>250</v>
      </c>
      <c r="BB3" s="162" t="s">
        <v>252</v>
      </c>
      <c r="BC3" s="166" t="s">
        <v>18</v>
      </c>
      <c r="BD3" s="164" t="s">
        <v>250</v>
      </c>
      <c r="BE3" s="164" t="s">
        <v>252</v>
      </c>
      <c r="BF3" s="165" t="s">
        <v>18</v>
      </c>
      <c r="BG3" s="162" t="s">
        <v>250</v>
      </c>
      <c r="BH3" s="162" t="s">
        <v>252</v>
      </c>
      <c r="BI3" s="166" t="s">
        <v>18</v>
      </c>
      <c r="BJ3" s="162" t="s">
        <v>250</v>
      </c>
      <c r="BK3" s="162" t="s">
        <v>252</v>
      </c>
      <c r="BL3" s="166" t="s">
        <v>18</v>
      </c>
      <c r="BM3" s="164" t="s">
        <v>250</v>
      </c>
      <c r="BN3" s="164" t="s">
        <v>252</v>
      </c>
      <c r="BO3" s="165" t="s">
        <v>18</v>
      </c>
      <c r="BP3" s="164" t="s">
        <v>250</v>
      </c>
      <c r="BQ3" s="164" t="s">
        <v>252</v>
      </c>
      <c r="BR3" s="165" t="s">
        <v>18</v>
      </c>
      <c r="BS3" s="162" t="s">
        <v>250</v>
      </c>
      <c r="BT3" s="162" t="s">
        <v>252</v>
      </c>
      <c r="BU3" s="166" t="s">
        <v>18</v>
      </c>
      <c r="BV3" s="164" t="s">
        <v>250</v>
      </c>
      <c r="BW3" s="164" t="s">
        <v>252</v>
      </c>
      <c r="BX3" s="165" t="s">
        <v>18</v>
      </c>
      <c r="BY3" s="162" t="s">
        <v>250</v>
      </c>
      <c r="BZ3" s="162" t="s">
        <v>252</v>
      </c>
      <c r="CA3" s="166" t="s">
        <v>18</v>
      </c>
      <c r="CB3" s="164" t="s">
        <v>250</v>
      </c>
      <c r="CC3" s="164" t="s">
        <v>252</v>
      </c>
      <c r="CD3" s="165" t="s">
        <v>18</v>
      </c>
      <c r="CE3" s="162" t="s">
        <v>250</v>
      </c>
      <c r="CF3" s="162" t="s">
        <v>252</v>
      </c>
      <c r="CG3" s="166" t="s">
        <v>18</v>
      </c>
      <c r="CH3" s="164" t="s">
        <v>250</v>
      </c>
      <c r="CI3" s="164" t="s">
        <v>252</v>
      </c>
      <c r="CJ3" s="165" t="s">
        <v>18</v>
      </c>
      <c r="CK3" s="162" t="s">
        <v>250</v>
      </c>
      <c r="CL3" s="162" t="s">
        <v>252</v>
      </c>
      <c r="CM3" s="166" t="s">
        <v>18</v>
      </c>
      <c r="CN3" s="162" t="s">
        <v>250</v>
      </c>
      <c r="CO3" s="162" t="s">
        <v>252</v>
      </c>
      <c r="CP3" s="166" t="s">
        <v>18</v>
      </c>
      <c r="CQ3" s="164" t="s">
        <v>250</v>
      </c>
      <c r="CR3" s="164" t="s">
        <v>252</v>
      </c>
      <c r="CS3" s="165" t="s">
        <v>18</v>
      </c>
      <c r="CT3" s="164" t="s">
        <v>250</v>
      </c>
      <c r="CU3" s="164" t="s">
        <v>252</v>
      </c>
      <c r="CV3" s="165" t="s">
        <v>18</v>
      </c>
      <c r="CW3" s="162" t="s">
        <v>250</v>
      </c>
      <c r="CX3" s="162" t="s">
        <v>252</v>
      </c>
      <c r="CY3" s="166" t="s">
        <v>18</v>
      </c>
      <c r="CZ3" s="164" t="s">
        <v>250</v>
      </c>
      <c r="DA3" s="164" t="s">
        <v>252</v>
      </c>
      <c r="DB3" s="165" t="s">
        <v>18</v>
      </c>
      <c r="DC3" s="162" t="s">
        <v>250</v>
      </c>
      <c r="DD3" s="162" t="s">
        <v>252</v>
      </c>
      <c r="DE3" s="166" t="s">
        <v>18</v>
      </c>
      <c r="DF3" s="167" t="s">
        <v>252</v>
      </c>
      <c r="DG3" s="167" t="s">
        <v>252</v>
      </c>
      <c r="DH3" s="167" t="s">
        <v>252</v>
      </c>
      <c r="DI3" s="167" t="s">
        <v>252</v>
      </c>
      <c r="DJ3" s="167" t="s">
        <v>252</v>
      </c>
      <c r="DK3" s="167" t="s">
        <v>252</v>
      </c>
      <c r="DL3" s="167" t="s">
        <v>252</v>
      </c>
      <c r="DM3" s="167" t="s">
        <v>252</v>
      </c>
      <c r="DN3" s="167" t="s">
        <v>252</v>
      </c>
      <c r="DO3" s="167" t="s">
        <v>252</v>
      </c>
      <c r="DP3" s="167" t="s">
        <v>252</v>
      </c>
      <c r="DQ3" s="167" t="s">
        <v>252</v>
      </c>
      <c r="DR3" s="167" t="s">
        <v>252</v>
      </c>
      <c r="DS3" s="167" t="s">
        <v>252</v>
      </c>
      <c r="DT3" s="66"/>
    </row>
    <row r="4" spans="1:124" s="72" customFormat="1" ht="82.5" customHeight="1" thickTop="1" thickBot="1">
      <c r="B4" s="75"/>
      <c r="C4" s="75"/>
      <c r="D4" s="105" t="s">
        <v>20</v>
      </c>
      <c r="E4" s="106" t="s">
        <v>20</v>
      </c>
      <c r="F4" s="107" t="s">
        <v>18</v>
      </c>
      <c r="G4" s="235" t="s">
        <v>2</v>
      </c>
      <c r="H4" s="236"/>
      <c r="I4" s="232" t="s">
        <v>114</v>
      </c>
      <c r="J4" s="239"/>
      <c r="K4" s="239"/>
      <c r="L4" s="239"/>
      <c r="M4" s="239"/>
      <c r="N4" s="239"/>
      <c r="O4" s="239"/>
      <c r="P4" s="233"/>
      <c r="Q4" s="232" t="s">
        <v>115</v>
      </c>
      <c r="R4" s="239"/>
      <c r="S4" s="239"/>
      <c r="T4" s="239"/>
      <c r="U4" s="239"/>
      <c r="V4" s="233"/>
      <c r="W4" s="108" t="s">
        <v>7</v>
      </c>
      <c r="X4" s="232" t="s">
        <v>19</v>
      </c>
      <c r="Y4" s="233"/>
      <c r="Z4" s="108" t="s">
        <v>8</v>
      </c>
      <c r="AA4" s="109" t="s">
        <v>7</v>
      </c>
      <c r="AB4" s="110" t="s">
        <v>116</v>
      </c>
      <c r="AC4" s="111" t="s">
        <v>93</v>
      </c>
      <c r="AD4" s="111" t="s">
        <v>135</v>
      </c>
      <c r="AE4" s="111" t="s">
        <v>123</v>
      </c>
      <c r="AF4" s="111" t="s">
        <v>9</v>
      </c>
      <c r="AG4" s="112" t="s">
        <v>187</v>
      </c>
      <c r="AH4" s="111" t="s">
        <v>10</v>
      </c>
      <c r="AI4" s="111" t="s">
        <v>132</v>
      </c>
      <c r="AJ4" s="113" t="s">
        <v>136</v>
      </c>
      <c r="AK4" s="114" t="s">
        <v>124</v>
      </c>
      <c r="AL4" s="111" t="s">
        <v>188</v>
      </c>
      <c r="AM4" s="111" t="s">
        <v>125</v>
      </c>
      <c r="AN4" s="111" t="s">
        <v>247</v>
      </c>
      <c r="AO4" s="111" t="s">
        <v>126</v>
      </c>
      <c r="AP4" s="111" t="s">
        <v>127</v>
      </c>
      <c r="AQ4" s="115" t="s">
        <v>128</v>
      </c>
      <c r="AR4" s="224" t="s">
        <v>139</v>
      </c>
      <c r="AS4" s="224"/>
      <c r="AT4" s="225"/>
      <c r="AU4" s="220" t="s">
        <v>140</v>
      </c>
      <c r="AV4" s="221"/>
      <c r="AW4" s="222"/>
      <c r="AX4" s="223" t="s">
        <v>141</v>
      </c>
      <c r="AY4" s="224"/>
      <c r="AZ4" s="225"/>
      <c r="BA4" s="220" t="s">
        <v>139</v>
      </c>
      <c r="BB4" s="221"/>
      <c r="BC4" s="222"/>
      <c r="BD4" s="223" t="s">
        <v>142</v>
      </c>
      <c r="BE4" s="224"/>
      <c r="BF4" s="225"/>
      <c r="BG4" s="220" t="s">
        <v>130</v>
      </c>
      <c r="BH4" s="221"/>
      <c r="BI4" s="222"/>
      <c r="BJ4" s="220" t="s">
        <v>32</v>
      </c>
      <c r="BK4" s="221"/>
      <c r="BL4" s="222"/>
      <c r="BM4" s="223" t="s">
        <v>32</v>
      </c>
      <c r="BN4" s="224"/>
      <c r="BO4" s="225"/>
      <c r="BP4" s="223" t="s">
        <v>143</v>
      </c>
      <c r="BQ4" s="224"/>
      <c r="BR4" s="225"/>
      <c r="BS4" s="220" t="s">
        <v>105</v>
      </c>
      <c r="BT4" s="221"/>
      <c r="BU4" s="222"/>
      <c r="BV4" s="223" t="s">
        <v>102</v>
      </c>
      <c r="BW4" s="224"/>
      <c r="BX4" s="225"/>
      <c r="BY4" s="220" t="s">
        <v>103</v>
      </c>
      <c r="BZ4" s="221"/>
      <c r="CA4" s="222"/>
      <c r="CB4" s="223" t="s">
        <v>106</v>
      </c>
      <c r="CC4" s="224"/>
      <c r="CD4" s="225"/>
      <c r="CE4" s="220" t="s">
        <v>107</v>
      </c>
      <c r="CF4" s="221"/>
      <c r="CG4" s="222"/>
      <c r="CH4" s="223" t="s">
        <v>108</v>
      </c>
      <c r="CI4" s="224"/>
      <c r="CJ4" s="225"/>
      <c r="CK4" s="220" t="s">
        <v>109</v>
      </c>
      <c r="CL4" s="221"/>
      <c r="CM4" s="222"/>
      <c r="CN4" s="220" t="s">
        <v>144</v>
      </c>
      <c r="CO4" s="221"/>
      <c r="CP4" s="222"/>
      <c r="CQ4" s="223" t="s">
        <v>104</v>
      </c>
      <c r="CR4" s="224"/>
      <c r="CS4" s="225"/>
      <c r="CT4" s="223" t="s">
        <v>111</v>
      </c>
      <c r="CU4" s="224"/>
      <c r="CV4" s="225"/>
      <c r="CW4" s="220" t="s">
        <v>112</v>
      </c>
      <c r="CX4" s="221"/>
      <c r="CY4" s="222"/>
      <c r="CZ4" s="223" t="s">
        <v>110</v>
      </c>
      <c r="DA4" s="224"/>
      <c r="DB4" s="225"/>
      <c r="DC4" s="220" t="s">
        <v>101</v>
      </c>
      <c r="DD4" s="221"/>
      <c r="DE4" s="222"/>
      <c r="DF4" s="84" t="s">
        <v>176</v>
      </c>
      <c r="DG4" s="84" t="s">
        <v>185</v>
      </c>
      <c r="DH4" s="84" t="s">
        <v>164</v>
      </c>
      <c r="DI4" s="84" t="s">
        <v>167</v>
      </c>
      <c r="DJ4" s="84" t="s">
        <v>178</v>
      </c>
      <c r="DK4" s="84" t="s">
        <v>179</v>
      </c>
      <c r="DL4" s="84" t="s">
        <v>180</v>
      </c>
      <c r="DM4" s="84" t="s">
        <v>169</v>
      </c>
      <c r="DN4" s="84" t="s">
        <v>165</v>
      </c>
      <c r="DO4" s="84" t="s">
        <v>170</v>
      </c>
      <c r="DP4" s="84" t="s">
        <v>182</v>
      </c>
      <c r="DQ4" s="84" t="s">
        <v>174</v>
      </c>
      <c r="DR4" s="84" t="s">
        <v>184</v>
      </c>
      <c r="DS4" s="84" t="s">
        <v>172</v>
      </c>
      <c r="DT4" s="3"/>
    </row>
    <row r="5" spans="1:124" s="72" customFormat="1" ht="114" customHeight="1" thickBot="1">
      <c r="A5" s="87" t="s">
        <v>248</v>
      </c>
      <c r="B5" s="76"/>
      <c r="C5" s="76"/>
      <c r="D5" s="116" t="s">
        <v>23</v>
      </c>
      <c r="E5" s="117" t="s">
        <v>8</v>
      </c>
      <c r="F5" s="118" t="s">
        <v>145</v>
      </c>
      <c r="G5" s="119" t="s">
        <v>22</v>
      </c>
      <c r="H5" s="120" t="s">
        <v>0</v>
      </c>
      <c r="I5" s="125"/>
      <c r="J5" s="121"/>
      <c r="K5" s="121"/>
      <c r="L5" s="121"/>
      <c r="M5" s="121"/>
      <c r="N5" s="121"/>
      <c r="O5" s="121"/>
      <c r="P5" s="123"/>
      <c r="Q5" s="125"/>
      <c r="R5" s="121" t="s">
        <v>262</v>
      </c>
      <c r="S5" s="122" t="s">
        <v>489</v>
      </c>
      <c r="T5" s="121" t="s">
        <v>191</v>
      </c>
      <c r="U5" s="121" t="s">
        <v>5</v>
      </c>
      <c r="V5" s="123" t="s">
        <v>6</v>
      </c>
      <c r="W5" s="124" t="s">
        <v>493</v>
      </c>
      <c r="X5" s="125" t="s">
        <v>91</v>
      </c>
      <c r="Y5" s="123" t="s">
        <v>92</v>
      </c>
      <c r="Z5" s="126" t="s">
        <v>490</v>
      </c>
      <c r="AA5" s="127" t="s">
        <v>1</v>
      </c>
      <c r="AB5" s="128" t="s">
        <v>99</v>
      </c>
      <c r="AC5" s="129" t="s">
        <v>100</v>
      </c>
      <c r="AD5" s="129" t="s">
        <v>134</v>
      </c>
      <c r="AE5" s="129" t="s">
        <v>117</v>
      </c>
      <c r="AF5" s="129"/>
      <c r="AG5" s="130" t="s">
        <v>186</v>
      </c>
      <c r="AH5" s="129" t="s">
        <v>131</v>
      </c>
      <c r="AI5" s="129" t="s">
        <v>133</v>
      </c>
      <c r="AJ5" s="131" t="s">
        <v>137</v>
      </c>
      <c r="AK5" s="132" t="s">
        <v>118</v>
      </c>
      <c r="AL5" s="129" t="s">
        <v>251</v>
      </c>
      <c r="AM5" s="129" t="s">
        <v>119</v>
      </c>
      <c r="AN5" s="129" t="s">
        <v>138</v>
      </c>
      <c r="AO5" s="129" t="s">
        <v>120</v>
      </c>
      <c r="AP5" s="129" t="s">
        <v>121</v>
      </c>
      <c r="AQ5" s="133" t="s">
        <v>122</v>
      </c>
      <c r="AR5" s="212" t="s">
        <v>146</v>
      </c>
      <c r="AS5" s="212"/>
      <c r="AT5" s="213"/>
      <c r="AU5" s="214" t="s">
        <v>147</v>
      </c>
      <c r="AV5" s="215"/>
      <c r="AW5" s="216"/>
      <c r="AX5" s="211" t="s">
        <v>146</v>
      </c>
      <c r="AY5" s="212"/>
      <c r="AZ5" s="213"/>
      <c r="BA5" s="214" t="s">
        <v>148</v>
      </c>
      <c r="BB5" s="215"/>
      <c r="BC5" s="216"/>
      <c r="BD5" s="211" t="s">
        <v>149</v>
      </c>
      <c r="BE5" s="212"/>
      <c r="BF5" s="213"/>
      <c r="BG5" s="214" t="s">
        <v>150</v>
      </c>
      <c r="BH5" s="215"/>
      <c r="BI5" s="216"/>
      <c r="BJ5" s="214" t="s">
        <v>160</v>
      </c>
      <c r="BK5" s="215"/>
      <c r="BL5" s="216"/>
      <c r="BM5" s="211" t="s">
        <v>161</v>
      </c>
      <c r="BN5" s="212"/>
      <c r="BO5" s="213"/>
      <c r="BP5" s="211" t="s">
        <v>151</v>
      </c>
      <c r="BQ5" s="212"/>
      <c r="BR5" s="213"/>
      <c r="BS5" s="214" t="s">
        <v>151</v>
      </c>
      <c r="BT5" s="215"/>
      <c r="BU5" s="216"/>
      <c r="BV5" s="211" t="s">
        <v>152</v>
      </c>
      <c r="BW5" s="212"/>
      <c r="BX5" s="213"/>
      <c r="BY5" s="214" t="s">
        <v>153</v>
      </c>
      <c r="BZ5" s="215"/>
      <c r="CA5" s="216"/>
      <c r="CB5" s="211" t="s">
        <v>154</v>
      </c>
      <c r="CC5" s="212"/>
      <c r="CD5" s="213"/>
      <c r="CE5" s="214" t="s">
        <v>155</v>
      </c>
      <c r="CF5" s="215"/>
      <c r="CG5" s="216"/>
      <c r="CH5" s="211" t="s">
        <v>156</v>
      </c>
      <c r="CI5" s="212"/>
      <c r="CJ5" s="213"/>
      <c r="CK5" s="214" t="s">
        <v>157</v>
      </c>
      <c r="CL5" s="215"/>
      <c r="CM5" s="216"/>
      <c r="CN5" s="214" t="s">
        <v>186</v>
      </c>
      <c r="CO5" s="215"/>
      <c r="CP5" s="216"/>
      <c r="CQ5" s="211" t="s">
        <v>162</v>
      </c>
      <c r="CR5" s="212"/>
      <c r="CS5" s="213"/>
      <c r="CT5" s="211" t="s">
        <v>158</v>
      </c>
      <c r="CU5" s="212"/>
      <c r="CV5" s="213"/>
      <c r="CW5" s="214" t="s">
        <v>159</v>
      </c>
      <c r="CX5" s="215"/>
      <c r="CY5" s="216"/>
      <c r="CZ5" s="211" t="s">
        <v>156</v>
      </c>
      <c r="DA5" s="212"/>
      <c r="DB5" s="213"/>
      <c r="DC5" s="214" t="s">
        <v>162</v>
      </c>
      <c r="DD5" s="215"/>
      <c r="DE5" s="216"/>
      <c r="DF5" s="85" t="s">
        <v>175</v>
      </c>
      <c r="DG5" s="85" t="s">
        <v>122</v>
      </c>
      <c r="DH5" s="85" t="s">
        <v>163</v>
      </c>
      <c r="DI5" s="85" t="s">
        <v>166</v>
      </c>
      <c r="DJ5" s="85" t="s">
        <v>177</v>
      </c>
      <c r="DK5" s="85" t="s">
        <v>258</v>
      </c>
      <c r="DL5" s="85" t="s">
        <v>259</v>
      </c>
      <c r="DM5" s="85" t="s">
        <v>168</v>
      </c>
      <c r="DN5" s="85" t="s">
        <v>264</v>
      </c>
      <c r="DO5" s="85" t="s">
        <v>260</v>
      </c>
      <c r="DP5" s="85" t="s">
        <v>181</v>
      </c>
      <c r="DQ5" s="85" t="s">
        <v>173</v>
      </c>
      <c r="DR5" s="85" t="s">
        <v>183</v>
      </c>
      <c r="DS5" s="85" t="s">
        <v>171</v>
      </c>
      <c r="DT5" s="3"/>
    </row>
    <row r="6" spans="1:124" s="72" customFormat="1" ht="72.75" customHeight="1" thickTop="1" thickBot="1">
      <c r="A6" s="74" t="e">
        <v>#REF!</v>
      </c>
      <c r="B6" s="76"/>
      <c r="C6" s="76"/>
      <c r="D6" s="134"/>
      <c r="E6" s="135"/>
      <c r="F6" s="136"/>
      <c r="G6" s="137"/>
      <c r="H6" s="138"/>
      <c r="I6" s="155" t="s">
        <v>11</v>
      </c>
      <c r="J6" s="139" t="s">
        <v>263</v>
      </c>
      <c r="K6" s="139" t="s">
        <v>12</v>
      </c>
      <c r="L6" s="139" t="s">
        <v>13</v>
      </c>
      <c r="M6" s="139" t="s">
        <v>90</v>
      </c>
      <c r="N6" s="139" t="s">
        <v>14</v>
      </c>
      <c r="O6" s="139" t="s">
        <v>15</v>
      </c>
      <c r="P6" s="161" t="s">
        <v>16</v>
      </c>
      <c r="Q6" s="155" t="s">
        <v>17</v>
      </c>
      <c r="R6" s="140" t="s">
        <v>189</v>
      </c>
      <c r="S6" s="140" t="s">
        <v>190</v>
      </c>
      <c r="T6" s="140" t="s">
        <v>192</v>
      </c>
      <c r="U6" s="140"/>
      <c r="V6" s="141"/>
      <c r="W6" s="142"/>
      <c r="X6" s="143"/>
      <c r="Y6" s="141"/>
      <c r="Z6" s="144"/>
      <c r="AA6" s="145"/>
      <c r="AB6" s="146" t="s">
        <v>253</v>
      </c>
      <c r="AC6" s="147" t="s">
        <v>267</v>
      </c>
      <c r="AD6" s="147">
        <v>35723</v>
      </c>
      <c r="AE6" s="147" t="s">
        <v>254</v>
      </c>
      <c r="AF6" s="147" t="s">
        <v>255</v>
      </c>
      <c r="AG6" s="147">
        <v>31713</v>
      </c>
      <c r="AH6" s="147" t="s">
        <v>266</v>
      </c>
      <c r="AI6" s="147">
        <v>32718</v>
      </c>
      <c r="AJ6" s="148">
        <v>31215</v>
      </c>
      <c r="AK6" s="149" t="s">
        <v>265</v>
      </c>
      <c r="AL6" s="147">
        <v>35715</v>
      </c>
      <c r="AM6" s="147">
        <v>31726</v>
      </c>
      <c r="AN6" s="147" t="s">
        <v>256</v>
      </c>
      <c r="AO6" s="147">
        <v>35734</v>
      </c>
      <c r="AP6" s="147" t="s">
        <v>261</v>
      </c>
      <c r="AQ6" s="150" t="s">
        <v>257</v>
      </c>
      <c r="AR6" s="209">
        <v>35735</v>
      </c>
      <c r="AS6" s="209"/>
      <c r="AT6" s="210"/>
      <c r="AU6" s="217">
        <v>32735</v>
      </c>
      <c r="AV6" s="218"/>
      <c r="AW6" s="219"/>
      <c r="AX6" s="208">
        <v>35714</v>
      </c>
      <c r="AY6" s="209"/>
      <c r="AZ6" s="210"/>
      <c r="BA6" s="217">
        <v>36735</v>
      </c>
      <c r="BB6" s="218"/>
      <c r="BC6" s="219"/>
      <c r="BD6" s="208">
        <v>37735</v>
      </c>
      <c r="BE6" s="209"/>
      <c r="BF6" s="210"/>
      <c r="BG6" s="217">
        <v>35723</v>
      </c>
      <c r="BH6" s="218"/>
      <c r="BI6" s="219"/>
      <c r="BJ6" s="217">
        <v>31740</v>
      </c>
      <c r="BK6" s="218"/>
      <c r="BL6" s="219"/>
      <c r="BM6" s="208">
        <v>35740</v>
      </c>
      <c r="BN6" s="209"/>
      <c r="BO6" s="210"/>
      <c r="BP6" s="208">
        <v>35717</v>
      </c>
      <c r="BQ6" s="209"/>
      <c r="BR6" s="210"/>
      <c r="BS6" s="217">
        <v>35720</v>
      </c>
      <c r="BT6" s="218"/>
      <c r="BU6" s="219"/>
      <c r="BV6" s="208">
        <v>35708</v>
      </c>
      <c r="BW6" s="209"/>
      <c r="BX6" s="210"/>
      <c r="BY6" s="217">
        <v>36708</v>
      </c>
      <c r="BZ6" s="218"/>
      <c r="CA6" s="219"/>
      <c r="CB6" s="208">
        <v>35731</v>
      </c>
      <c r="CC6" s="209"/>
      <c r="CD6" s="210"/>
      <c r="CE6" s="217">
        <v>36731</v>
      </c>
      <c r="CF6" s="218"/>
      <c r="CG6" s="219"/>
      <c r="CH6" s="208">
        <v>35732</v>
      </c>
      <c r="CI6" s="209"/>
      <c r="CJ6" s="210"/>
      <c r="CK6" s="217">
        <v>36732</v>
      </c>
      <c r="CL6" s="218"/>
      <c r="CM6" s="219"/>
      <c r="CN6" s="217">
        <v>31713</v>
      </c>
      <c r="CO6" s="218"/>
      <c r="CP6" s="219"/>
      <c r="CQ6" s="208">
        <v>32718</v>
      </c>
      <c r="CR6" s="209"/>
      <c r="CS6" s="210"/>
      <c r="CT6" s="208">
        <v>35733</v>
      </c>
      <c r="CU6" s="209"/>
      <c r="CV6" s="210"/>
      <c r="CW6" s="217">
        <v>36733</v>
      </c>
      <c r="CX6" s="218"/>
      <c r="CY6" s="219"/>
      <c r="CZ6" s="208">
        <v>32733</v>
      </c>
      <c r="DA6" s="209"/>
      <c r="DB6" s="210"/>
      <c r="DC6" s="217">
        <v>31215</v>
      </c>
      <c r="DD6" s="218"/>
      <c r="DE6" s="219"/>
      <c r="DF6" s="83">
        <v>31217</v>
      </c>
      <c r="DG6" s="83" t="s">
        <v>113</v>
      </c>
      <c r="DH6" s="83">
        <v>31714</v>
      </c>
      <c r="DI6" s="83">
        <v>35715</v>
      </c>
      <c r="DJ6" s="83">
        <v>31716</v>
      </c>
      <c r="DK6" s="83">
        <v>31721</v>
      </c>
      <c r="DL6" s="83">
        <v>31722</v>
      </c>
      <c r="DM6" s="83">
        <v>31726</v>
      </c>
      <c r="DN6" s="83">
        <v>31727</v>
      </c>
      <c r="DO6" s="83">
        <v>31728</v>
      </c>
      <c r="DP6" s="83">
        <v>31730</v>
      </c>
      <c r="DQ6" s="83">
        <v>35734</v>
      </c>
      <c r="DR6" s="83">
        <v>31738</v>
      </c>
      <c r="DS6" s="83">
        <v>35739</v>
      </c>
      <c r="DT6" s="71"/>
    </row>
    <row r="7" spans="1:124" s="58" customFormat="1" ht="60" customHeight="1" thickTop="1" thickBot="1">
      <c r="B7" s="237" t="s">
        <v>21</v>
      </c>
      <c r="C7" s="238"/>
      <c r="D7" s="176">
        <v>7329991.418065805</v>
      </c>
      <c r="E7" s="177">
        <v>1017906.639999999</v>
      </c>
      <c r="F7" s="178">
        <f>SUM(AT7:DS7)</f>
        <v>-23718369.609999996</v>
      </c>
      <c r="G7" s="179"/>
      <c r="H7" s="180"/>
      <c r="I7" s="181">
        <v>0</v>
      </c>
      <c r="J7" s="182">
        <v>0</v>
      </c>
      <c r="K7" s="182">
        <v>0</v>
      </c>
      <c r="L7" s="182">
        <v>0</v>
      </c>
      <c r="M7" s="182">
        <v>0</v>
      </c>
      <c r="N7" s="182">
        <v>0</v>
      </c>
      <c r="O7" s="182">
        <v>0</v>
      </c>
      <c r="P7" s="183">
        <v>0</v>
      </c>
      <c r="Q7" s="181">
        <v>0</v>
      </c>
      <c r="R7" s="182">
        <v>0</v>
      </c>
      <c r="S7" s="182">
        <v>0</v>
      </c>
      <c r="T7" s="182">
        <v>0</v>
      </c>
      <c r="U7" s="182">
        <v>0</v>
      </c>
      <c r="V7" s="183">
        <v>0</v>
      </c>
      <c r="W7" s="184">
        <f>SUM(Q7:V7)</f>
        <v>0</v>
      </c>
      <c r="X7" s="181">
        <v>0</v>
      </c>
      <c r="Y7" s="183">
        <v>0</v>
      </c>
      <c r="Z7" s="184">
        <v>0</v>
      </c>
      <c r="AA7" s="185">
        <f>SUM(I7:Z7)-W7</f>
        <v>0</v>
      </c>
      <c r="AB7" s="186"/>
      <c r="AC7" s="182"/>
      <c r="AD7" s="182"/>
      <c r="AE7" s="182"/>
      <c r="AF7" s="182"/>
      <c r="AG7" s="182"/>
      <c r="AH7" s="182"/>
      <c r="AI7" s="182"/>
      <c r="AJ7" s="187"/>
      <c r="AK7" s="186"/>
      <c r="AL7" s="182"/>
      <c r="AM7" s="182"/>
      <c r="AN7" s="182"/>
      <c r="AO7" s="182"/>
      <c r="AP7" s="182"/>
      <c r="AQ7" s="183"/>
      <c r="AR7" s="170">
        <v>0</v>
      </c>
      <c r="AS7" s="170">
        <v>0</v>
      </c>
      <c r="AT7" s="170">
        <v>-14534767.579999998</v>
      </c>
      <c r="AU7" s="170">
        <v>0</v>
      </c>
      <c r="AV7" s="170">
        <v>0</v>
      </c>
      <c r="AW7" s="170">
        <v>-373339.23999999993</v>
      </c>
      <c r="AX7" s="170">
        <v>0</v>
      </c>
      <c r="AY7" s="170">
        <v>0</v>
      </c>
      <c r="AZ7" s="170">
        <v>-348.16000000000076</v>
      </c>
      <c r="BA7" s="171">
        <v>0</v>
      </c>
      <c r="BB7" s="171">
        <v>0</v>
      </c>
      <c r="BC7" s="170">
        <v>-8694527.4100000001</v>
      </c>
      <c r="BD7" s="171">
        <v>0</v>
      </c>
      <c r="BE7" s="171">
        <v>0</v>
      </c>
      <c r="BF7" s="170">
        <v>-20832.559999999998</v>
      </c>
      <c r="BG7" s="170">
        <v>0</v>
      </c>
      <c r="BH7" s="170">
        <v>0</v>
      </c>
      <c r="BI7" s="170">
        <v>-7869.1399999999994</v>
      </c>
      <c r="BJ7" s="170">
        <v>0</v>
      </c>
      <c r="BK7" s="170">
        <v>0</v>
      </c>
      <c r="BL7" s="170">
        <v>0</v>
      </c>
      <c r="BM7" s="170">
        <v>0</v>
      </c>
      <c r="BN7" s="170">
        <v>0</v>
      </c>
      <c r="BO7" s="170">
        <v>-125.17999999999984</v>
      </c>
      <c r="BP7" s="170">
        <v>0</v>
      </c>
      <c r="BQ7" s="170">
        <v>0</v>
      </c>
      <c r="BR7" s="170">
        <v>0</v>
      </c>
      <c r="BS7" s="170">
        <v>0</v>
      </c>
      <c r="BT7" s="170">
        <v>0</v>
      </c>
      <c r="BU7" s="170">
        <v>0</v>
      </c>
      <c r="BV7" s="170">
        <v>0</v>
      </c>
      <c r="BW7" s="170">
        <v>0</v>
      </c>
      <c r="BX7" s="170">
        <v>-21734.040000000037</v>
      </c>
      <c r="BY7" s="170">
        <v>0</v>
      </c>
      <c r="BZ7" s="170">
        <v>0</v>
      </c>
      <c r="CA7" s="170">
        <v>-25623.969999999972</v>
      </c>
      <c r="CB7" s="170">
        <v>0</v>
      </c>
      <c r="CC7" s="170">
        <v>0</v>
      </c>
      <c r="CD7" s="170">
        <v>0</v>
      </c>
      <c r="CE7" s="170">
        <v>0</v>
      </c>
      <c r="CF7" s="170">
        <v>0</v>
      </c>
      <c r="CG7" s="170">
        <v>-3067.5</v>
      </c>
      <c r="CH7" s="170">
        <v>0</v>
      </c>
      <c r="CI7" s="170">
        <v>0</v>
      </c>
      <c r="CJ7" s="170">
        <v>-347.35999999999967</v>
      </c>
      <c r="CK7" s="170">
        <v>0</v>
      </c>
      <c r="CL7" s="170">
        <v>0</v>
      </c>
      <c r="CM7" s="170">
        <v>0</v>
      </c>
      <c r="CN7" s="170">
        <v>0</v>
      </c>
      <c r="CO7" s="170">
        <v>0</v>
      </c>
      <c r="CP7" s="170">
        <v>-35787.47000000003</v>
      </c>
      <c r="CQ7" s="170">
        <v>0</v>
      </c>
      <c r="CR7" s="170">
        <v>0</v>
      </c>
      <c r="CS7" s="170">
        <v>0</v>
      </c>
      <c r="CT7" s="170">
        <v>0</v>
      </c>
      <c r="CU7" s="170">
        <v>0</v>
      </c>
      <c r="CV7" s="170">
        <v>0</v>
      </c>
      <c r="CW7" s="170">
        <v>0</v>
      </c>
      <c r="CX7" s="170">
        <v>0</v>
      </c>
      <c r="CY7" s="170">
        <v>0</v>
      </c>
      <c r="CZ7" s="170">
        <v>0</v>
      </c>
      <c r="DA7" s="170">
        <v>0</v>
      </c>
      <c r="DB7" s="170">
        <v>0</v>
      </c>
      <c r="DC7" s="170">
        <v>0</v>
      </c>
      <c r="DD7" s="170">
        <v>0</v>
      </c>
      <c r="DE7" s="170">
        <v>0</v>
      </c>
      <c r="DF7" s="171">
        <v>0</v>
      </c>
      <c r="DG7" s="171">
        <v>0</v>
      </c>
      <c r="DH7" s="171">
        <v>0</v>
      </c>
      <c r="DI7" s="171">
        <v>0</v>
      </c>
      <c r="DJ7" s="171">
        <v>0</v>
      </c>
      <c r="DK7" s="171">
        <v>0</v>
      </c>
      <c r="DL7" s="171">
        <v>0</v>
      </c>
      <c r="DM7" s="171">
        <v>0</v>
      </c>
      <c r="DN7" s="171">
        <v>0</v>
      </c>
      <c r="DO7" s="171">
        <v>0</v>
      </c>
      <c r="DP7" s="171">
        <v>0</v>
      </c>
      <c r="DQ7" s="171">
        <v>0</v>
      </c>
      <c r="DR7" s="171">
        <v>0</v>
      </c>
      <c r="DS7" s="171">
        <v>0</v>
      </c>
      <c r="DT7" s="156"/>
    </row>
    <row r="8" spans="1:124" s="79" customFormat="1" ht="60" customHeight="1" thickTop="1" thickBot="1">
      <c r="A8" s="88">
        <v>147060348.54806584</v>
      </c>
      <c r="B8" s="157">
        <v>42919</v>
      </c>
      <c r="C8" s="158" t="s">
        <v>494</v>
      </c>
      <c r="D8" s="176">
        <v>125044394.27806583</v>
      </c>
      <c r="E8" s="177">
        <v>70215.849999998929</v>
      </c>
      <c r="F8" s="178">
        <v>-23517844</v>
      </c>
      <c r="G8" s="179">
        <v>21837029.489999998</v>
      </c>
      <c r="H8" s="180">
        <v>22037555.779999997</v>
      </c>
      <c r="I8" s="188">
        <v>23019.64</v>
      </c>
      <c r="J8" s="189">
        <v>0</v>
      </c>
      <c r="K8" s="189">
        <v>312289.17</v>
      </c>
      <c r="L8" s="189">
        <v>359421.13</v>
      </c>
      <c r="M8" s="189">
        <v>3973812.62</v>
      </c>
      <c r="N8" s="189">
        <v>4285443.63</v>
      </c>
      <c r="O8" s="189">
        <v>9532514.1300000008</v>
      </c>
      <c r="P8" s="190">
        <v>265150</v>
      </c>
      <c r="Q8" s="188">
        <v>308.32</v>
      </c>
      <c r="R8" s="189">
        <v>0</v>
      </c>
      <c r="S8" s="189">
        <v>0</v>
      </c>
      <c r="T8" s="189">
        <v>0</v>
      </c>
      <c r="U8" s="189">
        <v>0</v>
      </c>
      <c r="V8" s="190">
        <v>0</v>
      </c>
      <c r="W8" s="179">
        <v>308.32</v>
      </c>
      <c r="X8" s="188">
        <v>0</v>
      </c>
      <c r="Y8" s="190">
        <v>120000000</v>
      </c>
      <c r="Z8" s="191">
        <v>1000000</v>
      </c>
      <c r="AA8" s="192">
        <v>139751958.64000002</v>
      </c>
      <c r="AB8" s="193">
        <v>13847897.76</v>
      </c>
      <c r="AC8" s="189">
        <v>8065193.6600000001</v>
      </c>
      <c r="AD8" s="189">
        <v>11717.130000000001</v>
      </c>
      <c r="AE8" s="189">
        <v>52272.87</v>
      </c>
      <c r="AF8" s="189">
        <v>0</v>
      </c>
      <c r="AG8" s="189">
        <v>35787.47</v>
      </c>
      <c r="AH8" s="189">
        <v>3085.3799999999997</v>
      </c>
      <c r="AI8" s="189">
        <v>0</v>
      </c>
      <c r="AJ8" s="194">
        <v>0</v>
      </c>
      <c r="AK8" s="193">
        <v>0</v>
      </c>
      <c r="AL8" s="189">
        <v>0</v>
      </c>
      <c r="AM8" s="189">
        <v>34484.350000000006</v>
      </c>
      <c r="AN8" s="189">
        <v>0</v>
      </c>
      <c r="AO8" s="189">
        <v>0</v>
      </c>
      <c r="AP8" s="189">
        <v>26.4</v>
      </c>
      <c r="AQ8" s="190">
        <v>-12909.24</v>
      </c>
      <c r="AR8" s="172">
        <v>14577785.5</v>
      </c>
      <c r="AS8" s="172">
        <v>13505868.619999999</v>
      </c>
      <c r="AT8" s="172">
        <v>-15606685</v>
      </c>
      <c r="AU8" s="172">
        <v>182561.98</v>
      </c>
      <c r="AV8" s="172">
        <v>334270.98</v>
      </c>
      <c r="AW8" s="172">
        <v>-221630</v>
      </c>
      <c r="AX8" s="172">
        <v>7410</v>
      </c>
      <c r="AY8" s="172">
        <v>7758.16</v>
      </c>
      <c r="AZ8" s="172">
        <v>0</v>
      </c>
      <c r="BA8" s="173">
        <v>7029175.2400000002</v>
      </c>
      <c r="BB8" s="172">
        <v>8046541.1299999999</v>
      </c>
      <c r="BC8" s="173">
        <v>-7677161</v>
      </c>
      <c r="BD8" s="173">
        <v>10187.07</v>
      </c>
      <c r="BE8" s="172">
        <v>18652.53</v>
      </c>
      <c r="BF8" s="173">
        <v>-12368</v>
      </c>
      <c r="BG8" s="172">
        <v>3847.99</v>
      </c>
      <c r="BH8" s="172">
        <v>11717.130000000001</v>
      </c>
      <c r="BI8" s="172">
        <v>0</v>
      </c>
      <c r="BJ8" s="172">
        <v>0</v>
      </c>
      <c r="BK8" s="172">
        <v>0</v>
      </c>
      <c r="BL8" s="172">
        <v>0</v>
      </c>
      <c r="BM8" s="172">
        <v>2960.2</v>
      </c>
      <c r="BN8" s="172">
        <v>3085.3799999999997</v>
      </c>
      <c r="BO8" s="172">
        <v>0</v>
      </c>
      <c r="BP8" s="172">
        <v>0</v>
      </c>
      <c r="BQ8" s="172">
        <v>0</v>
      </c>
      <c r="BR8" s="172">
        <v>0</v>
      </c>
      <c r="BS8" s="172">
        <v>0</v>
      </c>
      <c r="BT8" s="172">
        <v>0</v>
      </c>
      <c r="BU8" s="172">
        <v>0</v>
      </c>
      <c r="BV8" s="172">
        <v>0</v>
      </c>
      <c r="BW8" s="172">
        <v>21734.04</v>
      </c>
      <c r="BX8" s="172">
        <v>0</v>
      </c>
      <c r="BY8" s="172">
        <v>0</v>
      </c>
      <c r="BZ8" s="172">
        <v>25623.97</v>
      </c>
      <c r="CA8" s="172">
        <v>0</v>
      </c>
      <c r="CB8" s="172">
        <v>0</v>
      </c>
      <c r="CC8" s="172">
        <v>0</v>
      </c>
      <c r="CD8" s="172">
        <v>0</v>
      </c>
      <c r="CE8" s="172">
        <v>1500</v>
      </c>
      <c r="CF8" s="172">
        <v>4567.5</v>
      </c>
      <c r="CG8" s="172">
        <v>0</v>
      </c>
      <c r="CH8" s="172">
        <v>0</v>
      </c>
      <c r="CI8" s="172">
        <v>347.36</v>
      </c>
      <c r="CJ8" s="172">
        <v>0</v>
      </c>
      <c r="CK8" s="172">
        <v>0</v>
      </c>
      <c r="CL8" s="172">
        <v>0</v>
      </c>
      <c r="CM8" s="172">
        <v>0</v>
      </c>
      <c r="CN8" s="172">
        <v>0</v>
      </c>
      <c r="CO8" s="172">
        <v>35787.47</v>
      </c>
      <c r="CP8" s="172">
        <v>0</v>
      </c>
      <c r="CQ8" s="172">
        <v>0</v>
      </c>
      <c r="CR8" s="172">
        <v>0</v>
      </c>
      <c r="CS8" s="172">
        <v>0</v>
      </c>
      <c r="CT8" s="172">
        <v>0</v>
      </c>
      <c r="CU8" s="172">
        <v>0</v>
      </c>
      <c r="CV8" s="172">
        <v>0</v>
      </c>
      <c r="CW8" s="172">
        <v>0</v>
      </c>
      <c r="CX8" s="172">
        <v>0</v>
      </c>
      <c r="CY8" s="172">
        <v>0</v>
      </c>
      <c r="CZ8" s="172">
        <v>0</v>
      </c>
      <c r="DA8" s="172">
        <v>0</v>
      </c>
      <c r="DB8" s="172">
        <v>0</v>
      </c>
      <c r="DC8" s="172">
        <v>0</v>
      </c>
      <c r="DD8" s="172">
        <v>0</v>
      </c>
      <c r="DE8" s="172">
        <v>0</v>
      </c>
      <c r="DF8" s="173">
        <v>26.4</v>
      </c>
      <c r="DG8" s="173">
        <v>-12909.24</v>
      </c>
      <c r="DH8" s="173">
        <v>0</v>
      </c>
      <c r="DI8" s="173">
        <v>0</v>
      </c>
      <c r="DJ8" s="173">
        <v>0</v>
      </c>
      <c r="DK8" s="173">
        <v>0</v>
      </c>
      <c r="DL8" s="173">
        <v>0</v>
      </c>
      <c r="DM8" s="173">
        <v>34484.350000000006</v>
      </c>
      <c r="DN8" s="173">
        <v>0</v>
      </c>
      <c r="DO8" s="173">
        <v>0</v>
      </c>
      <c r="DP8" s="173">
        <v>0</v>
      </c>
      <c r="DQ8" s="173">
        <v>0</v>
      </c>
      <c r="DR8" s="173">
        <v>0</v>
      </c>
      <c r="DS8" s="173">
        <v>0</v>
      </c>
      <c r="DT8" s="156"/>
    </row>
    <row r="9" spans="1:124" s="79" customFormat="1" ht="60" customHeight="1" thickTop="1" thickBot="1">
      <c r="A9" s="88">
        <v>140317710.71806583</v>
      </c>
      <c r="B9" s="157">
        <v>42920</v>
      </c>
      <c r="C9" s="158" t="s">
        <v>495</v>
      </c>
      <c r="D9" s="176">
        <v>78249447.718065813</v>
      </c>
      <c r="E9" s="177">
        <v>76220.739999998928</v>
      </c>
      <c r="F9" s="178">
        <v>0</v>
      </c>
      <c r="G9" s="179">
        <v>39572268.679999992</v>
      </c>
      <c r="H9" s="180">
        <v>63090112.010000005</v>
      </c>
      <c r="I9" s="188">
        <v>9609.15</v>
      </c>
      <c r="J9" s="189">
        <v>2280</v>
      </c>
      <c r="K9" s="189">
        <v>1097999.55</v>
      </c>
      <c r="L9" s="189">
        <v>506333.69</v>
      </c>
      <c r="M9" s="189">
        <v>5477526.3200000003</v>
      </c>
      <c r="N9" s="189">
        <v>3395911.77</v>
      </c>
      <c r="O9" s="189">
        <v>5588623.1900000004</v>
      </c>
      <c r="P9" s="190">
        <v>215470.12</v>
      </c>
      <c r="Q9" s="188">
        <v>1411.66</v>
      </c>
      <c r="R9" s="189">
        <v>0</v>
      </c>
      <c r="S9" s="189">
        <v>0</v>
      </c>
      <c r="T9" s="189">
        <v>0</v>
      </c>
      <c r="U9" s="189">
        <v>0</v>
      </c>
      <c r="V9" s="190">
        <v>0</v>
      </c>
      <c r="W9" s="179">
        <v>1411.66</v>
      </c>
      <c r="X9" s="188">
        <v>0</v>
      </c>
      <c r="Y9" s="190">
        <v>0</v>
      </c>
      <c r="Z9" s="191">
        <v>0</v>
      </c>
      <c r="AA9" s="192">
        <v>16295165.450000001</v>
      </c>
      <c r="AB9" s="193">
        <v>30624660.080000002</v>
      </c>
      <c r="AC9" s="189">
        <v>14753823.689999999</v>
      </c>
      <c r="AD9" s="189">
        <v>3847.99</v>
      </c>
      <c r="AE9" s="189">
        <v>6000</v>
      </c>
      <c r="AF9" s="189">
        <v>16567900.74</v>
      </c>
      <c r="AG9" s="189">
        <v>0</v>
      </c>
      <c r="AH9" s="189">
        <v>5977.4</v>
      </c>
      <c r="AI9" s="189">
        <v>106053.1</v>
      </c>
      <c r="AJ9" s="194">
        <v>0</v>
      </c>
      <c r="AK9" s="193">
        <v>0</v>
      </c>
      <c r="AL9" s="189">
        <v>0</v>
      </c>
      <c r="AM9" s="189">
        <v>42436.270000000004</v>
      </c>
      <c r="AN9" s="189">
        <v>0</v>
      </c>
      <c r="AO9" s="189">
        <v>0</v>
      </c>
      <c r="AP9" s="189">
        <v>979662.74</v>
      </c>
      <c r="AQ9" s="190">
        <v>-250</v>
      </c>
      <c r="AR9" s="172">
        <v>14602565.789999999</v>
      </c>
      <c r="AS9" s="172">
        <v>30209250.260000002</v>
      </c>
      <c r="AT9" s="172">
        <v>0</v>
      </c>
      <c r="AU9" s="172">
        <v>182561.98</v>
      </c>
      <c r="AV9" s="172">
        <v>404192.22</v>
      </c>
      <c r="AW9" s="172">
        <v>0</v>
      </c>
      <c r="AX9" s="172">
        <v>11217.6</v>
      </c>
      <c r="AY9" s="172">
        <v>11217.6</v>
      </c>
      <c r="AZ9" s="172">
        <v>0</v>
      </c>
      <c r="BA9" s="173">
        <v>7054108</v>
      </c>
      <c r="BB9" s="172">
        <v>14731269.52</v>
      </c>
      <c r="BC9" s="173">
        <v>0</v>
      </c>
      <c r="BD9" s="173">
        <v>10187.07</v>
      </c>
      <c r="BE9" s="172">
        <v>22554.17</v>
      </c>
      <c r="BF9" s="173">
        <v>0</v>
      </c>
      <c r="BG9" s="172">
        <v>3847.99</v>
      </c>
      <c r="BH9" s="172">
        <v>3847.99</v>
      </c>
      <c r="BI9" s="172">
        <v>0</v>
      </c>
      <c r="BJ9" s="172">
        <v>0</v>
      </c>
      <c r="BK9" s="172">
        <v>0</v>
      </c>
      <c r="BL9" s="172">
        <v>0</v>
      </c>
      <c r="BM9" s="172">
        <v>5977.4</v>
      </c>
      <c r="BN9" s="172">
        <v>5977.4</v>
      </c>
      <c r="BO9" s="172">
        <v>0</v>
      </c>
      <c r="BP9" s="172">
        <v>0</v>
      </c>
      <c r="BQ9" s="172">
        <v>0</v>
      </c>
      <c r="BR9" s="172">
        <v>0</v>
      </c>
      <c r="BS9" s="172">
        <v>16567900.74</v>
      </c>
      <c r="BT9" s="172">
        <v>16567900.74</v>
      </c>
      <c r="BU9" s="172">
        <v>0</v>
      </c>
      <c r="BV9" s="172">
        <v>0</v>
      </c>
      <c r="BW9" s="172">
        <v>0</v>
      </c>
      <c r="BX9" s="172">
        <v>0</v>
      </c>
      <c r="BY9" s="172">
        <v>0</v>
      </c>
      <c r="BZ9" s="172">
        <v>0</v>
      </c>
      <c r="CA9" s="172">
        <v>0</v>
      </c>
      <c r="CB9" s="172">
        <v>0</v>
      </c>
      <c r="CC9" s="172">
        <v>0</v>
      </c>
      <c r="CD9" s="172">
        <v>0</v>
      </c>
      <c r="CE9" s="172">
        <v>6000</v>
      </c>
      <c r="CF9" s="172">
        <v>6000</v>
      </c>
      <c r="CG9" s="172">
        <v>0</v>
      </c>
      <c r="CH9" s="172">
        <v>0</v>
      </c>
      <c r="CI9" s="172">
        <v>0</v>
      </c>
      <c r="CJ9" s="172">
        <v>0</v>
      </c>
      <c r="CK9" s="172">
        <v>0</v>
      </c>
      <c r="CL9" s="172">
        <v>0</v>
      </c>
      <c r="CM9" s="172">
        <v>0</v>
      </c>
      <c r="CN9" s="172">
        <v>0</v>
      </c>
      <c r="CO9" s="172">
        <v>0</v>
      </c>
      <c r="CP9" s="172">
        <v>0</v>
      </c>
      <c r="CQ9" s="172">
        <v>106053.1</v>
      </c>
      <c r="CR9" s="172">
        <v>106053.1</v>
      </c>
      <c r="CS9" s="172">
        <v>0</v>
      </c>
      <c r="CT9" s="172">
        <v>0</v>
      </c>
      <c r="CU9" s="172">
        <v>0</v>
      </c>
      <c r="CV9" s="172">
        <v>0</v>
      </c>
      <c r="CW9" s="172">
        <v>0</v>
      </c>
      <c r="CX9" s="172">
        <v>0</v>
      </c>
      <c r="CY9" s="172">
        <v>0</v>
      </c>
      <c r="CZ9" s="172">
        <v>0</v>
      </c>
      <c r="DA9" s="172">
        <v>0</v>
      </c>
      <c r="DB9" s="172">
        <v>0</v>
      </c>
      <c r="DC9" s="172">
        <v>0</v>
      </c>
      <c r="DD9" s="172">
        <v>0</v>
      </c>
      <c r="DE9" s="172">
        <v>0</v>
      </c>
      <c r="DF9" s="173">
        <v>29.8</v>
      </c>
      <c r="DG9" s="173">
        <v>-250</v>
      </c>
      <c r="DH9" s="173">
        <v>0</v>
      </c>
      <c r="DI9" s="173">
        <v>0</v>
      </c>
      <c r="DJ9" s="173">
        <v>0</v>
      </c>
      <c r="DK9" s="173">
        <v>0</v>
      </c>
      <c r="DL9" s="173">
        <v>0</v>
      </c>
      <c r="DM9" s="173">
        <v>42436.270000000004</v>
      </c>
      <c r="DN9" s="173">
        <v>0</v>
      </c>
      <c r="DO9" s="173">
        <v>0</v>
      </c>
      <c r="DP9" s="173">
        <v>2965.62</v>
      </c>
      <c r="DQ9" s="173">
        <v>0</v>
      </c>
      <c r="DR9" s="173">
        <v>976667.32</v>
      </c>
      <c r="DS9" s="173">
        <v>0</v>
      </c>
      <c r="DT9" s="156"/>
    </row>
    <row r="10" spans="1:124" s="79" customFormat="1" ht="60" customHeight="1" thickTop="1" thickBot="1">
      <c r="A10" s="88"/>
      <c r="B10" s="157">
        <v>42921</v>
      </c>
      <c r="C10" s="158" t="s">
        <v>496</v>
      </c>
      <c r="D10" s="176">
        <v>73104928.818065822</v>
      </c>
      <c r="E10" s="177">
        <v>78231.359999998924</v>
      </c>
      <c r="F10" s="178">
        <v>0</v>
      </c>
      <c r="G10" s="179">
        <v>22315082.66</v>
      </c>
      <c r="H10" s="180">
        <v>22315082.66</v>
      </c>
      <c r="I10" s="188">
        <v>10026.5</v>
      </c>
      <c r="J10" s="189">
        <v>0</v>
      </c>
      <c r="K10" s="189">
        <v>464296.83</v>
      </c>
      <c r="L10" s="189">
        <v>890134.16</v>
      </c>
      <c r="M10" s="189">
        <v>4042372.61</v>
      </c>
      <c r="N10" s="189">
        <v>7685242.6600000001</v>
      </c>
      <c r="O10" s="189">
        <v>3870565.14</v>
      </c>
      <c r="P10" s="190">
        <v>205947.64</v>
      </c>
      <c r="Q10" s="188">
        <v>1978.22</v>
      </c>
      <c r="R10" s="189">
        <v>0</v>
      </c>
      <c r="S10" s="189">
        <v>0</v>
      </c>
      <c r="T10" s="189">
        <v>0</v>
      </c>
      <c r="U10" s="189">
        <v>0</v>
      </c>
      <c r="V10" s="190">
        <v>0</v>
      </c>
      <c r="W10" s="179">
        <v>1978.22</v>
      </c>
      <c r="X10" s="188">
        <v>0</v>
      </c>
      <c r="Y10" s="190">
        <v>0</v>
      </c>
      <c r="Z10" s="191">
        <v>0</v>
      </c>
      <c r="AA10" s="192">
        <v>17170563.759999998</v>
      </c>
      <c r="AB10" s="193">
        <v>14666158.290000001</v>
      </c>
      <c r="AC10" s="189">
        <v>7095000.8000000007</v>
      </c>
      <c r="AD10" s="189">
        <v>3847.99</v>
      </c>
      <c r="AE10" s="189">
        <v>2000</v>
      </c>
      <c r="AF10" s="189">
        <v>0</v>
      </c>
      <c r="AG10" s="189">
        <v>0</v>
      </c>
      <c r="AH10" s="189">
        <v>3017.2</v>
      </c>
      <c r="AI10" s="189">
        <v>0</v>
      </c>
      <c r="AJ10" s="194">
        <v>0</v>
      </c>
      <c r="AK10" s="193">
        <v>0</v>
      </c>
      <c r="AL10" s="189">
        <v>0</v>
      </c>
      <c r="AM10" s="189">
        <v>65287.51</v>
      </c>
      <c r="AN10" s="189">
        <v>0</v>
      </c>
      <c r="AO10" s="189">
        <v>448337.38</v>
      </c>
      <c r="AP10" s="189">
        <v>0</v>
      </c>
      <c r="AQ10" s="190">
        <v>31433.489999999998</v>
      </c>
      <c r="AR10" s="172">
        <v>14477850.710000001</v>
      </c>
      <c r="AS10" s="172">
        <v>14477850.710000001</v>
      </c>
      <c r="AT10" s="172">
        <v>0</v>
      </c>
      <c r="AU10" s="172">
        <v>182561.98</v>
      </c>
      <c r="AV10" s="172">
        <v>182561.98</v>
      </c>
      <c r="AW10" s="172">
        <v>0</v>
      </c>
      <c r="AX10" s="172">
        <v>5745.6</v>
      </c>
      <c r="AY10" s="172">
        <v>5745.6</v>
      </c>
      <c r="AZ10" s="172">
        <v>0</v>
      </c>
      <c r="BA10" s="173">
        <v>7084813.7300000004</v>
      </c>
      <c r="BB10" s="172">
        <v>7084813.7300000004</v>
      </c>
      <c r="BC10" s="173">
        <v>0</v>
      </c>
      <c r="BD10" s="173">
        <v>10187.07</v>
      </c>
      <c r="BE10" s="172">
        <v>10187.07</v>
      </c>
      <c r="BF10" s="173">
        <v>0</v>
      </c>
      <c r="BG10" s="172">
        <v>3847.99</v>
      </c>
      <c r="BH10" s="172">
        <v>3847.99</v>
      </c>
      <c r="BI10" s="172">
        <v>0</v>
      </c>
      <c r="BJ10" s="172">
        <v>0</v>
      </c>
      <c r="BK10" s="172">
        <v>0</v>
      </c>
      <c r="BL10" s="172">
        <v>0</v>
      </c>
      <c r="BM10" s="172">
        <v>3017.2</v>
      </c>
      <c r="BN10" s="172">
        <v>3017.2</v>
      </c>
      <c r="BO10" s="172">
        <v>0</v>
      </c>
      <c r="BP10" s="172">
        <v>0</v>
      </c>
      <c r="BQ10" s="172">
        <v>0</v>
      </c>
      <c r="BR10" s="172">
        <v>0</v>
      </c>
      <c r="BS10" s="172">
        <v>0</v>
      </c>
      <c r="BT10" s="172">
        <v>0</v>
      </c>
      <c r="BU10" s="172">
        <v>0</v>
      </c>
      <c r="BV10" s="172">
        <v>0</v>
      </c>
      <c r="BW10" s="172">
        <v>0</v>
      </c>
      <c r="BX10" s="172">
        <v>0</v>
      </c>
      <c r="BY10" s="172">
        <v>0</v>
      </c>
      <c r="BZ10" s="172">
        <v>0</v>
      </c>
      <c r="CA10" s="172">
        <v>0</v>
      </c>
      <c r="CB10" s="172">
        <v>0</v>
      </c>
      <c r="CC10" s="172">
        <v>0</v>
      </c>
      <c r="CD10" s="172">
        <v>0</v>
      </c>
      <c r="CE10" s="172">
        <v>2000</v>
      </c>
      <c r="CF10" s="172">
        <v>2000</v>
      </c>
      <c r="CG10" s="172">
        <v>0</v>
      </c>
      <c r="CH10" s="172">
        <v>0</v>
      </c>
      <c r="CI10" s="172">
        <v>0</v>
      </c>
      <c r="CJ10" s="172">
        <v>0</v>
      </c>
      <c r="CK10" s="172">
        <v>0</v>
      </c>
      <c r="CL10" s="172">
        <v>0</v>
      </c>
      <c r="CM10" s="172">
        <v>0</v>
      </c>
      <c r="CN10" s="172">
        <v>0</v>
      </c>
      <c r="CO10" s="172">
        <v>0</v>
      </c>
      <c r="CP10" s="172">
        <v>0</v>
      </c>
      <c r="CQ10" s="172">
        <v>0</v>
      </c>
      <c r="CR10" s="172">
        <v>0</v>
      </c>
      <c r="CS10" s="172">
        <v>0</v>
      </c>
      <c r="CT10" s="172">
        <v>0</v>
      </c>
      <c r="CU10" s="172">
        <v>0</v>
      </c>
      <c r="CV10" s="172">
        <v>0</v>
      </c>
      <c r="CW10" s="172">
        <v>0</v>
      </c>
      <c r="CX10" s="172">
        <v>0</v>
      </c>
      <c r="CY10" s="172">
        <v>0</v>
      </c>
      <c r="CZ10" s="172">
        <v>0</v>
      </c>
      <c r="DA10" s="172">
        <v>0</v>
      </c>
      <c r="DB10" s="172">
        <v>0</v>
      </c>
      <c r="DC10" s="172">
        <v>0</v>
      </c>
      <c r="DD10" s="172">
        <v>0</v>
      </c>
      <c r="DE10" s="172">
        <v>0</v>
      </c>
      <c r="DF10" s="173">
        <v>0</v>
      </c>
      <c r="DG10" s="173">
        <v>31433.489999999998</v>
      </c>
      <c r="DH10" s="173">
        <v>0</v>
      </c>
      <c r="DI10" s="173">
        <v>0</v>
      </c>
      <c r="DJ10" s="173">
        <v>0</v>
      </c>
      <c r="DK10" s="173">
        <v>0</v>
      </c>
      <c r="DL10" s="173">
        <v>0</v>
      </c>
      <c r="DM10" s="173">
        <v>65287.51</v>
      </c>
      <c r="DN10" s="173">
        <v>0</v>
      </c>
      <c r="DO10" s="173">
        <v>0</v>
      </c>
      <c r="DP10" s="173">
        <v>0</v>
      </c>
      <c r="DQ10" s="173">
        <v>448337.38</v>
      </c>
      <c r="DR10" s="173">
        <v>0</v>
      </c>
      <c r="DS10" s="173">
        <v>0</v>
      </c>
      <c r="DT10" s="156"/>
    </row>
    <row r="11" spans="1:124" s="79" customFormat="1" ht="60" customHeight="1" thickTop="1" thickBot="1">
      <c r="A11" s="88">
        <v>140317710.71806583</v>
      </c>
      <c r="B11" s="157">
        <v>42922</v>
      </c>
      <c r="C11" s="158" t="s">
        <v>497</v>
      </c>
      <c r="D11" s="176">
        <v>63840301.138065822</v>
      </c>
      <c r="E11" s="177">
        <v>80185.999999998923</v>
      </c>
      <c r="F11" s="178">
        <v>0</v>
      </c>
      <c r="G11" s="179">
        <v>22069967.240000002</v>
      </c>
      <c r="H11" s="180">
        <v>22069967.240000002</v>
      </c>
      <c r="I11" s="188">
        <v>6233.37</v>
      </c>
      <c r="J11" s="189">
        <v>0</v>
      </c>
      <c r="K11" s="189">
        <v>398008.18</v>
      </c>
      <c r="L11" s="189">
        <v>518968.86</v>
      </c>
      <c r="M11" s="189">
        <v>3501718.4</v>
      </c>
      <c r="N11" s="189">
        <v>4396800.82</v>
      </c>
      <c r="O11" s="189">
        <v>3877948.58</v>
      </c>
      <c r="P11" s="190">
        <v>102554.52</v>
      </c>
      <c r="Q11" s="188">
        <v>3106.83</v>
      </c>
      <c r="R11" s="189">
        <v>0</v>
      </c>
      <c r="S11" s="189">
        <v>0</v>
      </c>
      <c r="T11" s="189">
        <v>0</v>
      </c>
      <c r="U11" s="189">
        <v>0</v>
      </c>
      <c r="V11" s="190">
        <v>0</v>
      </c>
      <c r="W11" s="179">
        <v>3106.83</v>
      </c>
      <c r="X11" s="188">
        <v>0</v>
      </c>
      <c r="Y11" s="190">
        <v>0</v>
      </c>
      <c r="Z11" s="191">
        <v>0</v>
      </c>
      <c r="AA11" s="192">
        <v>12805339.559999999</v>
      </c>
      <c r="AB11" s="193">
        <v>14543450.490000002</v>
      </c>
      <c r="AC11" s="189">
        <v>7016643.1200000001</v>
      </c>
      <c r="AD11" s="189">
        <v>3847.99</v>
      </c>
      <c r="AE11" s="189">
        <v>2000</v>
      </c>
      <c r="AF11" s="189">
        <v>0</v>
      </c>
      <c r="AG11" s="189">
        <v>0</v>
      </c>
      <c r="AH11" s="189">
        <v>3180.6</v>
      </c>
      <c r="AI11" s="189">
        <v>0</v>
      </c>
      <c r="AJ11" s="194">
        <v>0</v>
      </c>
      <c r="AK11" s="193">
        <v>0</v>
      </c>
      <c r="AL11" s="189">
        <v>0</v>
      </c>
      <c r="AM11" s="189">
        <v>37237.22</v>
      </c>
      <c r="AN11" s="189">
        <v>0</v>
      </c>
      <c r="AO11" s="189">
        <v>0</v>
      </c>
      <c r="AP11" s="189">
        <v>206042.95</v>
      </c>
      <c r="AQ11" s="190">
        <v>257564.87</v>
      </c>
      <c r="AR11" s="172">
        <v>14355830.710000001</v>
      </c>
      <c r="AS11" s="172">
        <v>14355830.710000001</v>
      </c>
      <c r="AT11" s="172">
        <v>0</v>
      </c>
      <c r="AU11" s="172">
        <v>182561.98</v>
      </c>
      <c r="AV11" s="172">
        <v>182561.98</v>
      </c>
      <c r="AW11" s="172">
        <v>0</v>
      </c>
      <c r="AX11" s="172">
        <v>5057.8</v>
      </c>
      <c r="AY11" s="172">
        <v>5057.8</v>
      </c>
      <c r="AZ11" s="172">
        <v>0</v>
      </c>
      <c r="BA11" s="173">
        <v>7006456.0499999998</v>
      </c>
      <c r="BB11" s="172">
        <v>7006456.0499999998</v>
      </c>
      <c r="BC11" s="173">
        <v>0</v>
      </c>
      <c r="BD11" s="173">
        <v>10187.07</v>
      </c>
      <c r="BE11" s="172">
        <v>10187.07</v>
      </c>
      <c r="BF11" s="173">
        <v>0</v>
      </c>
      <c r="BG11" s="172">
        <v>3847.99</v>
      </c>
      <c r="BH11" s="172">
        <v>3847.99</v>
      </c>
      <c r="BI11" s="172">
        <v>0</v>
      </c>
      <c r="BJ11" s="172">
        <v>0</v>
      </c>
      <c r="BK11" s="172">
        <v>0</v>
      </c>
      <c r="BL11" s="172">
        <v>0</v>
      </c>
      <c r="BM11" s="172">
        <v>3180.6</v>
      </c>
      <c r="BN11" s="172">
        <v>3180.6</v>
      </c>
      <c r="BO11" s="172">
        <v>0</v>
      </c>
      <c r="BP11" s="172">
        <v>0</v>
      </c>
      <c r="BQ11" s="172">
        <v>0</v>
      </c>
      <c r="BR11" s="172">
        <v>0</v>
      </c>
      <c r="BS11" s="172">
        <v>0</v>
      </c>
      <c r="BT11" s="172">
        <v>0</v>
      </c>
      <c r="BU11" s="172">
        <v>0</v>
      </c>
      <c r="BV11" s="172">
        <v>0</v>
      </c>
      <c r="BW11" s="172">
        <v>0</v>
      </c>
      <c r="BX11" s="172">
        <v>0</v>
      </c>
      <c r="BY11" s="172">
        <v>0</v>
      </c>
      <c r="BZ11" s="172">
        <v>0</v>
      </c>
      <c r="CA11" s="172">
        <v>0</v>
      </c>
      <c r="CB11" s="172">
        <v>0</v>
      </c>
      <c r="CC11" s="172">
        <v>0</v>
      </c>
      <c r="CD11" s="172">
        <v>0</v>
      </c>
      <c r="CE11" s="172">
        <v>2000</v>
      </c>
      <c r="CF11" s="172">
        <v>2000</v>
      </c>
      <c r="CG11" s="172">
        <v>0</v>
      </c>
      <c r="CH11" s="172">
        <v>0</v>
      </c>
      <c r="CI11" s="172">
        <v>0</v>
      </c>
      <c r="CJ11" s="172">
        <v>0</v>
      </c>
      <c r="CK11" s="172">
        <v>0</v>
      </c>
      <c r="CL11" s="172">
        <v>0</v>
      </c>
      <c r="CM11" s="172">
        <v>0</v>
      </c>
      <c r="CN11" s="172">
        <v>0</v>
      </c>
      <c r="CO11" s="172">
        <v>0</v>
      </c>
      <c r="CP11" s="172">
        <v>0</v>
      </c>
      <c r="CQ11" s="172">
        <v>0</v>
      </c>
      <c r="CR11" s="172">
        <v>0</v>
      </c>
      <c r="CS11" s="172">
        <v>0</v>
      </c>
      <c r="CT11" s="172">
        <v>0</v>
      </c>
      <c r="CU11" s="172">
        <v>0</v>
      </c>
      <c r="CV11" s="172">
        <v>0</v>
      </c>
      <c r="CW11" s="172">
        <v>0</v>
      </c>
      <c r="CX11" s="172">
        <v>0</v>
      </c>
      <c r="CY11" s="172">
        <v>0</v>
      </c>
      <c r="CZ11" s="172">
        <v>0</v>
      </c>
      <c r="DA11" s="172">
        <v>0</v>
      </c>
      <c r="DB11" s="172">
        <v>0</v>
      </c>
      <c r="DC11" s="172">
        <v>0</v>
      </c>
      <c r="DD11" s="172">
        <v>0</v>
      </c>
      <c r="DE11" s="172">
        <v>0</v>
      </c>
      <c r="DF11" s="173">
        <v>205822.95</v>
      </c>
      <c r="DG11" s="173">
        <v>257564.87</v>
      </c>
      <c r="DH11" s="173">
        <v>0</v>
      </c>
      <c r="DI11" s="173">
        <v>0</v>
      </c>
      <c r="DJ11" s="173">
        <v>0</v>
      </c>
      <c r="DK11" s="173">
        <v>0</v>
      </c>
      <c r="DL11" s="173">
        <v>0</v>
      </c>
      <c r="DM11" s="173">
        <v>37237.22</v>
      </c>
      <c r="DN11" s="173">
        <v>0</v>
      </c>
      <c r="DO11" s="173">
        <v>0</v>
      </c>
      <c r="DP11" s="173">
        <v>220</v>
      </c>
      <c r="DQ11" s="173">
        <v>0</v>
      </c>
      <c r="DR11" s="173">
        <v>0</v>
      </c>
      <c r="DS11" s="173">
        <v>0</v>
      </c>
      <c r="DT11" s="156"/>
    </row>
    <row r="12" spans="1:124" s="79" customFormat="1" ht="60" customHeight="1" thickTop="1" thickBot="1">
      <c r="A12" s="88"/>
      <c r="B12" s="157">
        <v>42923</v>
      </c>
      <c r="C12" s="158" t="s">
        <v>498</v>
      </c>
      <c r="D12" s="176">
        <v>33094654.358065829</v>
      </c>
      <c r="E12" s="177">
        <v>65310.859999998924</v>
      </c>
      <c r="F12" s="178">
        <v>0</v>
      </c>
      <c r="G12" s="179">
        <v>40974004.189999998</v>
      </c>
      <c r="H12" s="180">
        <v>40974004.189999998</v>
      </c>
      <c r="I12" s="188">
        <v>14486.51</v>
      </c>
      <c r="J12" s="189">
        <v>6059.37</v>
      </c>
      <c r="K12" s="189">
        <v>433147.88</v>
      </c>
      <c r="L12" s="189">
        <v>455389.28</v>
      </c>
      <c r="M12" s="189">
        <v>3694712.8</v>
      </c>
      <c r="N12" s="189">
        <v>3572568.94</v>
      </c>
      <c r="O12" s="189">
        <v>1916789.98</v>
      </c>
      <c r="P12" s="190">
        <v>98139.81</v>
      </c>
      <c r="Q12" s="188">
        <v>4392.01</v>
      </c>
      <c r="R12" s="189">
        <v>20880</v>
      </c>
      <c r="S12" s="189">
        <v>0</v>
      </c>
      <c r="T12" s="189">
        <v>0</v>
      </c>
      <c r="U12" s="189">
        <v>11790.83</v>
      </c>
      <c r="V12" s="190">
        <v>0</v>
      </c>
      <c r="W12" s="179">
        <v>37062.840000000004</v>
      </c>
      <c r="X12" s="188">
        <v>0</v>
      </c>
      <c r="Y12" s="190">
        <v>0</v>
      </c>
      <c r="Z12" s="191">
        <v>0</v>
      </c>
      <c r="AA12" s="192">
        <v>10228357.41</v>
      </c>
      <c r="AB12" s="193">
        <v>26542981.300000001</v>
      </c>
      <c r="AC12" s="189">
        <v>14581106.59</v>
      </c>
      <c r="AD12" s="189">
        <v>11296.08</v>
      </c>
      <c r="AE12" s="189">
        <v>6000</v>
      </c>
      <c r="AF12" s="189">
        <v>0</v>
      </c>
      <c r="AG12" s="189">
        <v>0</v>
      </c>
      <c r="AH12" s="189">
        <v>3427.6</v>
      </c>
      <c r="AI12" s="189">
        <v>0</v>
      </c>
      <c r="AJ12" s="194">
        <v>0</v>
      </c>
      <c r="AK12" s="193">
        <v>0</v>
      </c>
      <c r="AL12" s="189">
        <v>0</v>
      </c>
      <c r="AM12" s="189">
        <v>33424.769999999997</v>
      </c>
      <c r="AN12" s="189">
        <v>1569.8</v>
      </c>
      <c r="AO12" s="189">
        <v>0</v>
      </c>
      <c r="AP12" s="189">
        <v>-205801.95</v>
      </c>
      <c r="AQ12" s="190">
        <v>0</v>
      </c>
      <c r="AR12" s="172">
        <v>25988963.620000001</v>
      </c>
      <c r="AS12" s="172">
        <v>25988963.620000001</v>
      </c>
      <c r="AT12" s="172">
        <v>0</v>
      </c>
      <c r="AU12" s="172">
        <v>547196.68000000005</v>
      </c>
      <c r="AV12" s="172">
        <v>547196.68000000005</v>
      </c>
      <c r="AW12" s="172">
        <v>0</v>
      </c>
      <c r="AX12" s="172">
        <v>6821</v>
      </c>
      <c r="AY12" s="172">
        <v>6821</v>
      </c>
      <c r="AZ12" s="172">
        <v>0</v>
      </c>
      <c r="BA12" s="173">
        <v>14534339.220000001</v>
      </c>
      <c r="BB12" s="172">
        <v>14534339.220000001</v>
      </c>
      <c r="BC12" s="173">
        <v>0</v>
      </c>
      <c r="BD12" s="173">
        <v>46767.37</v>
      </c>
      <c r="BE12" s="172">
        <v>46767.37</v>
      </c>
      <c r="BF12" s="173">
        <v>0</v>
      </c>
      <c r="BG12" s="172">
        <v>11296.08</v>
      </c>
      <c r="BH12" s="172">
        <v>11296.08</v>
      </c>
      <c r="BI12" s="172">
        <v>0</v>
      </c>
      <c r="BJ12" s="172">
        <v>0</v>
      </c>
      <c r="BK12" s="172">
        <v>0</v>
      </c>
      <c r="BL12" s="172">
        <v>0</v>
      </c>
      <c r="BM12" s="172">
        <v>3427.6</v>
      </c>
      <c r="BN12" s="172">
        <v>3427.6</v>
      </c>
      <c r="BO12" s="172">
        <v>0</v>
      </c>
      <c r="BP12" s="172">
        <v>0</v>
      </c>
      <c r="BQ12" s="172">
        <v>0</v>
      </c>
      <c r="BR12" s="172">
        <v>0</v>
      </c>
      <c r="BS12" s="172">
        <v>0</v>
      </c>
      <c r="BT12" s="172">
        <v>0</v>
      </c>
      <c r="BU12" s="172">
        <v>0</v>
      </c>
      <c r="BV12" s="172">
        <v>0</v>
      </c>
      <c r="BW12" s="172">
        <v>0</v>
      </c>
      <c r="BX12" s="172">
        <v>0</v>
      </c>
      <c r="BY12" s="172">
        <v>0</v>
      </c>
      <c r="BZ12" s="172">
        <v>0</v>
      </c>
      <c r="CA12" s="172">
        <v>0</v>
      </c>
      <c r="CB12" s="172">
        <v>0</v>
      </c>
      <c r="CC12" s="172">
        <v>0</v>
      </c>
      <c r="CD12" s="172">
        <v>0</v>
      </c>
      <c r="CE12" s="172">
        <v>6000</v>
      </c>
      <c r="CF12" s="172">
        <v>6000</v>
      </c>
      <c r="CG12" s="172">
        <v>0</v>
      </c>
      <c r="CH12" s="172">
        <v>0</v>
      </c>
      <c r="CI12" s="172">
        <v>0</v>
      </c>
      <c r="CJ12" s="172">
        <v>0</v>
      </c>
      <c r="CK12" s="172">
        <v>0</v>
      </c>
      <c r="CL12" s="172">
        <v>0</v>
      </c>
      <c r="CM12" s="172">
        <v>0</v>
      </c>
      <c r="CN12" s="172">
        <v>0</v>
      </c>
      <c r="CO12" s="172">
        <v>0</v>
      </c>
      <c r="CP12" s="172">
        <v>0</v>
      </c>
      <c r="CQ12" s="172">
        <v>0</v>
      </c>
      <c r="CR12" s="172">
        <v>0</v>
      </c>
      <c r="CS12" s="172">
        <v>0</v>
      </c>
      <c r="CT12" s="172">
        <v>0</v>
      </c>
      <c r="CU12" s="172">
        <v>0</v>
      </c>
      <c r="CV12" s="172">
        <v>0</v>
      </c>
      <c r="CW12" s="172">
        <v>0</v>
      </c>
      <c r="CX12" s="172">
        <v>0</v>
      </c>
      <c r="CY12" s="172">
        <v>0</v>
      </c>
      <c r="CZ12" s="172">
        <v>0</v>
      </c>
      <c r="DA12" s="172">
        <v>0</v>
      </c>
      <c r="DB12" s="172">
        <v>0</v>
      </c>
      <c r="DC12" s="172">
        <v>0</v>
      </c>
      <c r="DD12" s="172">
        <v>0</v>
      </c>
      <c r="DE12" s="172">
        <v>0</v>
      </c>
      <c r="DF12" s="173">
        <v>-205801.95</v>
      </c>
      <c r="DG12" s="173">
        <v>0</v>
      </c>
      <c r="DH12" s="173">
        <v>0</v>
      </c>
      <c r="DI12" s="173">
        <v>0</v>
      </c>
      <c r="DJ12" s="173">
        <v>0</v>
      </c>
      <c r="DK12" s="173">
        <v>0</v>
      </c>
      <c r="DL12" s="173">
        <v>0</v>
      </c>
      <c r="DM12" s="173">
        <v>33424.769999999997</v>
      </c>
      <c r="DN12" s="173">
        <v>0</v>
      </c>
      <c r="DO12" s="173">
        <v>0</v>
      </c>
      <c r="DP12" s="173">
        <v>0</v>
      </c>
      <c r="DQ12" s="173">
        <v>0</v>
      </c>
      <c r="DR12" s="173">
        <v>0</v>
      </c>
      <c r="DS12" s="173">
        <v>1569.8</v>
      </c>
      <c r="DT12" s="156"/>
    </row>
    <row r="13" spans="1:124" s="79" customFormat="1" ht="60" customHeight="1" thickTop="1" thickBot="1">
      <c r="A13" s="88">
        <v>140317710.71806583</v>
      </c>
      <c r="B13" s="157">
        <v>42926</v>
      </c>
      <c r="C13" s="158" t="s">
        <v>494</v>
      </c>
      <c r="D13" s="176">
        <v>25454307.788065832</v>
      </c>
      <c r="E13" s="177">
        <v>67325.609999998924</v>
      </c>
      <c r="F13" s="178">
        <v>0</v>
      </c>
      <c r="G13" s="179">
        <v>19789055.949999999</v>
      </c>
      <c r="H13" s="180">
        <v>19789055.949999999</v>
      </c>
      <c r="I13" s="188">
        <v>128902.53</v>
      </c>
      <c r="J13" s="189">
        <v>0</v>
      </c>
      <c r="K13" s="189">
        <v>456933.1</v>
      </c>
      <c r="L13" s="189">
        <v>459255.81</v>
      </c>
      <c r="M13" s="189">
        <v>4325673.3899999997</v>
      </c>
      <c r="N13" s="189">
        <v>4133346.01</v>
      </c>
      <c r="O13" s="189">
        <v>2543241.5099999998</v>
      </c>
      <c r="P13" s="190">
        <v>96295.97</v>
      </c>
      <c r="Q13" s="188">
        <v>5061.0600000000004</v>
      </c>
      <c r="R13" s="189">
        <v>0</v>
      </c>
      <c r="S13" s="189">
        <v>0</v>
      </c>
      <c r="T13" s="189">
        <v>0</v>
      </c>
      <c r="U13" s="189">
        <v>0</v>
      </c>
      <c r="V13" s="190">
        <v>0</v>
      </c>
      <c r="W13" s="179">
        <v>5061.0600000000004</v>
      </c>
      <c r="X13" s="188">
        <v>0</v>
      </c>
      <c r="Y13" s="190">
        <v>0</v>
      </c>
      <c r="Z13" s="191">
        <v>0</v>
      </c>
      <c r="AA13" s="192">
        <v>12148709.380000001</v>
      </c>
      <c r="AB13" s="193">
        <v>13231301.649999999</v>
      </c>
      <c r="AC13" s="189">
        <v>6422951.2299999995</v>
      </c>
      <c r="AD13" s="189">
        <v>8885.98</v>
      </c>
      <c r="AE13" s="189">
        <v>2000</v>
      </c>
      <c r="AF13" s="189">
        <v>0</v>
      </c>
      <c r="AG13" s="189">
        <v>0</v>
      </c>
      <c r="AH13" s="189">
        <v>3260.4</v>
      </c>
      <c r="AI13" s="189">
        <v>0</v>
      </c>
      <c r="AJ13" s="194">
        <v>0</v>
      </c>
      <c r="AK13" s="193">
        <v>0</v>
      </c>
      <c r="AL13" s="189">
        <v>0</v>
      </c>
      <c r="AM13" s="189">
        <v>32703.1</v>
      </c>
      <c r="AN13" s="189">
        <v>0</v>
      </c>
      <c r="AO13" s="189">
        <v>0</v>
      </c>
      <c r="AP13" s="189">
        <v>0</v>
      </c>
      <c r="AQ13" s="190">
        <v>87953.59</v>
      </c>
      <c r="AR13" s="172">
        <v>13042668.699999999</v>
      </c>
      <c r="AS13" s="172">
        <v>13042668.699999999</v>
      </c>
      <c r="AT13" s="172">
        <v>0</v>
      </c>
      <c r="AU13" s="172">
        <v>182317.35</v>
      </c>
      <c r="AV13" s="172">
        <v>182317.35</v>
      </c>
      <c r="AW13" s="172">
        <v>0</v>
      </c>
      <c r="AX13" s="172">
        <v>6315.6</v>
      </c>
      <c r="AY13" s="172">
        <v>6315.6</v>
      </c>
      <c r="AZ13" s="172">
        <v>0</v>
      </c>
      <c r="BA13" s="173">
        <v>6404661.6399999997</v>
      </c>
      <c r="BB13" s="172">
        <v>6404661.6399999997</v>
      </c>
      <c r="BC13" s="173">
        <v>0</v>
      </c>
      <c r="BD13" s="173">
        <v>18289.59</v>
      </c>
      <c r="BE13" s="172">
        <v>18289.59</v>
      </c>
      <c r="BF13" s="173">
        <v>0</v>
      </c>
      <c r="BG13" s="172">
        <v>8885.98</v>
      </c>
      <c r="BH13" s="172">
        <v>8885.98</v>
      </c>
      <c r="BI13" s="172">
        <v>0</v>
      </c>
      <c r="BJ13" s="172">
        <v>0</v>
      </c>
      <c r="BK13" s="172">
        <v>0</v>
      </c>
      <c r="BL13" s="172">
        <v>0</v>
      </c>
      <c r="BM13" s="172">
        <v>3260.4</v>
      </c>
      <c r="BN13" s="172">
        <v>3260.4</v>
      </c>
      <c r="BO13" s="172">
        <v>0</v>
      </c>
      <c r="BP13" s="172">
        <v>0</v>
      </c>
      <c r="BQ13" s="172">
        <v>0</v>
      </c>
      <c r="BR13" s="172">
        <v>0</v>
      </c>
      <c r="BS13" s="172">
        <v>0</v>
      </c>
      <c r="BT13" s="172">
        <v>0</v>
      </c>
      <c r="BU13" s="172">
        <v>0</v>
      </c>
      <c r="BV13" s="172">
        <v>0</v>
      </c>
      <c r="BW13" s="172">
        <v>0</v>
      </c>
      <c r="BX13" s="172">
        <v>0</v>
      </c>
      <c r="BY13" s="172">
        <v>0</v>
      </c>
      <c r="BZ13" s="172">
        <v>0</v>
      </c>
      <c r="CA13" s="172">
        <v>0</v>
      </c>
      <c r="CB13" s="172">
        <v>0</v>
      </c>
      <c r="CC13" s="172">
        <v>0</v>
      </c>
      <c r="CD13" s="172">
        <v>0</v>
      </c>
      <c r="CE13" s="172">
        <v>2000</v>
      </c>
      <c r="CF13" s="172">
        <v>2000</v>
      </c>
      <c r="CG13" s="172">
        <v>0</v>
      </c>
      <c r="CH13" s="172">
        <v>0</v>
      </c>
      <c r="CI13" s="172">
        <v>0</v>
      </c>
      <c r="CJ13" s="172">
        <v>0</v>
      </c>
      <c r="CK13" s="172">
        <v>0</v>
      </c>
      <c r="CL13" s="172">
        <v>0</v>
      </c>
      <c r="CM13" s="172">
        <v>0</v>
      </c>
      <c r="CN13" s="172">
        <v>0</v>
      </c>
      <c r="CO13" s="172">
        <v>0</v>
      </c>
      <c r="CP13" s="172">
        <v>0</v>
      </c>
      <c r="CQ13" s="172">
        <v>0</v>
      </c>
      <c r="CR13" s="172">
        <v>0</v>
      </c>
      <c r="CS13" s="172">
        <v>0</v>
      </c>
      <c r="CT13" s="172">
        <v>0</v>
      </c>
      <c r="CU13" s="172">
        <v>0</v>
      </c>
      <c r="CV13" s="172">
        <v>0</v>
      </c>
      <c r="CW13" s="172">
        <v>0</v>
      </c>
      <c r="CX13" s="172">
        <v>0</v>
      </c>
      <c r="CY13" s="172">
        <v>0</v>
      </c>
      <c r="CZ13" s="172">
        <v>0</v>
      </c>
      <c r="DA13" s="172">
        <v>0</v>
      </c>
      <c r="DB13" s="172">
        <v>0</v>
      </c>
      <c r="DC13" s="172">
        <v>0</v>
      </c>
      <c r="DD13" s="172">
        <v>0</v>
      </c>
      <c r="DE13" s="172">
        <v>0</v>
      </c>
      <c r="DF13" s="173">
        <v>0</v>
      </c>
      <c r="DG13" s="173">
        <v>87953.59</v>
      </c>
      <c r="DH13" s="173">
        <v>0</v>
      </c>
      <c r="DI13" s="173">
        <v>0</v>
      </c>
      <c r="DJ13" s="173">
        <v>0</v>
      </c>
      <c r="DK13" s="173">
        <v>0</v>
      </c>
      <c r="DL13" s="173">
        <v>0</v>
      </c>
      <c r="DM13" s="173">
        <v>32703.1</v>
      </c>
      <c r="DN13" s="173">
        <v>0</v>
      </c>
      <c r="DO13" s="173">
        <v>0</v>
      </c>
      <c r="DP13" s="173">
        <v>0</v>
      </c>
      <c r="DQ13" s="173">
        <v>0</v>
      </c>
      <c r="DR13" s="173">
        <v>0</v>
      </c>
      <c r="DS13" s="173">
        <v>0</v>
      </c>
      <c r="DT13" s="156"/>
    </row>
    <row r="14" spans="1:124" s="79" customFormat="1" ht="60" customHeight="1" thickTop="1" thickBot="1">
      <c r="A14" s="88">
        <v>140317710.71806583</v>
      </c>
      <c r="B14" s="157">
        <v>42927</v>
      </c>
      <c r="C14" s="158" t="s">
        <v>495</v>
      </c>
      <c r="D14" s="176">
        <v>100407607.03806584</v>
      </c>
      <c r="E14" s="177">
        <v>74914.279999998922</v>
      </c>
      <c r="F14" s="178">
        <v>0</v>
      </c>
      <c r="G14" s="179">
        <v>19914704.470000003</v>
      </c>
      <c r="H14" s="180">
        <v>19914704.470000003</v>
      </c>
      <c r="I14" s="188">
        <v>2040</v>
      </c>
      <c r="J14" s="189">
        <v>0</v>
      </c>
      <c r="K14" s="189">
        <v>1202891.33</v>
      </c>
      <c r="L14" s="189">
        <v>397681.72</v>
      </c>
      <c r="M14" s="189">
        <v>6052890.2599999998</v>
      </c>
      <c r="N14" s="189">
        <v>4427322.9800000004</v>
      </c>
      <c r="O14" s="189">
        <v>1800371.61</v>
      </c>
      <c r="P14" s="190">
        <v>90344.71</v>
      </c>
      <c r="Q14" s="188">
        <v>2411.11</v>
      </c>
      <c r="R14" s="189">
        <v>0</v>
      </c>
      <c r="S14" s="189">
        <v>0</v>
      </c>
      <c r="T14" s="189">
        <v>0</v>
      </c>
      <c r="U14" s="189">
        <v>0</v>
      </c>
      <c r="V14" s="190">
        <v>0</v>
      </c>
      <c r="W14" s="179">
        <v>2411.11</v>
      </c>
      <c r="X14" s="188">
        <v>0</v>
      </c>
      <c r="Y14" s="190">
        <v>80892050</v>
      </c>
      <c r="Z14" s="191">
        <v>0</v>
      </c>
      <c r="AA14" s="192">
        <v>94868003.719999999</v>
      </c>
      <c r="AB14" s="193">
        <v>12968259.869999999</v>
      </c>
      <c r="AC14" s="189">
        <v>6880654.5</v>
      </c>
      <c r="AD14" s="189">
        <v>3841.21</v>
      </c>
      <c r="AE14" s="189">
        <v>2000</v>
      </c>
      <c r="AF14" s="189">
        <v>0</v>
      </c>
      <c r="AG14" s="189">
        <v>0</v>
      </c>
      <c r="AH14" s="189">
        <v>8056</v>
      </c>
      <c r="AI14" s="189">
        <v>0</v>
      </c>
      <c r="AJ14" s="194">
        <v>0</v>
      </c>
      <c r="AK14" s="193">
        <v>0</v>
      </c>
      <c r="AL14" s="189">
        <v>11254.82</v>
      </c>
      <c r="AM14" s="189">
        <v>28403.59</v>
      </c>
      <c r="AN14" s="189">
        <v>536.01</v>
      </c>
      <c r="AO14" s="189">
        <v>0</v>
      </c>
      <c r="AP14" s="189">
        <v>170798.47</v>
      </c>
      <c r="AQ14" s="190">
        <v>-159100</v>
      </c>
      <c r="AR14" s="172">
        <v>12774907.32</v>
      </c>
      <c r="AS14" s="172">
        <v>12774907.32</v>
      </c>
      <c r="AT14" s="172">
        <v>0</v>
      </c>
      <c r="AU14" s="172">
        <v>182317.35</v>
      </c>
      <c r="AV14" s="172">
        <v>182317.35</v>
      </c>
      <c r="AW14" s="172">
        <v>0</v>
      </c>
      <c r="AX14" s="172">
        <v>11035.2</v>
      </c>
      <c r="AY14" s="172">
        <v>11035.2</v>
      </c>
      <c r="AZ14" s="172">
        <v>0</v>
      </c>
      <c r="BA14" s="173">
        <v>6862364.9100000001</v>
      </c>
      <c r="BB14" s="172">
        <v>6862364.9100000001</v>
      </c>
      <c r="BC14" s="173">
        <v>0</v>
      </c>
      <c r="BD14" s="173">
        <v>18289.59</v>
      </c>
      <c r="BE14" s="172">
        <v>18289.59</v>
      </c>
      <c r="BF14" s="173">
        <v>0</v>
      </c>
      <c r="BG14" s="172">
        <v>3841.21</v>
      </c>
      <c r="BH14" s="172">
        <v>3841.21</v>
      </c>
      <c r="BI14" s="172">
        <v>0</v>
      </c>
      <c r="BJ14" s="172">
        <v>0</v>
      </c>
      <c r="BK14" s="172">
        <v>0</v>
      </c>
      <c r="BL14" s="172">
        <v>0</v>
      </c>
      <c r="BM14" s="172">
        <v>8056</v>
      </c>
      <c r="BN14" s="172">
        <v>8056</v>
      </c>
      <c r="BO14" s="172">
        <v>0</v>
      </c>
      <c r="BP14" s="172">
        <v>0</v>
      </c>
      <c r="BQ14" s="172">
        <v>0</v>
      </c>
      <c r="BR14" s="172">
        <v>0</v>
      </c>
      <c r="BS14" s="172">
        <v>0</v>
      </c>
      <c r="BT14" s="172">
        <v>0</v>
      </c>
      <c r="BU14" s="172">
        <v>0</v>
      </c>
      <c r="BV14" s="172">
        <v>0</v>
      </c>
      <c r="BW14" s="172">
        <v>0</v>
      </c>
      <c r="BX14" s="172">
        <v>0</v>
      </c>
      <c r="BY14" s="172">
        <v>0</v>
      </c>
      <c r="BZ14" s="172">
        <v>0</v>
      </c>
      <c r="CA14" s="172">
        <v>0</v>
      </c>
      <c r="CB14" s="172">
        <v>0</v>
      </c>
      <c r="CC14" s="172">
        <v>0</v>
      </c>
      <c r="CD14" s="172">
        <v>0</v>
      </c>
      <c r="CE14" s="172">
        <v>2000</v>
      </c>
      <c r="CF14" s="172">
        <v>2000</v>
      </c>
      <c r="CG14" s="172">
        <v>0</v>
      </c>
      <c r="CH14" s="172">
        <v>0</v>
      </c>
      <c r="CI14" s="172">
        <v>0</v>
      </c>
      <c r="CJ14" s="172">
        <v>0</v>
      </c>
      <c r="CK14" s="172">
        <v>0</v>
      </c>
      <c r="CL14" s="172">
        <v>0</v>
      </c>
      <c r="CM14" s="172">
        <v>0</v>
      </c>
      <c r="CN14" s="172">
        <v>0</v>
      </c>
      <c r="CO14" s="172">
        <v>0</v>
      </c>
      <c r="CP14" s="172">
        <v>0</v>
      </c>
      <c r="CQ14" s="172">
        <v>0</v>
      </c>
      <c r="CR14" s="172">
        <v>0</v>
      </c>
      <c r="CS14" s="172">
        <v>0</v>
      </c>
      <c r="CT14" s="172">
        <v>0</v>
      </c>
      <c r="CU14" s="172">
        <v>0</v>
      </c>
      <c r="CV14" s="172">
        <v>0</v>
      </c>
      <c r="CW14" s="172">
        <v>0</v>
      </c>
      <c r="CX14" s="172">
        <v>0</v>
      </c>
      <c r="CY14" s="172">
        <v>0</v>
      </c>
      <c r="CZ14" s="172">
        <v>0</v>
      </c>
      <c r="DA14" s="172">
        <v>0</v>
      </c>
      <c r="DB14" s="172">
        <v>0</v>
      </c>
      <c r="DC14" s="172">
        <v>0</v>
      </c>
      <c r="DD14" s="172">
        <v>0</v>
      </c>
      <c r="DE14" s="172">
        <v>0</v>
      </c>
      <c r="DF14" s="173">
        <v>170798.47</v>
      </c>
      <c r="DG14" s="173">
        <v>-159100</v>
      </c>
      <c r="DH14" s="173">
        <v>0</v>
      </c>
      <c r="DI14" s="173">
        <v>11254.82</v>
      </c>
      <c r="DJ14" s="173">
        <v>0</v>
      </c>
      <c r="DK14" s="173">
        <v>0</v>
      </c>
      <c r="DL14" s="173">
        <v>0</v>
      </c>
      <c r="DM14" s="173">
        <v>28403.59</v>
      </c>
      <c r="DN14" s="173">
        <v>0</v>
      </c>
      <c r="DO14" s="173">
        <v>0</v>
      </c>
      <c r="DP14" s="173">
        <v>0</v>
      </c>
      <c r="DQ14" s="173">
        <v>0</v>
      </c>
      <c r="DR14" s="173">
        <v>0</v>
      </c>
      <c r="DS14" s="173">
        <v>536.01</v>
      </c>
      <c r="DT14" s="156"/>
    </row>
    <row r="15" spans="1:124" s="79" customFormat="1" ht="60" customHeight="1" thickTop="1" thickBot="1">
      <c r="A15" s="88"/>
      <c r="B15" s="157">
        <v>42928</v>
      </c>
      <c r="C15" s="158" t="s">
        <v>496</v>
      </c>
      <c r="D15" s="176">
        <v>90216495.968065843</v>
      </c>
      <c r="E15" s="177">
        <v>122919.23999999891</v>
      </c>
      <c r="F15" s="178">
        <v>0</v>
      </c>
      <c r="G15" s="179">
        <v>20838517.580000002</v>
      </c>
      <c r="H15" s="180">
        <v>20838517.580000002</v>
      </c>
      <c r="I15" s="188">
        <v>73771.66</v>
      </c>
      <c r="J15" s="189">
        <v>0</v>
      </c>
      <c r="K15" s="189">
        <v>451634.23</v>
      </c>
      <c r="L15" s="189">
        <v>600483.37</v>
      </c>
      <c r="M15" s="189">
        <v>4183222.09</v>
      </c>
      <c r="N15" s="189">
        <v>4368352.26</v>
      </c>
      <c r="O15" s="189">
        <v>713705.27</v>
      </c>
      <c r="P15" s="190">
        <v>113297.67</v>
      </c>
      <c r="Q15" s="188">
        <v>3511.72</v>
      </c>
      <c r="R15" s="189">
        <v>0</v>
      </c>
      <c r="S15" s="189">
        <v>0</v>
      </c>
      <c r="T15" s="189">
        <v>139428.24</v>
      </c>
      <c r="U15" s="189">
        <v>0</v>
      </c>
      <c r="V15" s="190">
        <v>0</v>
      </c>
      <c r="W15" s="179">
        <v>142939.96</v>
      </c>
      <c r="X15" s="188">
        <v>0</v>
      </c>
      <c r="Y15" s="190">
        <v>0</v>
      </c>
      <c r="Z15" s="191">
        <v>0</v>
      </c>
      <c r="AA15" s="192">
        <v>10647406.51</v>
      </c>
      <c r="AB15" s="193">
        <v>13900837.26</v>
      </c>
      <c r="AC15" s="189">
        <v>6894969.9399999995</v>
      </c>
      <c r="AD15" s="189">
        <v>3841.21</v>
      </c>
      <c r="AE15" s="189">
        <v>48000</v>
      </c>
      <c r="AF15" s="189">
        <v>0</v>
      </c>
      <c r="AG15" s="189">
        <v>0</v>
      </c>
      <c r="AH15" s="189">
        <v>3268</v>
      </c>
      <c r="AI15" s="189">
        <v>0</v>
      </c>
      <c r="AJ15" s="194">
        <v>0</v>
      </c>
      <c r="AK15" s="193">
        <v>0</v>
      </c>
      <c r="AL15" s="189">
        <v>0</v>
      </c>
      <c r="AM15" s="189">
        <v>41101.53</v>
      </c>
      <c r="AN15" s="189">
        <v>0</v>
      </c>
      <c r="AO15" s="189">
        <v>0</v>
      </c>
      <c r="AP15" s="189">
        <v>0</v>
      </c>
      <c r="AQ15" s="190">
        <v>-53500.36</v>
      </c>
      <c r="AR15" s="172"/>
      <c r="AS15" s="172"/>
      <c r="AT15" s="172"/>
      <c r="AU15" s="172"/>
      <c r="AV15" s="172"/>
      <c r="AW15" s="172"/>
      <c r="AX15" s="172"/>
      <c r="AY15" s="172"/>
      <c r="AZ15" s="172"/>
      <c r="BA15" s="173"/>
      <c r="BB15" s="172"/>
      <c r="BC15" s="173"/>
      <c r="BD15" s="173"/>
      <c r="BE15" s="172"/>
      <c r="BF15" s="173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2"/>
      <c r="DC15" s="172"/>
      <c r="DD15" s="172"/>
      <c r="DE15" s="172"/>
      <c r="DF15" s="173"/>
      <c r="DG15" s="173"/>
      <c r="DH15" s="173"/>
      <c r="DI15" s="173"/>
      <c r="DJ15" s="173"/>
      <c r="DK15" s="173"/>
      <c r="DL15" s="173"/>
      <c r="DM15" s="173"/>
      <c r="DN15" s="173"/>
      <c r="DO15" s="173"/>
      <c r="DP15" s="173"/>
      <c r="DQ15" s="173"/>
      <c r="DR15" s="173"/>
      <c r="DS15" s="173"/>
      <c r="DT15" s="156"/>
    </row>
    <row r="16" spans="1:124" s="79" customFormat="1" ht="60" customHeight="1" thickTop="1" thickBot="1">
      <c r="A16" s="88"/>
      <c r="B16" s="157">
        <v>42929</v>
      </c>
      <c r="C16" s="158" t="s">
        <v>497</v>
      </c>
      <c r="D16" s="176">
        <v>77353108.648065835</v>
      </c>
      <c r="E16" s="177">
        <v>123924.17999999892</v>
      </c>
      <c r="F16" s="178">
        <v>0</v>
      </c>
      <c r="G16" s="179">
        <v>20777163.210000001</v>
      </c>
      <c r="H16" s="180">
        <v>20777163.210000001</v>
      </c>
      <c r="I16" s="188">
        <v>232261.32</v>
      </c>
      <c r="J16" s="189">
        <v>0</v>
      </c>
      <c r="K16" s="189">
        <v>355554.08</v>
      </c>
      <c r="L16" s="189">
        <v>100103.43</v>
      </c>
      <c r="M16" s="189">
        <v>3449143.73</v>
      </c>
      <c r="N16" s="189">
        <v>3135497.43</v>
      </c>
      <c r="O16" s="189">
        <v>571890.64</v>
      </c>
      <c r="P16" s="190">
        <v>64670.6</v>
      </c>
      <c r="Q16" s="188">
        <v>4154.66</v>
      </c>
      <c r="R16" s="189">
        <v>500</v>
      </c>
      <c r="S16" s="189">
        <v>0</v>
      </c>
      <c r="T16" s="189">
        <v>0</v>
      </c>
      <c r="U16" s="189">
        <v>0</v>
      </c>
      <c r="V16" s="190">
        <v>0</v>
      </c>
      <c r="W16" s="179">
        <v>4654.66</v>
      </c>
      <c r="X16" s="188">
        <v>0</v>
      </c>
      <c r="Y16" s="190">
        <v>0</v>
      </c>
      <c r="Z16" s="191">
        <v>0</v>
      </c>
      <c r="AA16" s="192">
        <v>7913775.8899999997</v>
      </c>
      <c r="AB16" s="193">
        <v>13992439.840000002</v>
      </c>
      <c r="AC16" s="189">
        <v>6753337.3899999997</v>
      </c>
      <c r="AD16" s="189">
        <v>3841.21</v>
      </c>
      <c r="AE16" s="189">
        <v>1500</v>
      </c>
      <c r="AF16" s="189">
        <v>0</v>
      </c>
      <c r="AG16" s="189">
        <v>0</v>
      </c>
      <c r="AH16" s="189">
        <v>3416.2</v>
      </c>
      <c r="AI16" s="189">
        <v>0</v>
      </c>
      <c r="AJ16" s="194">
        <v>0</v>
      </c>
      <c r="AK16" s="193">
        <v>0</v>
      </c>
      <c r="AL16" s="189">
        <v>0</v>
      </c>
      <c r="AM16" s="189">
        <v>8068.2999999999993</v>
      </c>
      <c r="AN16" s="189">
        <v>0</v>
      </c>
      <c r="AO16" s="189">
        <v>0</v>
      </c>
      <c r="AP16" s="189">
        <v>23560.269999999997</v>
      </c>
      <c r="AQ16" s="190">
        <v>-9000</v>
      </c>
      <c r="AR16" s="172"/>
      <c r="AS16" s="172"/>
      <c r="AT16" s="172"/>
      <c r="AU16" s="172"/>
      <c r="AV16" s="172"/>
      <c r="AW16" s="172"/>
      <c r="AX16" s="172"/>
      <c r="AY16" s="172"/>
      <c r="AZ16" s="172"/>
      <c r="BA16" s="173"/>
      <c r="BB16" s="172"/>
      <c r="BC16" s="173"/>
      <c r="BD16" s="173"/>
      <c r="BE16" s="172"/>
      <c r="BF16" s="173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3"/>
      <c r="DG16" s="173"/>
      <c r="DH16" s="173"/>
      <c r="DI16" s="173"/>
      <c r="DJ16" s="173"/>
      <c r="DK16" s="173"/>
      <c r="DL16" s="173"/>
      <c r="DM16" s="173"/>
      <c r="DN16" s="173"/>
      <c r="DO16" s="173"/>
      <c r="DP16" s="173"/>
      <c r="DQ16" s="173"/>
      <c r="DR16" s="173"/>
      <c r="DS16" s="173"/>
      <c r="DT16" s="156"/>
    </row>
    <row r="17" spans="1:124" s="79" customFormat="1" ht="60" customHeight="1" thickTop="1" thickBot="1">
      <c r="A17" s="88">
        <v>140317710.71806583</v>
      </c>
      <c r="B17" s="157">
        <v>42930</v>
      </c>
      <c r="C17" s="158" t="s">
        <v>498</v>
      </c>
      <c r="D17" s="176">
        <v>42527810.428065836</v>
      </c>
      <c r="E17" s="177">
        <v>1131773.8299999989</v>
      </c>
      <c r="F17" s="178">
        <v>0</v>
      </c>
      <c r="G17" s="179">
        <v>42905616.25</v>
      </c>
      <c r="H17" s="180">
        <v>42905616.25</v>
      </c>
      <c r="I17" s="188">
        <v>11481.4</v>
      </c>
      <c r="J17" s="189">
        <v>0</v>
      </c>
      <c r="K17" s="189">
        <v>377539.12</v>
      </c>
      <c r="L17" s="189">
        <v>0</v>
      </c>
      <c r="M17" s="189">
        <v>3516698.39</v>
      </c>
      <c r="N17" s="189">
        <v>3101373.29</v>
      </c>
      <c r="O17" s="189">
        <v>984357.24</v>
      </c>
      <c r="P17" s="190">
        <v>85364.44</v>
      </c>
      <c r="Q17" s="188">
        <v>3504.15</v>
      </c>
      <c r="R17" s="189">
        <v>0</v>
      </c>
      <c r="S17" s="189">
        <v>0</v>
      </c>
      <c r="T17" s="189">
        <v>0</v>
      </c>
      <c r="U17" s="189">
        <v>0</v>
      </c>
      <c r="V17" s="190">
        <v>0</v>
      </c>
      <c r="W17" s="179">
        <v>3504.15</v>
      </c>
      <c r="X17" s="188">
        <v>0</v>
      </c>
      <c r="Y17" s="190">
        <v>0</v>
      </c>
      <c r="Z17" s="191">
        <v>0</v>
      </c>
      <c r="AA17" s="192">
        <v>8080318.0300000012</v>
      </c>
      <c r="AB17" s="193">
        <v>27320873.879999999</v>
      </c>
      <c r="AC17" s="189">
        <v>14590927.32</v>
      </c>
      <c r="AD17" s="189">
        <v>11523.63</v>
      </c>
      <c r="AE17" s="189">
        <v>1007844.67</v>
      </c>
      <c r="AF17" s="189">
        <v>0</v>
      </c>
      <c r="AG17" s="189">
        <v>0</v>
      </c>
      <c r="AH17" s="189">
        <v>3382</v>
      </c>
      <c r="AI17" s="189">
        <v>0</v>
      </c>
      <c r="AJ17" s="194">
        <v>0</v>
      </c>
      <c r="AK17" s="193">
        <v>0</v>
      </c>
      <c r="AL17" s="189">
        <v>0</v>
      </c>
      <c r="AM17" s="189">
        <v>1927.08</v>
      </c>
      <c r="AN17" s="189">
        <v>0</v>
      </c>
      <c r="AO17" s="189">
        <v>0</v>
      </c>
      <c r="AP17" s="189">
        <v>3590.9</v>
      </c>
      <c r="AQ17" s="190">
        <v>-34453.230000000003</v>
      </c>
      <c r="AR17" s="172">
        <v>13711242.91</v>
      </c>
      <c r="AS17" s="172">
        <v>13711242.91</v>
      </c>
      <c r="AT17" s="172">
        <v>0</v>
      </c>
      <c r="AU17" s="172">
        <v>182317.35</v>
      </c>
      <c r="AV17" s="172">
        <v>182317.35</v>
      </c>
      <c r="AW17" s="172">
        <v>0</v>
      </c>
      <c r="AX17" s="172">
        <v>7277</v>
      </c>
      <c r="AY17" s="172">
        <v>7277</v>
      </c>
      <c r="AZ17" s="172">
        <v>0</v>
      </c>
      <c r="BA17" s="173">
        <v>6876680.3499999996</v>
      </c>
      <c r="BB17" s="172">
        <v>6876680.3499999996</v>
      </c>
      <c r="BC17" s="173">
        <v>0</v>
      </c>
      <c r="BD17" s="173">
        <v>18289.59</v>
      </c>
      <c r="BE17" s="172">
        <v>18289.59</v>
      </c>
      <c r="BF17" s="173">
        <v>0</v>
      </c>
      <c r="BG17" s="172">
        <v>3841.21</v>
      </c>
      <c r="BH17" s="172">
        <v>3841.21</v>
      </c>
      <c r="BI17" s="172">
        <v>0</v>
      </c>
      <c r="BJ17" s="172">
        <v>0</v>
      </c>
      <c r="BK17" s="172">
        <v>0</v>
      </c>
      <c r="BL17" s="172">
        <v>0</v>
      </c>
      <c r="BM17" s="172">
        <v>3268</v>
      </c>
      <c r="BN17" s="172">
        <v>3268</v>
      </c>
      <c r="BO17" s="172">
        <v>0</v>
      </c>
      <c r="BP17" s="172">
        <v>0</v>
      </c>
      <c r="BQ17" s="172">
        <v>0</v>
      </c>
      <c r="BR17" s="172">
        <v>0</v>
      </c>
      <c r="BS17" s="172">
        <v>0</v>
      </c>
      <c r="BT17" s="172">
        <v>0</v>
      </c>
      <c r="BU17" s="172">
        <v>0</v>
      </c>
      <c r="BV17" s="172">
        <v>0</v>
      </c>
      <c r="BW17" s="172">
        <v>0</v>
      </c>
      <c r="BX17" s="172">
        <v>0</v>
      </c>
      <c r="BY17" s="172">
        <v>0</v>
      </c>
      <c r="BZ17" s="172">
        <v>0</v>
      </c>
      <c r="CA17" s="172">
        <v>0</v>
      </c>
      <c r="CB17" s="172">
        <v>46000</v>
      </c>
      <c r="CC17" s="172">
        <v>46000</v>
      </c>
      <c r="CD17" s="172">
        <v>0</v>
      </c>
      <c r="CE17" s="172">
        <v>2000</v>
      </c>
      <c r="CF17" s="172">
        <v>2000</v>
      </c>
      <c r="CG17" s="172">
        <v>0</v>
      </c>
      <c r="CH17" s="172">
        <v>0</v>
      </c>
      <c r="CI17" s="172">
        <v>0</v>
      </c>
      <c r="CJ17" s="172">
        <v>0</v>
      </c>
      <c r="CK17" s="172">
        <v>0</v>
      </c>
      <c r="CL17" s="172">
        <v>0</v>
      </c>
      <c r="CM17" s="172">
        <v>0</v>
      </c>
      <c r="CN17" s="172">
        <v>0</v>
      </c>
      <c r="CO17" s="172">
        <v>0</v>
      </c>
      <c r="CP17" s="172">
        <v>0</v>
      </c>
      <c r="CQ17" s="172">
        <v>0</v>
      </c>
      <c r="CR17" s="172">
        <v>0</v>
      </c>
      <c r="CS17" s="172">
        <v>0</v>
      </c>
      <c r="CT17" s="172">
        <v>0</v>
      </c>
      <c r="CU17" s="172">
        <v>0</v>
      </c>
      <c r="CV17" s="172">
        <v>0</v>
      </c>
      <c r="CW17" s="172">
        <v>0</v>
      </c>
      <c r="CX17" s="172">
        <v>0</v>
      </c>
      <c r="CY17" s="172">
        <v>0</v>
      </c>
      <c r="CZ17" s="172">
        <v>0</v>
      </c>
      <c r="DA17" s="172">
        <v>0</v>
      </c>
      <c r="DB17" s="172">
        <v>0</v>
      </c>
      <c r="DC17" s="172">
        <v>0</v>
      </c>
      <c r="DD17" s="172">
        <v>0</v>
      </c>
      <c r="DE17" s="172">
        <v>0</v>
      </c>
      <c r="DF17" s="173">
        <v>0</v>
      </c>
      <c r="DG17" s="173">
        <v>-53500.36</v>
      </c>
      <c r="DH17" s="173">
        <v>0</v>
      </c>
      <c r="DI17" s="173">
        <v>0</v>
      </c>
      <c r="DJ17" s="173">
        <v>0</v>
      </c>
      <c r="DK17" s="173">
        <v>0</v>
      </c>
      <c r="DL17" s="173">
        <v>0</v>
      </c>
      <c r="DM17" s="173">
        <v>41101.53</v>
      </c>
      <c r="DN17" s="173">
        <v>0</v>
      </c>
      <c r="DO17" s="173">
        <v>0</v>
      </c>
      <c r="DP17" s="173">
        <v>0</v>
      </c>
      <c r="DQ17" s="173">
        <v>0</v>
      </c>
      <c r="DR17" s="173">
        <v>0</v>
      </c>
      <c r="DS17" s="173">
        <v>0</v>
      </c>
      <c r="DT17" s="156"/>
    </row>
    <row r="18" spans="1:124" s="79" customFormat="1" ht="60" customHeight="1" thickTop="1" thickBot="1">
      <c r="A18" s="88">
        <v>140317710.71806583</v>
      </c>
      <c r="B18" s="157">
        <v>42933</v>
      </c>
      <c r="C18" s="158" t="s">
        <v>494</v>
      </c>
      <c r="D18" s="176">
        <v>28428237.278065834</v>
      </c>
      <c r="E18" s="177">
        <v>1133244.1899999988</v>
      </c>
      <c r="F18" s="178">
        <v>0</v>
      </c>
      <c r="G18" s="179">
        <v>23381997.460000005</v>
      </c>
      <c r="H18" s="180">
        <v>23381997.460000005</v>
      </c>
      <c r="I18" s="188">
        <v>33026.82</v>
      </c>
      <c r="J18" s="189">
        <v>0</v>
      </c>
      <c r="K18" s="189">
        <v>312946.48</v>
      </c>
      <c r="L18" s="189">
        <v>226958.1</v>
      </c>
      <c r="M18" s="189">
        <v>3814621.85</v>
      </c>
      <c r="N18" s="189">
        <v>3070818.8</v>
      </c>
      <c r="O18" s="189">
        <v>1768505.33</v>
      </c>
      <c r="P18" s="190">
        <v>49951.51</v>
      </c>
      <c r="Q18" s="188">
        <v>5595.42</v>
      </c>
      <c r="R18" s="189">
        <v>0</v>
      </c>
      <c r="S18" s="189">
        <v>0</v>
      </c>
      <c r="T18" s="189">
        <v>0</v>
      </c>
      <c r="U18" s="189">
        <v>0</v>
      </c>
      <c r="V18" s="190">
        <v>0</v>
      </c>
      <c r="W18" s="179">
        <v>5595.42</v>
      </c>
      <c r="X18" s="188">
        <v>0</v>
      </c>
      <c r="Y18" s="190">
        <v>0</v>
      </c>
      <c r="Z18" s="191">
        <v>0</v>
      </c>
      <c r="AA18" s="192">
        <v>9282424.3099999987</v>
      </c>
      <c r="AB18" s="193">
        <v>13442916.110000001</v>
      </c>
      <c r="AC18" s="189">
        <v>6469173.6099999994</v>
      </c>
      <c r="AD18" s="189">
        <v>3841.21</v>
      </c>
      <c r="AE18" s="189">
        <v>1500</v>
      </c>
      <c r="AF18" s="189">
        <v>3100000</v>
      </c>
      <c r="AG18" s="189">
        <v>0</v>
      </c>
      <c r="AH18" s="189">
        <v>3477</v>
      </c>
      <c r="AI18" s="189">
        <v>0</v>
      </c>
      <c r="AJ18" s="194">
        <v>0</v>
      </c>
      <c r="AK18" s="193">
        <v>249180.97</v>
      </c>
      <c r="AL18" s="189">
        <v>0</v>
      </c>
      <c r="AM18" s="189">
        <v>16578.849999999999</v>
      </c>
      <c r="AN18" s="189">
        <v>0</v>
      </c>
      <c r="AO18" s="189">
        <v>0</v>
      </c>
      <c r="AP18" s="189">
        <v>0</v>
      </c>
      <c r="AQ18" s="190">
        <v>95329.709999999992</v>
      </c>
      <c r="AR18" s="172">
        <v>13711242.91</v>
      </c>
      <c r="AS18" s="172">
        <v>13711242.91</v>
      </c>
      <c r="AT18" s="172">
        <v>0</v>
      </c>
      <c r="AU18" s="172">
        <v>182317.35</v>
      </c>
      <c r="AV18" s="172">
        <v>182317.35</v>
      </c>
      <c r="AW18" s="172">
        <v>0</v>
      </c>
      <c r="AX18" s="172">
        <v>7277</v>
      </c>
      <c r="AY18" s="172">
        <v>7277</v>
      </c>
      <c r="AZ18" s="172">
        <v>0</v>
      </c>
      <c r="BA18" s="173">
        <v>6876680.3499999996</v>
      </c>
      <c r="BB18" s="172">
        <v>6876680.3499999996</v>
      </c>
      <c r="BC18" s="173">
        <v>0</v>
      </c>
      <c r="BD18" s="173">
        <v>18289.59</v>
      </c>
      <c r="BE18" s="172">
        <v>18289.59</v>
      </c>
      <c r="BF18" s="173">
        <v>0</v>
      </c>
      <c r="BG18" s="172">
        <v>3841.21</v>
      </c>
      <c r="BH18" s="172">
        <v>3841.21</v>
      </c>
      <c r="BI18" s="172">
        <v>0</v>
      </c>
      <c r="BJ18" s="172">
        <v>0</v>
      </c>
      <c r="BK18" s="172">
        <v>0</v>
      </c>
      <c r="BL18" s="172">
        <v>0</v>
      </c>
      <c r="BM18" s="172">
        <v>3268</v>
      </c>
      <c r="BN18" s="172">
        <v>3268</v>
      </c>
      <c r="BO18" s="172">
        <v>0</v>
      </c>
      <c r="BP18" s="172">
        <v>0</v>
      </c>
      <c r="BQ18" s="172">
        <v>0</v>
      </c>
      <c r="BR18" s="172">
        <v>0</v>
      </c>
      <c r="BS18" s="172">
        <v>0</v>
      </c>
      <c r="BT18" s="172">
        <v>0</v>
      </c>
      <c r="BU18" s="172">
        <v>0</v>
      </c>
      <c r="BV18" s="172">
        <v>0</v>
      </c>
      <c r="BW18" s="172">
        <v>0</v>
      </c>
      <c r="BX18" s="172">
        <v>0</v>
      </c>
      <c r="BY18" s="172">
        <v>0</v>
      </c>
      <c r="BZ18" s="172">
        <v>0</v>
      </c>
      <c r="CA18" s="172">
        <v>0</v>
      </c>
      <c r="CB18" s="172">
        <v>46000</v>
      </c>
      <c r="CC18" s="172">
        <v>46000</v>
      </c>
      <c r="CD18" s="172">
        <v>0</v>
      </c>
      <c r="CE18" s="172">
        <v>2000</v>
      </c>
      <c r="CF18" s="172">
        <v>2000</v>
      </c>
      <c r="CG18" s="172">
        <v>0</v>
      </c>
      <c r="CH18" s="172">
        <v>0</v>
      </c>
      <c r="CI18" s="172">
        <v>0</v>
      </c>
      <c r="CJ18" s="172">
        <v>0</v>
      </c>
      <c r="CK18" s="172">
        <v>0</v>
      </c>
      <c r="CL18" s="172">
        <v>0</v>
      </c>
      <c r="CM18" s="172">
        <v>0</v>
      </c>
      <c r="CN18" s="172">
        <v>0</v>
      </c>
      <c r="CO18" s="172">
        <v>0</v>
      </c>
      <c r="CP18" s="172">
        <v>0</v>
      </c>
      <c r="CQ18" s="172">
        <v>0</v>
      </c>
      <c r="CR18" s="172">
        <v>0</v>
      </c>
      <c r="CS18" s="172">
        <v>0</v>
      </c>
      <c r="CT18" s="172">
        <v>0</v>
      </c>
      <c r="CU18" s="172">
        <v>0</v>
      </c>
      <c r="CV18" s="172">
        <v>0</v>
      </c>
      <c r="CW18" s="172">
        <v>0</v>
      </c>
      <c r="CX18" s="172">
        <v>0</v>
      </c>
      <c r="CY18" s="172">
        <v>0</v>
      </c>
      <c r="CZ18" s="172">
        <v>0</v>
      </c>
      <c r="DA18" s="172">
        <v>0</v>
      </c>
      <c r="DB18" s="172">
        <v>0</v>
      </c>
      <c r="DC18" s="172">
        <v>0</v>
      </c>
      <c r="DD18" s="172">
        <v>0</v>
      </c>
      <c r="DE18" s="172">
        <v>0</v>
      </c>
      <c r="DF18" s="173">
        <v>0</v>
      </c>
      <c r="DG18" s="173">
        <v>-53500.36</v>
      </c>
      <c r="DH18" s="173">
        <v>0</v>
      </c>
      <c r="DI18" s="173">
        <v>0</v>
      </c>
      <c r="DJ18" s="173">
        <v>0</v>
      </c>
      <c r="DK18" s="173">
        <v>0</v>
      </c>
      <c r="DL18" s="173">
        <v>0</v>
      </c>
      <c r="DM18" s="173">
        <v>41101.53</v>
      </c>
      <c r="DN18" s="173">
        <v>0</v>
      </c>
      <c r="DO18" s="173">
        <v>0</v>
      </c>
      <c r="DP18" s="173">
        <v>0</v>
      </c>
      <c r="DQ18" s="173">
        <v>0</v>
      </c>
      <c r="DR18" s="173">
        <v>0</v>
      </c>
      <c r="DS18" s="173">
        <v>0</v>
      </c>
      <c r="DT18" s="156"/>
    </row>
    <row r="19" spans="1:124" s="79" customFormat="1" ht="60" customHeight="1" thickTop="1" thickBot="1">
      <c r="A19" s="88"/>
      <c r="B19" s="157">
        <v>42934</v>
      </c>
      <c r="C19" s="158" t="s">
        <v>495</v>
      </c>
      <c r="D19" s="176">
        <v>21151958.448065836</v>
      </c>
      <c r="E19" s="177">
        <v>1134762.5399999989</v>
      </c>
      <c r="F19" s="178">
        <v>0</v>
      </c>
      <c r="G19" s="179">
        <v>20123034.099999998</v>
      </c>
      <c r="H19" s="180">
        <v>20123034.099999998</v>
      </c>
      <c r="I19" s="188">
        <v>63315.199999999997</v>
      </c>
      <c r="J19" s="189">
        <v>0</v>
      </c>
      <c r="K19" s="189">
        <v>916320.71</v>
      </c>
      <c r="L19" s="189">
        <v>342600.87</v>
      </c>
      <c r="M19" s="189">
        <v>6652282.0499999998</v>
      </c>
      <c r="N19" s="189">
        <v>3203617.88</v>
      </c>
      <c r="O19" s="189">
        <v>1617237.61</v>
      </c>
      <c r="P19" s="190">
        <v>46617.3</v>
      </c>
      <c r="Q19" s="188">
        <v>2763.65</v>
      </c>
      <c r="R19" s="189">
        <v>2000</v>
      </c>
      <c r="S19" s="189">
        <v>0</v>
      </c>
      <c r="T19" s="189">
        <v>0</v>
      </c>
      <c r="U19" s="189">
        <v>0</v>
      </c>
      <c r="V19" s="190">
        <v>0</v>
      </c>
      <c r="W19" s="179">
        <v>4763.6499999999996</v>
      </c>
      <c r="X19" s="188">
        <v>0</v>
      </c>
      <c r="Y19" s="190">
        <v>0</v>
      </c>
      <c r="Z19" s="191">
        <v>0</v>
      </c>
      <c r="AA19" s="192">
        <v>12846755.270000001</v>
      </c>
      <c r="AB19" s="193">
        <v>13247836.280000001</v>
      </c>
      <c r="AC19" s="189">
        <v>6722833.4199999999</v>
      </c>
      <c r="AD19" s="189">
        <v>3841.21</v>
      </c>
      <c r="AE19" s="189">
        <v>3500</v>
      </c>
      <c r="AF19" s="189">
        <v>0</v>
      </c>
      <c r="AG19" s="189">
        <v>0</v>
      </c>
      <c r="AH19" s="189">
        <v>7193.4</v>
      </c>
      <c r="AI19" s="189">
        <v>0</v>
      </c>
      <c r="AJ19" s="194">
        <v>0</v>
      </c>
      <c r="AK19" s="193">
        <v>0</v>
      </c>
      <c r="AL19" s="189">
        <v>0</v>
      </c>
      <c r="AM19" s="189">
        <v>24147.33</v>
      </c>
      <c r="AN19" s="189">
        <v>0</v>
      </c>
      <c r="AO19" s="189">
        <v>113673.66</v>
      </c>
      <c r="AP19" s="189">
        <v>8.8000000000000007</v>
      </c>
      <c r="AQ19" s="190">
        <v>0</v>
      </c>
      <c r="AR19" s="172"/>
      <c r="AS19" s="172"/>
      <c r="AT19" s="172"/>
      <c r="AU19" s="172"/>
      <c r="AV19" s="172"/>
      <c r="AW19" s="172"/>
      <c r="AX19" s="172"/>
      <c r="AY19" s="172"/>
      <c r="AZ19" s="172"/>
      <c r="BA19" s="173"/>
      <c r="BB19" s="172"/>
      <c r="BC19" s="173"/>
      <c r="BD19" s="173"/>
      <c r="BE19" s="172"/>
      <c r="BF19" s="173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2"/>
      <c r="CE19" s="172"/>
      <c r="CF19" s="172"/>
      <c r="CG19" s="172"/>
      <c r="CH19" s="172"/>
      <c r="CI19" s="172"/>
      <c r="CJ19" s="172"/>
      <c r="CK19" s="172"/>
      <c r="CL19" s="172"/>
      <c r="CM19" s="172"/>
      <c r="CN19" s="172"/>
      <c r="CO19" s="172"/>
      <c r="CP19" s="172"/>
      <c r="CQ19" s="172"/>
      <c r="CR19" s="172"/>
      <c r="CS19" s="172"/>
      <c r="CT19" s="172"/>
      <c r="CU19" s="172"/>
      <c r="CV19" s="172"/>
      <c r="CW19" s="172"/>
      <c r="CX19" s="172"/>
      <c r="CY19" s="172"/>
      <c r="CZ19" s="172"/>
      <c r="DA19" s="172"/>
      <c r="DB19" s="172"/>
      <c r="DC19" s="172"/>
      <c r="DD19" s="172"/>
      <c r="DE19" s="172"/>
      <c r="DF19" s="173"/>
      <c r="DG19" s="173"/>
      <c r="DH19" s="173"/>
      <c r="DI19" s="173"/>
      <c r="DJ19" s="173"/>
      <c r="DK19" s="173"/>
      <c r="DL19" s="173"/>
      <c r="DM19" s="173"/>
      <c r="DN19" s="173"/>
      <c r="DO19" s="173"/>
      <c r="DP19" s="173"/>
      <c r="DQ19" s="173"/>
      <c r="DR19" s="173"/>
      <c r="DS19" s="173"/>
      <c r="DT19" s="156"/>
    </row>
    <row r="20" spans="1:124" s="79" customFormat="1" ht="60" customHeight="1" thickTop="1" thickBot="1">
      <c r="A20" s="88">
        <v>140317710.71806583</v>
      </c>
      <c r="B20" s="157">
        <v>42935</v>
      </c>
      <c r="C20" s="158" t="s">
        <v>496</v>
      </c>
      <c r="D20" s="176">
        <v>13996993.928065833</v>
      </c>
      <c r="E20" s="177">
        <v>1135801.639999999</v>
      </c>
      <c r="F20" s="178">
        <v>0</v>
      </c>
      <c r="G20" s="179">
        <v>20637286.570000004</v>
      </c>
      <c r="H20" s="180">
        <v>20637286.570000004</v>
      </c>
      <c r="I20" s="188">
        <v>10505.3</v>
      </c>
      <c r="J20" s="189">
        <v>0</v>
      </c>
      <c r="K20" s="189">
        <v>348957.77</v>
      </c>
      <c r="L20" s="189">
        <v>611600.87</v>
      </c>
      <c r="M20" s="189">
        <v>5601405.8799999999</v>
      </c>
      <c r="N20" s="189">
        <v>5582378.1600000001</v>
      </c>
      <c r="O20" s="189">
        <v>1240498.51</v>
      </c>
      <c r="P20" s="190">
        <v>85404.82</v>
      </c>
      <c r="Q20" s="188">
        <v>1570.74</v>
      </c>
      <c r="R20" s="189">
        <v>0</v>
      </c>
      <c r="S20" s="189">
        <v>0</v>
      </c>
      <c r="T20" s="189">
        <v>0</v>
      </c>
      <c r="U20" s="189">
        <v>0</v>
      </c>
      <c r="V20" s="190">
        <v>0</v>
      </c>
      <c r="W20" s="179">
        <v>1570.74</v>
      </c>
      <c r="X20" s="188">
        <v>0</v>
      </c>
      <c r="Y20" s="190">
        <v>0</v>
      </c>
      <c r="Z20" s="191">
        <v>0</v>
      </c>
      <c r="AA20" s="192">
        <v>13482322.050000001</v>
      </c>
      <c r="AB20" s="193">
        <v>13751827.359999999</v>
      </c>
      <c r="AC20" s="189">
        <v>6732857.7800000003</v>
      </c>
      <c r="AD20" s="189">
        <v>3841.21</v>
      </c>
      <c r="AE20" s="189">
        <v>1000</v>
      </c>
      <c r="AF20" s="189">
        <v>0</v>
      </c>
      <c r="AG20" s="189">
        <v>0</v>
      </c>
      <c r="AH20" s="189">
        <v>3442.8</v>
      </c>
      <c r="AI20" s="189">
        <v>0</v>
      </c>
      <c r="AJ20" s="194">
        <v>0</v>
      </c>
      <c r="AK20" s="193">
        <v>0</v>
      </c>
      <c r="AL20" s="189">
        <v>0</v>
      </c>
      <c r="AM20" s="189">
        <v>40965.01</v>
      </c>
      <c r="AN20" s="189">
        <v>0</v>
      </c>
      <c r="AO20" s="189">
        <v>0</v>
      </c>
      <c r="AP20" s="189">
        <v>0</v>
      </c>
      <c r="AQ20" s="190">
        <v>103352.41</v>
      </c>
      <c r="AR20" s="172">
        <v>13711242.91</v>
      </c>
      <c r="AS20" s="172">
        <v>13711242.91</v>
      </c>
      <c r="AT20" s="172">
        <v>0</v>
      </c>
      <c r="AU20" s="172">
        <v>182317.35</v>
      </c>
      <c r="AV20" s="172">
        <v>182317.35</v>
      </c>
      <c r="AW20" s="172">
        <v>0</v>
      </c>
      <c r="AX20" s="172">
        <v>7277</v>
      </c>
      <c r="AY20" s="172">
        <v>7277</v>
      </c>
      <c r="AZ20" s="172">
        <v>0</v>
      </c>
      <c r="BA20" s="173">
        <v>6876680.3499999996</v>
      </c>
      <c r="BB20" s="172">
        <v>6876680.3499999996</v>
      </c>
      <c r="BC20" s="173">
        <v>0</v>
      </c>
      <c r="BD20" s="173">
        <v>18289.59</v>
      </c>
      <c r="BE20" s="172">
        <v>18289.59</v>
      </c>
      <c r="BF20" s="173">
        <v>0</v>
      </c>
      <c r="BG20" s="172">
        <v>3841.21</v>
      </c>
      <c r="BH20" s="172">
        <v>3841.21</v>
      </c>
      <c r="BI20" s="172">
        <v>0</v>
      </c>
      <c r="BJ20" s="172">
        <v>0</v>
      </c>
      <c r="BK20" s="172">
        <v>0</v>
      </c>
      <c r="BL20" s="172">
        <v>0</v>
      </c>
      <c r="BM20" s="172">
        <v>3268</v>
      </c>
      <c r="BN20" s="172">
        <v>3268</v>
      </c>
      <c r="BO20" s="172">
        <v>0</v>
      </c>
      <c r="BP20" s="172">
        <v>0</v>
      </c>
      <c r="BQ20" s="172">
        <v>0</v>
      </c>
      <c r="BR20" s="172">
        <v>0</v>
      </c>
      <c r="BS20" s="172">
        <v>0</v>
      </c>
      <c r="BT20" s="172">
        <v>0</v>
      </c>
      <c r="BU20" s="172">
        <v>0</v>
      </c>
      <c r="BV20" s="172">
        <v>0</v>
      </c>
      <c r="BW20" s="172">
        <v>0</v>
      </c>
      <c r="BX20" s="172">
        <v>0</v>
      </c>
      <c r="BY20" s="172">
        <v>0</v>
      </c>
      <c r="BZ20" s="172">
        <v>0</v>
      </c>
      <c r="CA20" s="172">
        <v>0</v>
      </c>
      <c r="CB20" s="172">
        <v>46000</v>
      </c>
      <c r="CC20" s="172">
        <v>46000</v>
      </c>
      <c r="CD20" s="172">
        <v>0</v>
      </c>
      <c r="CE20" s="172">
        <v>2000</v>
      </c>
      <c r="CF20" s="172">
        <v>2000</v>
      </c>
      <c r="CG20" s="172">
        <v>0</v>
      </c>
      <c r="CH20" s="172">
        <v>0</v>
      </c>
      <c r="CI20" s="172">
        <v>0</v>
      </c>
      <c r="CJ20" s="172">
        <v>0</v>
      </c>
      <c r="CK20" s="172">
        <v>0</v>
      </c>
      <c r="CL20" s="172">
        <v>0</v>
      </c>
      <c r="CM20" s="172">
        <v>0</v>
      </c>
      <c r="CN20" s="172">
        <v>0</v>
      </c>
      <c r="CO20" s="172">
        <v>0</v>
      </c>
      <c r="CP20" s="172">
        <v>0</v>
      </c>
      <c r="CQ20" s="172">
        <v>0</v>
      </c>
      <c r="CR20" s="172">
        <v>0</v>
      </c>
      <c r="CS20" s="172">
        <v>0</v>
      </c>
      <c r="CT20" s="172">
        <v>0</v>
      </c>
      <c r="CU20" s="172">
        <v>0</v>
      </c>
      <c r="CV20" s="172">
        <v>0</v>
      </c>
      <c r="CW20" s="172">
        <v>0</v>
      </c>
      <c r="CX20" s="172">
        <v>0</v>
      </c>
      <c r="CY20" s="172">
        <v>0</v>
      </c>
      <c r="CZ20" s="172">
        <v>0</v>
      </c>
      <c r="DA20" s="172">
        <v>0</v>
      </c>
      <c r="DB20" s="172">
        <v>0</v>
      </c>
      <c r="DC20" s="172">
        <v>0</v>
      </c>
      <c r="DD20" s="172">
        <v>0</v>
      </c>
      <c r="DE20" s="172">
        <v>0</v>
      </c>
      <c r="DF20" s="173">
        <v>0</v>
      </c>
      <c r="DG20" s="173">
        <v>-53500.36</v>
      </c>
      <c r="DH20" s="173">
        <v>0</v>
      </c>
      <c r="DI20" s="173">
        <v>0</v>
      </c>
      <c r="DJ20" s="173">
        <v>0</v>
      </c>
      <c r="DK20" s="173">
        <v>0</v>
      </c>
      <c r="DL20" s="173">
        <v>0</v>
      </c>
      <c r="DM20" s="173">
        <v>41101.53</v>
      </c>
      <c r="DN20" s="173">
        <v>0</v>
      </c>
      <c r="DO20" s="173">
        <v>0</v>
      </c>
      <c r="DP20" s="173">
        <v>0</v>
      </c>
      <c r="DQ20" s="173">
        <v>0</v>
      </c>
      <c r="DR20" s="173">
        <v>0</v>
      </c>
      <c r="DS20" s="173">
        <v>0</v>
      </c>
      <c r="DT20" s="156"/>
    </row>
    <row r="21" spans="1:124" s="79" customFormat="1" ht="60" customHeight="1" thickTop="1" thickBot="1">
      <c r="A21" s="88">
        <v>140317710.71806583</v>
      </c>
      <c r="B21" s="157">
        <v>42936</v>
      </c>
      <c r="C21" s="158" t="s">
        <v>497</v>
      </c>
      <c r="D21" s="176">
        <v>5618069.0380658284</v>
      </c>
      <c r="E21" s="177">
        <v>36846.609999998938</v>
      </c>
      <c r="F21" s="178">
        <v>0</v>
      </c>
      <c r="G21" s="179">
        <v>21261691.490000002</v>
      </c>
      <c r="H21" s="180">
        <v>21261691.490000002</v>
      </c>
      <c r="I21" s="188">
        <v>29765.22</v>
      </c>
      <c r="J21" s="189">
        <v>0</v>
      </c>
      <c r="K21" s="189">
        <v>322830.3</v>
      </c>
      <c r="L21" s="189">
        <v>347751.76</v>
      </c>
      <c r="M21" s="189">
        <v>4703698.3099999996</v>
      </c>
      <c r="N21" s="189">
        <v>5054281.43</v>
      </c>
      <c r="O21" s="189">
        <v>845546.09</v>
      </c>
      <c r="P21" s="190">
        <v>71529.539999999994</v>
      </c>
      <c r="Q21" s="188">
        <v>1791.63</v>
      </c>
      <c r="R21" s="189">
        <v>0</v>
      </c>
      <c r="S21" s="189">
        <v>0</v>
      </c>
      <c r="T21" s="189">
        <v>0</v>
      </c>
      <c r="U21" s="189">
        <v>0</v>
      </c>
      <c r="V21" s="190">
        <v>405572.32</v>
      </c>
      <c r="W21" s="179">
        <v>407363.95</v>
      </c>
      <c r="X21" s="188">
        <v>0</v>
      </c>
      <c r="Y21" s="190">
        <v>0</v>
      </c>
      <c r="Z21" s="191">
        <v>1100000</v>
      </c>
      <c r="AA21" s="192">
        <v>12882766.6</v>
      </c>
      <c r="AB21" s="193">
        <v>13620856.390000001</v>
      </c>
      <c r="AC21" s="189">
        <v>6629755.4399999995</v>
      </c>
      <c r="AD21" s="189">
        <v>3841.21</v>
      </c>
      <c r="AE21" s="189">
        <v>1000</v>
      </c>
      <c r="AF21" s="189">
        <v>0</v>
      </c>
      <c r="AG21" s="189">
        <v>0</v>
      </c>
      <c r="AH21" s="189">
        <v>3404.8</v>
      </c>
      <c r="AI21" s="189">
        <v>109387.79000000001</v>
      </c>
      <c r="AJ21" s="194">
        <v>0</v>
      </c>
      <c r="AK21" s="193">
        <v>266.89</v>
      </c>
      <c r="AL21" s="189">
        <v>0</v>
      </c>
      <c r="AM21" s="189">
        <v>23787.61</v>
      </c>
      <c r="AN21" s="189">
        <v>0</v>
      </c>
      <c r="AO21" s="189">
        <v>724680.61</v>
      </c>
      <c r="AP21" s="189">
        <v>178.8</v>
      </c>
      <c r="AQ21" s="190">
        <v>144531.95000000001</v>
      </c>
      <c r="AR21" s="172">
        <v>13711242.91</v>
      </c>
      <c r="AS21" s="172">
        <v>13711242.91</v>
      </c>
      <c r="AT21" s="172">
        <v>0</v>
      </c>
      <c r="AU21" s="172">
        <v>182317.35</v>
      </c>
      <c r="AV21" s="172">
        <v>182317.35</v>
      </c>
      <c r="AW21" s="172">
        <v>0</v>
      </c>
      <c r="AX21" s="172">
        <v>7277</v>
      </c>
      <c r="AY21" s="172">
        <v>7277</v>
      </c>
      <c r="AZ21" s="172">
        <v>0</v>
      </c>
      <c r="BA21" s="173">
        <v>6876680.3499999996</v>
      </c>
      <c r="BB21" s="172">
        <v>6876680.3499999996</v>
      </c>
      <c r="BC21" s="173">
        <v>0</v>
      </c>
      <c r="BD21" s="173">
        <v>18289.59</v>
      </c>
      <c r="BE21" s="172">
        <v>18289.59</v>
      </c>
      <c r="BF21" s="173">
        <v>0</v>
      </c>
      <c r="BG21" s="172">
        <v>3841.21</v>
      </c>
      <c r="BH21" s="172">
        <v>3841.21</v>
      </c>
      <c r="BI21" s="172">
        <v>0</v>
      </c>
      <c r="BJ21" s="172">
        <v>0</v>
      </c>
      <c r="BK21" s="172">
        <v>0</v>
      </c>
      <c r="BL21" s="172">
        <v>0</v>
      </c>
      <c r="BM21" s="172">
        <v>3268</v>
      </c>
      <c r="BN21" s="172">
        <v>3268</v>
      </c>
      <c r="BO21" s="172">
        <v>0</v>
      </c>
      <c r="BP21" s="172">
        <v>0</v>
      </c>
      <c r="BQ21" s="172">
        <v>0</v>
      </c>
      <c r="BR21" s="172">
        <v>0</v>
      </c>
      <c r="BS21" s="172">
        <v>0</v>
      </c>
      <c r="BT21" s="172">
        <v>0</v>
      </c>
      <c r="BU21" s="172">
        <v>0</v>
      </c>
      <c r="BV21" s="172">
        <v>0</v>
      </c>
      <c r="BW21" s="172">
        <v>0</v>
      </c>
      <c r="BX21" s="172">
        <v>0</v>
      </c>
      <c r="BY21" s="172">
        <v>0</v>
      </c>
      <c r="BZ21" s="172">
        <v>0</v>
      </c>
      <c r="CA21" s="172">
        <v>0</v>
      </c>
      <c r="CB21" s="172">
        <v>46000</v>
      </c>
      <c r="CC21" s="172">
        <v>46000</v>
      </c>
      <c r="CD21" s="172">
        <v>0</v>
      </c>
      <c r="CE21" s="172">
        <v>2000</v>
      </c>
      <c r="CF21" s="172">
        <v>2000</v>
      </c>
      <c r="CG21" s="172">
        <v>0</v>
      </c>
      <c r="CH21" s="172">
        <v>0</v>
      </c>
      <c r="CI21" s="172">
        <v>0</v>
      </c>
      <c r="CJ21" s="172">
        <v>0</v>
      </c>
      <c r="CK21" s="172">
        <v>0</v>
      </c>
      <c r="CL21" s="172">
        <v>0</v>
      </c>
      <c r="CM21" s="172">
        <v>0</v>
      </c>
      <c r="CN21" s="172">
        <v>0</v>
      </c>
      <c r="CO21" s="172">
        <v>0</v>
      </c>
      <c r="CP21" s="172">
        <v>0</v>
      </c>
      <c r="CQ21" s="172">
        <v>0</v>
      </c>
      <c r="CR21" s="172">
        <v>0</v>
      </c>
      <c r="CS21" s="172">
        <v>0</v>
      </c>
      <c r="CT21" s="172">
        <v>0</v>
      </c>
      <c r="CU21" s="172">
        <v>0</v>
      </c>
      <c r="CV21" s="172">
        <v>0</v>
      </c>
      <c r="CW21" s="172">
        <v>0</v>
      </c>
      <c r="CX21" s="172">
        <v>0</v>
      </c>
      <c r="CY21" s="172">
        <v>0</v>
      </c>
      <c r="CZ21" s="172">
        <v>0</v>
      </c>
      <c r="DA21" s="172">
        <v>0</v>
      </c>
      <c r="DB21" s="172">
        <v>0</v>
      </c>
      <c r="DC21" s="172">
        <v>0</v>
      </c>
      <c r="DD21" s="172">
        <v>0</v>
      </c>
      <c r="DE21" s="172">
        <v>0</v>
      </c>
      <c r="DF21" s="173">
        <v>0</v>
      </c>
      <c r="DG21" s="173">
        <v>-53500.36</v>
      </c>
      <c r="DH21" s="173">
        <v>0</v>
      </c>
      <c r="DI21" s="173">
        <v>0</v>
      </c>
      <c r="DJ21" s="173">
        <v>0</v>
      </c>
      <c r="DK21" s="173">
        <v>0</v>
      </c>
      <c r="DL21" s="173">
        <v>0</v>
      </c>
      <c r="DM21" s="173">
        <v>41101.53</v>
      </c>
      <c r="DN21" s="173">
        <v>0</v>
      </c>
      <c r="DO21" s="173">
        <v>0</v>
      </c>
      <c r="DP21" s="173">
        <v>0</v>
      </c>
      <c r="DQ21" s="173">
        <v>0</v>
      </c>
      <c r="DR21" s="173">
        <v>0</v>
      </c>
      <c r="DS21" s="173">
        <v>0</v>
      </c>
      <c r="DT21" s="156"/>
    </row>
    <row r="22" spans="1:124" s="79" customFormat="1" ht="60" customHeight="1" thickTop="1" thickBot="1">
      <c r="A22" s="88" t="s">
        <v>499</v>
      </c>
      <c r="B22" s="157">
        <v>42937</v>
      </c>
      <c r="C22" s="158" t="s">
        <v>498</v>
      </c>
      <c r="D22" s="176">
        <v>5706377.8580658324</v>
      </c>
      <c r="E22" s="177">
        <v>698029.98999999894</v>
      </c>
      <c r="F22" s="178">
        <v>-30048647.900000002</v>
      </c>
      <c r="G22" s="179">
        <v>41514995.560000002</v>
      </c>
      <c r="H22" s="180">
        <v>11466347.66</v>
      </c>
      <c r="I22" s="188">
        <v>76539.41</v>
      </c>
      <c r="J22" s="189">
        <v>0</v>
      </c>
      <c r="K22" s="189">
        <v>317001.36</v>
      </c>
      <c r="L22" s="189">
        <v>313891.17</v>
      </c>
      <c r="M22" s="189">
        <v>4647879.6100000003</v>
      </c>
      <c r="N22" s="189">
        <v>4843554.28</v>
      </c>
      <c r="O22" s="189">
        <v>1301759.6100000001</v>
      </c>
      <c r="P22" s="190">
        <v>54030.82</v>
      </c>
      <c r="Q22" s="188">
        <v>0.22</v>
      </c>
      <c r="R22" s="189">
        <v>0</v>
      </c>
      <c r="S22" s="189">
        <v>0</v>
      </c>
      <c r="T22" s="189">
        <v>0</v>
      </c>
      <c r="U22" s="189">
        <v>0</v>
      </c>
      <c r="V22" s="190">
        <v>0</v>
      </c>
      <c r="W22" s="179">
        <v>0.22</v>
      </c>
      <c r="X22" s="188">
        <v>0</v>
      </c>
      <c r="Y22" s="190">
        <v>0</v>
      </c>
      <c r="Z22" s="191">
        <v>0</v>
      </c>
      <c r="AA22" s="192">
        <v>11554656.480000002</v>
      </c>
      <c r="AB22" s="193">
        <v>7282916.3100000005</v>
      </c>
      <c r="AC22" s="189">
        <v>3468233.8699999996</v>
      </c>
      <c r="AD22" s="189">
        <v>2189.4899999999998</v>
      </c>
      <c r="AE22" s="189">
        <v>661178.48</v>
      </c>
      <c r="AF22" s="189">
        <v>0</v>
      </c>
      <c r="AG22" s="189">
        <v>0</v>
      </c>
      <c r="AH22" s="189">
        <v>1908.26</v>
      </c>
      <c r="AI22" s="189">
        <v>0</v>
      </c>
      <c r="AJ22" s="194">
        <v>0</v>
      </c>
      <c r="AK22" s="193">
        <v>0</v>
      </c>
      <c r="AL22" s="189">
        <v>0</v>
      </c>
      <c r="AM22" s="189">
        <v>21974.010000000002</v>
      </c>
      <c r="AN22" s="189">
        <v>0</v>
      </c>
      <c r="AO22" s="189">
        <v>0</v>
      </c>
      <c r="AP22" s="189">
        <v>747.62</v>
      </c>
      <c r="AQ22" s="190">
        <v>27199.62</v>
      </c>
      <c r="AR22" s="172">
        <v>13711242.91</v>
      </c>
      <c r="AS22" s="172">
        <v>13711242.91</v>
      </c>
      <c r="AT22" s="172">
        <v>0</v>
      </c>
      <c r="AU22" s="172">
        <v>182317.35</v>
      </c>
      <c r="AV22" s="172">
        <v>182317.35</v>
      </c>
      <c r="AW22" s="172">
        <v>0</v>
      </c>
      <c r="AX22" s="172">
        <v>7277</v>
      </c>
      <c r="AY22" s="172">
        <v>7277</v>
      </c>
      <c r="AZ22" s="172">
        <v>0</v>
      </c>
      <c r="BA22" s="173">
        <v>6876680.3499999996</v>
      </c>
      <c r="BB22" s="172">
        <v>6876680.3499999996</v>
      </c>
      <c r="BC22" s="173">
        <v>0</v>
      </c>
      <c r="BD22" s="173">
        <v>18289.59</v>
      </c>
      <c r="BE22" s="172">
        <v>18289.59</v>
      </c>
      <c r="BF22" s="173">
        <v>0</v>
      </c>
      <c r="BG22" s="172">
        <v>3841.21</v>
      </c>
      <c r="BH22" s="172">
        <v>3841.21</v>
      </c>
      <c r="BI22" s="172">
        <v>0</v>
      </c>
      <c r="BJ22" s="172">
        <v>0</v>
      </c>
      <c r="BK22" s="172">
        <v>0</v>
      </c>
      <c r="BL22" s="172">
        <v>0</v>
      </c>
      <c r="BM22" s="172">
        <v>3268</v>
      </c>
      <c r="BN22" s="172">
        <v>3268</v>
      </c>
      <c r="BO22" s="172">
        <v>0</v>
      </c>
      <c r="BP22" s="172">
        <v>0</v>
      </c>
      <c r="BQ22" s="172">
        <v>0</v>
      </c>
      <c r="BR22" s="172">
        <v>0</v>
      </c>
      <c r="BS22" s="172">
        <v>0</v>
      </c>
      <c r="BT22" s="172">
        <v>0</v>
      </c>
      <c r="BU22" s="172">
        <v>0</v>
      </c>
      <c r="BV22" s="172">
        <v>0</v>
      </c>
      <c r="BW22" s="172">
        <v>0</v>
      </c>
      <c r="BX22" s="172">
        <v>0</v>
      </c>
      <c r="BY22" s="172">
        <v>0</v>
      </c>
      <c r="BZ22" s="172">
        <v>0</v>
      </c>
      <c r="CA22" s="172">
        <v>0</v>
      </c>
      <c r="CB22" s="172">
        <v>46000</v>
      </c>
      <c r="CC22" s="172">
        <v>46000</v>
      </c>
      <c r="CD22" s="172">
        <v>0</v>
      </c>
      <c r="CE22" s="172">
        <v>2000</v>
      </c>
      <c r="CF22" s="172">
        <v>2000</v>
      </c>
      <c r="CG22" s="172">
        <v>0</v>
      </c>
      <c r="CH22" s="172">
        <v>0</v>
      </c>
      <c r="CI22" s="172">
        <v>0</v>
      </c>
      <c r="CJ22" s="172">
        <v>0</v>
      </c>
      <c r="CK22" s="172">
        <v>0</v>
      </c>
      <c r="CL22" s="172">
        <v>0</v>
      </c>
      <c r="CM22" s="172">
        <v>0</v>
      </c>
      <c r="CN22" s="172">
        <v>0</v>
      </c>
      <c r="CO22" s="172">
        <v>0</v>
      </c>
      <c r="CP22" s="172">
        <v>0</v>
      </c>
      <c r="CQ22" s="172">
        <v>0</v>
      </c>
      <c r="CR22" s="172">
        <v>0</v>
      </c>
      <c r="CS22" s="172">
        <v>0</v>
      </c>
      <c r="CT22" s="172">
        <v>0</v>
      </c>
      <c r="CU22" s="172">
        <v>0</v>
      </c>
      <c r="CV22" s="172">
        <v>0</v>
      </c>
      <c r="CW22" s="172">
        <v>0</v>
      </c>
      <c r="CX22" s="172">
        <v>0</v>
      </c>
      <c r="CY22" s="172">
        <v>0</v>
      </c>
      <c r="CZ22" s="172">
        <v>0</v>
      </c>
      <c r="DA22" s="172">
        <v>0</v>
      </c>
      <c r="DB22" s="172">
        <v>0</v>
      </c>
      <c r="DC22" s="172">
        <v>0</v>
      </c>
      <c r="DD22" s="172">
        <v>0</v>
      </c>
      <c r="DE22" s="172">
        <v>0</v>
      </c>
      <c r="DF22" s="173">
        <v>0</v>
      </c>
      <c r="DG22" s="173">
        <v>-53500.36</v>
      </c>
      <c r="DH22" s="173">
        <v>0</v>
      </c>
      <c r="DI22" s="173">
        <v>0</v>
      </c>
      <c r="DJ22" s="173">
        <v>0</v>
      </c>
      <c r="DK22" s="173">
        <v>0</v>
      </c>
      <c r="DL22" s="173">
        <v>0</v>
      </c>
      <c r="DM22" s="173">
        <v>41101.53</v>
      </c>
      <c r="DN22" s="173">
        <v>0</v>
      </c>
      <c r="DO22" s="173">
        <v>0</v>
      </c>
      <c r="DP22" s="173">
        <v>0</v>
      </c>
      <c r="DQ22" s="173">
        <v>0</v>
      </c>
      <c r="DR22" s="173">
        <v>0</v>
      </c>
      <c r="DS22" s="173">
        <v>0</v>
      </c>
      <c r="DT22" s="156"/>
    </row>
    <row r="23" spans="1:124" s="79" customFormat="1" ht="60" customHeight="1" thickTop="1" thickBot="1">
      <c r="A23" s="88" t="s">
        <v>499</v>
      </c>
      <c r="B23" s="157">
        <v>42940</v>
      </c>
      <c r="C23" s="158" t="s">
        <v>494</v>
      </c>
      <c r="D23" s="176">
        <v>7305977.9280658364</v>
      </c>
      <c r="E23" s="177">
        <v>1197818.5999999989</v>
      </c>
      <c r="F23" s="178">
        <v>-25103513.380000003</v>
      </c>
      <c r="G23" s="179">
        <v>17363857.900000002</v>
      </c>
      <c r="H23" s="180">
        <v>22308992.419999998</v>
      </c>
      <c r="I23" s="188">
        <v>73052.94</v>
      </c>
      <c r="J23" s="189">
        <v>0</v>
      </c>
      <c r="K23" s="189">
        <v>348542.79</v>
      </c>
      <c r="L23" s="189">
        <v>363463.11</v>
      </c>
      <c r="M23" s="189">
        <v>6435982.4100000001</v>
      </c>
      <c r="N23" s="189">
        <v>8530802.1999999993</v>
      </c>
      <c r="O23" s="189">
        <v>1565181.82</v>
      </c>
      <c r="P23" s="190">
        <v>65496.14</v>
      </c>
      <c r="Q23" s="188">
        <v>0.21</v>
      </c>
      <c r="R23" s="189">
        <v>0</v>
      </c>
      <c r="S23" s="189">
        <v>0</v>
      </c>
      <c r="T23" s="189">
        <v>0</v>
      </c>
      <c r="U23" s="189">
        <v>0</v>
      </c>
      <c r="V23" s="190">
        <v>0</v>
      </c>
      <c r="W23" s="179">
        <v>0.21</v>
      </c>
      <c r="X23" s="188">
        <v>6526070.8700000001</v>
      </c>
      <c r="Y23" s="190">
        <v>0</v>
      </c>
      <c r="Z23" s="191">
        <v>0</v>
      </c>
      <c r="AA23" s="192">
        <v>23908592.490000002</v>
      </c>
      <c r="AB23" s="193">
        <v>13987435.759999998</v>
      </c>
      <c r="AC23" s="189">
        <v>7679732.6400000006</v>
      </c>
      <c r="AD23" s="189">
        <v>5492.93</v>
      </c>
      <c r="AE23" s="189">
        <v>499783.75</v>
      </c>
      <c r="AF23" s="189">
        <v>0</v>
      </c>
      <c r="AG23" s="189">
        <v>0</v>
      </c>
      <c r="AH23" s="189">
        <v>1439.54</v>
      </c>
      <c r="AI23" s="189">
        <v>0</v>
      </c>
      <c r="AJ23" s="194">
        <v>0</v>
      </c>
      <c r="AK23" s="193">
        <v>0</v>
      </c>
      <c r="AL23" s="189">
        <v>0</v>
      </c>
      <c r="AM23" s="189">
        <v>25584.04</v>
      </c>
      <c r="AN23" s="189">
        <v>0</v>
      </c>
      <c r="AO23" s="189">
        <v>0</v>
      </c>
      <c r="AP23" s="189">
        <v>8.8000000000000007</v>
      </c>
      <c r="AQ23" s="190">
        <v>109514.95999999999</v>
      </c>
      <c r="AR23" s="172">
        <v>13711242.91</v>
      </c>
      <c r="AS23" s="172">
        <v>13711242.91</v>
      </c>
      <c r="AT23" s="172">
        <v>0</v>
      </c>
      <c r="AU23" s="172">
        <v>182317.35</v>
      </c>
      <c r="AV23" s="172">
        <v>182317.35</v>
      </c>
      <c r="AW23" s="172">
        <v>0</v>
      </c>
      <c r="AX23" s="172">
        <v>7277</v>
      </c>
      <c r="AY23" s="172">
        <v>7277</v>
      </c>
      <c r="AZ23" s="172">
        <v>0</v>
      </c>
      <c r="BA23" s="173">
        <v>6876680.3499999996</v>
      </c>
      <c r="BB23" s="172">
        <v>6876680.3499999996</v>
      </c>
      <c r="BC23" s="173">
        <v>0</v>
      </c>
      <c r="BD23" s="173">
        <v>18289.59</v>
      </c>
      <c r="BE23" s="172">
        <v>18289.59</v>
      </c>
      <c r="BF23" s="173">
        <v>0</v>
      </c>
      <c r="BG23" s="172">
        <v>3841.21</v>
      </c>
      <c r="BH23" s="172">
        <v>3841.21</v>
      </c>
      <c r="BI23" s="172">
        <v>0</v>
      </c>
      <c r="BJ23" s="172">
        <v>0</v>
      </c>
      <c r="BK23" s="172">
        <v>0</v>
      </c>
      <c r="BL23" s="172">
        <v>0</v>
      </c>
      <c r="BM23" s="172">
        <v>3268</v>
      </c>
      <c r="BN23" s="172">
        <v>3268</v>
      </c>
      <c r="BO23" s="172">
        <v>0</v>
      </c>
      <c r="BP23" s="172">
        <v>0</v>
      </c>
      <c r="BQ23" s="172">
        <v>0</v>
      </c>
      <c r="BR23" s="172">
        <v>0</v>
      </c>
      <c r="BS23" s="172">
        <v>0</v>
      </c>
      <c r="BT23" s="172">
        <v>0</v>
      </c>
      <c r="BU23" s="172">
        <v>0</v>
      </c>
      <c r="BV23" s="172">
        <v>0</v>
      </c>
      <c r="BW23" s="172">
        <v>0</v>
      </c>
      <c r="BX23" s="172">
        <v>0</v>
      </c>
      <c r="BY23" s="172">
        <v>0</v>
      </c>
      <c r="BZ23" s="172">
        <v>0</v>
      </c>
      <c r="CA23" s="172">
        <v>0</v>
      </c>
      <c r="CB23" s="172">
        <v>46000</v>
      </c>
      <c r="CC23" s="172">
        <v>46000</v>
      </c>
      <c r="CD23" s="172">
        <v>0</v>
      </c>
      <c r="CE23" s="172">
        <v>2000</v>
      </c>
      <c r="CF23" s="172">
        <v>2000</v>
      </c>
      <c r="CG23" s="172">
        <v>0</v>
      </c>
      <c r="CH23" s="172">
        <v>0</v>
      </c>
      <c r="CI23" s="172">
        <v>0</v>
      </c>
      <c r="CJ23" s="172">
        <v>0</v>
      </c>
      <c r="CK23" s="172">
        <v>0</v>
      </c>
      <c r="CL23" s="172">
        <v>0</v>
      </c>
      <c r="CM23" s="172">
        <v>0</v>
      </c>
      <c r="CN23" s="172">
        <v>0</v>
      </c>
      <c r="CO23" s="172">
        <v>0</v>
      </c>
      <c r="CP23" s="172">
        <v>0</v>
      </c>
      <c r="CQ23" s="172">
        <v>0</v>
      </c>
      <c r="CR23" s="172">
        <v>0</v>
      </c>
      <c r="CS23" s="172">
        <v>0</v>
      </c>
      <c r="CT23" s="172">
        <v>0</v>
      </c>
      <c r="CU23" s="172">
        <v>0</v>
      </c>
      <c r="CV23" s="172">
        <v>0</v>
      </c>
      <c r="CW23" s="172">
        <v>0</v>
      </c>
      <c r="CX23" s="172">
        <v>0</v>
      </c>
      <c r="CY23" s="172">
        <v>0</v>
      </c>
      <c r="CZ23" s="172">
        <v>0</v>
      </c>
      <c r="DA23" s="172">
        <v>0</v>
      </c>
      <c r="DB23" s="172">
        <v>0</v>
      </c>
      <c r="DC23" s="172">
        <v>0</v>
      </c>
      <c r="DD23" s="172">
        <v>0</v>
      </c>
      <c r="DE23" s="172">
        <v>0</v>
      </c>
      <c r="DF23" s="173">
        <v>0</v>
      </c>
      <c r="DG23" s="173">
        <v>-53500.36</v>
      </c>
      <c r="DH23" s="173">
        <v>0</v>
      </c>
      <c r="DI23" s="173">
        <v>0</v>
      </c>
      <c r="DJ23" s="173">
        <v>0</v>
      </c>
      <c r="DK23" s="173">
        <v>0</v>
      </c>
      <c r="DL23" s="173">
        <v>0</v>
      </c>
      <c r="DM23" s="173">
        <v>41101.53</v>
      </c>
      <c r="DN23" s="173">
        <v>0</v>
      </c>
      <c r="DO23" s="173">
        <v>0</v>
      </c>
      <c r="DP23" s="173">
        <v>0</v>
      </c>
      <c r="DQ23" s="173">
        <v>0</v>
      </c>
      <c r="DR23" s="173">
        <v>0</v>
      </c>
      <c r="DS23" s="173">
        <v>0</v>
      </c>
      <c r="DT23" s="156"/>
    </row>
    <row r="24" spans="1:124" s="79" customFormat="1" ht="60" customHeight="1" thickTop="1" thickBot="1">
      <c r="A24" s="88" t="s">
        <v>499</v>
      </c>
      <c r="B24" s="157">
        <v>42941</v>
      </c>
      <c r="C24" s="158" t="s">
        <v>495</v>
      </c>
      <c r="D24" s="176">
        <v>13241128.488065839</v>
      </c>
      <c r="E24" s="177">
        <v>38135.919999998994</v>
      </c>
      <c r="F24" s="178">
        <v>-20740146.609999999</v>
      </c>
      <c r="G24" s="179">
        <v>18246828.420000002</v>
      </c>
      <c r="H24" s="180">
        <v>22610195.189999998</v>
      </c>
      <c r="I24" s="188">
        <v>25603.4</v>
      </c>
      <c r="J24" s="189">
        <v>0</v>
      </c>
      <c r="K24" s="189">
        <v>938916.14</v>
      </c>
      <c r="L24" s="189">
        <v>353152.3</v>
      </c>
      <c r="M24" s="189">
        <v>11330903.91</v>
      </c>
      <c r="N24" s="189">
        <v>12356492.83</v>
      </c>
      <c r="O24" s="189">
        <v>2322319.21</v>
      </c>
      <c r="P24" s="190">
        <v>56842.75</v>
      </c>
      <c r="Q24" s="188">
        <v>0.21</v>
      </c>
      <c r="R24" s="189">
        <v>11115</v>
      </c>
      <c r="S24" s="189">
        <v>0</v>
      </c>
      <c r="T24" s="189">
        <v>0</v>
      </c>
      <c r="U24" s="189">
        <v>0</v>
      </c>
      <c r="V24" s="190">
        <v>0</v>
      </c>
      <c r="W24" s="179">
        <v>11115.21</v>
      </c>
      <c r="X24" s="188">
        <v>0</v>
      </c>
      <c r="Y24" s="190">
        <v>0</v>
      </c>
      <c r="Z24" s="191">
        <v>1150000</v>
      </c>
      <c r="AA24" s="192">
        <v>28545345.75</v>
      </c>
      <c r="AB24" s="193">
        <v>14741178.33</v>
      </c>
      <c r="AC24" s="189">
        <v>7852838.7300000004</v>
      </c>
      <c r="AD24" s="189">
        <v>7125.45</v>
      </c>
      <c r="AE24" s="189">
        <v>1427.5</v>
      </c>
      <c r="AF24" s="189">
        <v>0</v>
      </c>
      <c r="AG24" s="189">
        <v>0</v>
      </c>
      <c r="AH24" s="189">
        <v>2774.64</v>
      </c>
      <c r="AI24" s="189">
        <v>0</v>
      </c>
      <c r="AJ24" s="194">
        <v>0</v>
      </c>
      <c r="AK24" s="193">
        <v>0</v>
      </c>
      <c r="AL24" s="189">
        <v>0</v>
      </c>
      <c r="AM24" s="189">
        <v>25296.67</v>
      </c>
      <c r="AN24" s="189">
        <v>0</v>
      </c>
      <c r="AO24" s="189">
        <v>0</v>
      </c>
      <c r="AP24" s="189">
        <v>8.8000000000000007</v>
      </c>
      <c r="AQ24" s="190">
        <v>-20454.93</v>
      </c>
      <c r="AR24" s="172">
        <v>13711242.91</v>
      </c>
      <c r="AS24" s="172">
        <v>13711242.91</v>
      </c>
      <c r="AT24" s="172">
        <v>0</v>
      </c>
      <c r="AU24" s="172">
        <v>182317.35</v>
      </c>
      <c r="AV24" s="172">
        <v>182317.35</v>
      </c>
      <c r="AW24" s="172">
        <v>0</v>
      </c>
      <c r="AX24" s="172">
        <v>7277</v>
      </c>
      <c r="AY24" s="172">
        <v>7277</v>
      </c>
      <c r="AZ24" s="172">
        <v>0</v>
      </c>
      <c r="BA24" s="173">
        <v>6876680.3499999996</v>
      </c>
      <c r="BB24" s="172">
        <v>6876680.3499999996</v>
      </c>
      <c r="BC24" s="173">
        <v>0</v>
      </c>
      <c r="BD24" s="173">
        <v>18289.59</v>
      </c>
      <c r="BE24" s="172">
        <v>18289.59</v>
      </c>
      <c r="BF24" s="173">
        <v>0</v>
      </c>
      <c r="BG24" s="172">
        <v>3841.21</v>
      </c>
      <c r="BH24" s="172">
        <v>3841.21</v>
      </c>
      <c r="BI24" s="172">
        <v>0</v>
      </c>
      <c r="BJ24" s="172">
        <v>0</v>
      </c>
      <c r="BK24" s="172">
        <v>0</v>
      </c>
      <c r="BL24" s="172">
        <v>0</v>
      </c>
      <c r="BM24" s="172">
        <v>3268</v>
      </c>
      <c r="BN24" s="172">
        <v>3268</v>
      </c>
      <c r="BO24" s="172">
        <v>0</v>
      </c>
      <c r="BP24" s="172">
        <v>0</v>
      </c>
      <c r="BQ24" s="172">
        <v>0</v>
      </c>
      <c r="BR24" s="172">
        <v>0</v>
      </c>
      <c r="BS24" s="172">
        <v>0</v>
      </c>
      <c r="BT24" s="172">
        <v>0</v>
      </c>
      <c r="BU24" s="172">
        <v>0</v>
      </c>
      <c r="BV24" s="172">
        <v>0</v>
      </c>
      <c r="BW24" s="172">
        <v>0</v>
      </c>
      <c r="BX24" s="172">
        <v>0</v>
      </c>
      <c r="BY24" s="172">
        <v>0</v>
      </c>
      <c r="BZ24" s="172">
        <v>0</v>
      </c>
      <c r="CA24" s="172">
        <v>0</v>
      </c>
      <c r="CB24" s="172">
        <v>46000</v>
      </c>
      <c r="CC24" s="172">
        <v>46000</v>
      </c>
      <c r="CD24" s="172">
        <v>0</v>
      </c>
      <c r="CE24" s="172">
        <v>2000</v>
      </c>
      <c r="CF24" s="172">
        <v>2000</v>
      </c>
      <c r="CG24" s="172">
        <v>0</v>
      </c>
      <c r="CH24" s="172">
        <v>0</v>
      </c>
      <c r="CI24" s="172">
        <v>0</v>
      </c>
      <c r="CJ24" s="172">
        <v>0</v>
      </c>
      <c r="CK24" s="172">
        <v>0</v>
      </c>
      <c r="CL24" s="172">
        <v>0</v>
      </c>
      <c r="CM24" s="172">
        <v>0</v>
      </c>
      <c r="CN24" s="172">
        <v>0</v>
      </c>
      <c r="CO24" s="172">
        <v>0</v>
      </c>
      <c r="CP24" s="172">
        <v>0</v>
      </c>
      <c r="CQ24" s="172">
        <v>0</v>
      </c>
      <c r="CR24" s="172">
        <v>0</v>
      </c>
      <c r="CS24" s="172">
        <v>0</v>
      </c>
      <c r="CT24" s="172">
        <v>0</v>
      </c>
      <c r="CU24" s="172">
        <v>0</v>
      </c>
      <c r="CV24" s="172">
        <v>0</v>
      </c>
      <c r="CW24" s="172">
        <v>0</v>
      </c>
      <c r="CX24" s="172">
        <v>0</v>
      </c>
      <c r="CY24" s="172">
        <v>0</v>
      </c>
      <c r="CZ24" s="172">
        <v>0</v>
      </c>
      <c r="DA24" s="172">
        <v>0</v>
      </c>
      <c r="DB24" s="172">
        <v>0</v>
      </c>
      <c r="DC24" s="172">
        <v>0</v>
      </c>
      <c r="DD24" s="172">
        <v>0</v>
      </c>
      <c r="DE24" s="172">
        <v>0</v>
      </c>
      <c r="DF24" s="173">
        <v>0</v>
      </c>
      <c r="DG24" s="173">
        <v>-53500.36</v>
      </c>
      <c r="DH24" s="173">
        <v>0</v>
      </c>
      <c r="DI24" s="173">
        <v>0</v>
      </c>
      <c r="DJ24" s="173">
        <v>0</v>
      </c>
      <c r="DK24" s="173">
        <v>0</v>
      </c>
      <c r="DL24" s="173">
        <v>0</v>
      </c>
      <c r="DM24" s="173">
        <v>41101.53</v>
      </c>
      <c r="DN24" s="173">
        <v>0</v>
      </c>
      <c r="DO24" s="173">
        <v>0</v>
      </c>
      <c r="DP24" s="173">
        <v>0</v>
      </c>
      <c r="DQ24" s="173">
        <v>0</v>
      </c>
      <c r="DR24" s="173">
        <v>0</v>
      </c>
      <c r="DS24" s="173">
        <v>0</v>
      </c>
      <c r="DT24" s="156"/>
    </row>
    <row r="25" spans="1:124" s="79" customFormat="1" ht="60" customHeight="1" thickTop="1" thickBot="1">
      <c r="A25" s="88" t="s">
        <v>499</v>
      </c>
      <c r="B25" s="157">
        <v>42942</v>
      </c>
      <c r="C25" s="158" t="s">
        <v>496</v>
      </c>
      <c r="D25" s="176">
        <v>9747412.698065836</v>
      </c>
      <c r="E25" s="177">
        <v>37078.269999998993</v>
      </c>
      <c r="F25" s="178">
        <v>-9435403.1999999993</v>
      </c>
      <c r="G25" s="179">
        <v>18927542.210000001</v>
      </c>
      <c r="H25" s="180">
        <v>30232285.620000001</v>
      </c>
      <c r="I25" s="188">
        <v>32944.58</v>
      </c>
      <c r="J25" s="189">
        <v>0</v>
      </c>
      <c r="K25" s="189">
        <v>350117.61</v>
      </c>
      <c r="L25" s="189">
        <v>629811.78</v>
      </c>
      <c r="M25" s="189">
        <v>6931080.1399999997</v>
      </c>
      <c r="N25" s="189">
        <v>13099433.52</v>
      </c>
      <c r="O25" s="189">
        <v>5593891.4900000002</v>
      </c>
      <c r="P25" s="190">
        <v>99405.5</v>
      </c>
      <c r="Q25" s="188">
        <v>0.21</v>
      </c>
      <c r="R25" s="189">
        <v>1885</v>
      </c>
      <c r="S25" s="189">
        <v>0</v>
      </c>
      <c r="T25" s="189">
        <v>0</v>
      </c>
      <c r="U25" s="189">
        <v>0</v>
      </c>
      <c r="V25" s="190">
        <v>0</v>
      </c>
      <c r="W25" s="179">
        <v>1885.21</v>
      </c>
      <c r="X25" s="188">
        <v>0</v>
      </c>
      <c r="Y25" s="190">
        <v>0</v>
      </c>
      <c r="Z25" s="191">
        <v>0</v>
      </c>
      <c r="AA25" s="192">
        <v>26738569.829999998</v>
      </c>
      <c r="AB25" s="193">
        <v>20128223.93</v>
      </c>
      <c r="AC25" s="189">
        <v>10031517.779999999</v>
      </c>
      <c r="AD25" s="189">
        <v>6318.8</v>
      </c>
      <c r="AE25" s="189">
        <v>822.5</v>
      </c>
      <c r="AF25" s="189">
        <v>0</v>
      </c>
      <c r="AG25" s="189">
        <v>0</v>
      </c>
      <c r="AH25" s="189">
        <v>8667.16</v>
      </c>
      <c r="AI25" s="189">
        <v>0</v>
      </c>
      <c r="AJ25" s="194">
        <v>0</v>
      </c>
      <c r="AK25" s="193">
        <v>0</v>
      </c>
      <c r="AL25" s="189">
        <v>0</v>
      </c>
      <c r="AM25" s="189">
        <v>46193.39</v>
      </c>
      <c r="AN25" s="189">
        <v>0</v>
      </c>
      <c r="AO25" s="189">
        <v>0</v>
      </c>
      <c r="AP25" s="189">
        <v>8.8000000000000007</v>
      </c>
      <c r="AQ25" s="190">
        <v>10533.26</v>
      </c>
      <c r="AR25" s="172">
        <v>13711242.91</v>
      </c>
      <c r="AS25" s="172">
        <v>13711242.91</v>
      </c>
      <c r="AT25" s="172">
        <v>0</v>
      </c>
      <c r="AU25" s="172">
        <v>182317.35</v>
      </c>
      <c r="AV25" s="172">
        <v>182317.35</v>
      </c>
      <c r="AW25" s="172">
        <v>0</v>
      </c>
      <c r="AX25" s="172">
        <v>7277</v>
      </c>
      <c r="AY25" s="172">
        <v>7277</v>
      </c>
      <c r="AZ25" s="172">
        <v>0</v>
      </c>
      <c r="BA25" s="173">
        <v>6876680.3499999996</v>
      </c>
      <c r="BB25" s="172">
        <v>6876680.3499999996</v>
      </c>
      <c r="BC25" s="173">
        <v>0</v>
      </c>
      <c r="BD25" s="173">
        <v>18289.59</v>
      </c>
      <c r="BE25" s="172">
        <v>18289.59</v>
      </c>
      <c r="BF25" s="173">
        <v>0</v>
      </c>
      <c r="BG25" s="172">
        <v>3841.21</v>
      </c>
      <c r="BH25" s="172">
        <v>3841.21</v>
      </c>
      <c r="BI25" s="172">
        <v>0</v>
      </c>
      <c r="BJ25" s="172">
        <v>0</v>
      </c>
      <c r="BK25" s="172">
        <v>0</v>
      </c>
      <c r="BL25" s="172">
        <v>0</v>
      </c>
      <c r="BM25" s="172">
        <v>3268</v>
      </c>
      <c r="BN25" s="172">
        <v>3268</v>
      </c>
      <c r="BO25" s="172">
        <v>0</v>
      </c>
      <c r="BP25" s="172">
        <v>0</v>
      </c>
      <c r="BQ25" s="172">
        <v>0</v>
      </c>
      <c r="BR25" s="172">
        <v>0</v>
      </c>
      <c r="BS25" s="172">
        <v>0</v>
      </c>
      <c r="BT25" s="172">
        <v>0</v>
      </c>
      <c r="BU25" s="172">
        <v>0</v>
      </c>
      <c r="BV25" s="172">
        <v>0</v>
      </c>
      <c r="BW25" s="172">
        <v>0</v>
      </c>
      <c r="BX25" s="172">
        <v>0</v>
      </c>
      <c r="BY25" s="172">
        <v>0</v>
      </c>
      <c r="BZ25" s="172">
        <v>0</v>
      </c>
      <c r="CA25" s="172">
        <v>0</v>
      </c>
      <c r="CB25" s="172">
        <v>46000</v>
      </c>
      <c r="CC25" s="172">
        <v>46000</v>
      </c>
      <c r="CD25" s="172">
        <v>0</v>
      </c>
      <c r="CE25" s="172">
        <v>2000</v>
      </c>
      <c r="CF25" s="172">
        <v>2000</v>
      </c>
      <c r="CG25" s="172">
        <v>0</v>
      </c>
      <c r="CH25" s="172">
        <v>0</v>
      </c>
      <c r="CI25" s="172">
        <v>0</v>
      </c>
      <c r="CJ25" s="172">
        <v>0</v>
      </c>
      <c r="CK25" s="172">
        <v>0</v>
      </c>
      <c r="CL25" s="172">
        <v>0</v>
      </c>
      <c r="CM25" s="172">
        <v>0</v>
      </c>
      <c r="CN25" s="172">
        <v>0</v>
      </c>
      <c r="CO25" s="172">
        <v>0</v>
      </c>
      <c r="CP25" s="172">
        <v>0</v>
      </c>
      <c r="CQ25" s="172">
        <v>0</v>
      </c>
      <c r="CR25" s="172">
        <v>0</v>
      </c>
      <c r="CS25" s="172">
        <v>0</v>
      </c>
      <c r="CT25" s="172">
        <v>0</v>
      </c>
      <c r="CU25" s="172">
        <v>0</v>
      </c>
      <c r="CV25" s="172">
        <v>0</v>
      </c>
      <c r="CW25" s="172">
        <v>0</v>
      </c>
      <c r="CX25" s="172">
        <v>0</v>
      </c>
      <c r="CY25" s="172">
        <v>0</v>
      </c>
      <c r="CZ25" s="172">
        <v>0</v>
      </c>
      <c r="DA25" s="172">
        <v>0</v>
      </c>
      <c r="DB25" s="172">
        <v>0</v>
      </c>
      <c r="DC25" s="172">
        <v>0</v>
      </c>
      <c r="DD25" s="172">
        <v>0</v>
      </c>
      <c r="DE25" s="172">
        <v>0</v>
      </c>
      <c r="DF25" s="173">
        <v>0</v>
      </c>
      <c r="DG25" s="173">
        <v>-53500.36</v>
      </c>
      <c r="DH25" s="173">
        <v>0</v>
      </c>
      <c r="DI25" s="173">
        <v>0</v>
      </c>
      <c r="DJ25" s="173">
        <v>0</v>
      </c>
      <c r="DK25" s="173">
        <v>0</v>
      </c>
      <c r="DL25" s="173">
        <v>0</v>
      </c>
      <c r="DM25" s="173">
        <v>41101.53</v>
      </c>
      <c r="DN25" s="173">
        <v>0</v>
      </c>
      <c r="DO25" s="173">
        <v>0</v>
      </c>
      <c r="DP25" s="173">
        <v>0</v>
      </c>
      <c r="DQ25" s="173">
        <v>0</v>
      </c>
      <c r="DR25" s="173">
        <v>0</v>
      </c>
      <c r="DS25" s="173">
        <v>0</v>
      </c>
      <c r="DT25" s="156"/>
    </row>
    <row r="26" spans="1:124" s="79" customFormat="1" ht="60" customHeight="1" thickTop="1" thickBot="1">
      <c r="A26" s="88" t="s">
        <v>499</v>
      </c>
      <c r="B26" s="157">
        <v>42943</v>
      </c>
      <c r="C26" s="158" t="s">
        <v>497</v>
      </c>
      <c r="D26" s="176">
        <v>4114077.7380658388</v>
      </c>
      <c r="E26" s="177">
        <v>37833.249999998996</v>
      </c>
      <c r="F26" s="178">
        <v>0</v>
      </c>
      <c r="G26" s="179">
        <v>19742014.180000003</v>
      </c>
      <c r="H26" s="180">
        <v>29177417.379999999</v>
      </c>
      <c r="I26" s="188">
        <v>253124.38</v>
      </c>
      <c r="J26" s="189">
        <v>0</v>
      </c>
      <c r="K26" s="189">
        <v>351900.76</v>
      </c>
      <c r="L26" s="189">
        <v>385817.61</v>
      </c>
      <c r="M26" s="189">
        <v>3911971.08</v>
      </c>
      <c r="N26" s="189">
        <v>12821187.550000001</v>
      </c>
      <c r="O26" s="189">
        <v>5706249.4199999999</v>
      </c>
      <c r="P26" s="190">
        <v>113831.4</v>
      </c>
      <c r="Q26" s="188">
        <v>0.22</v>
      </c>
      <c r="R26" s="189">
        <v>0</v>
      </c>
      <c r="S26" s="189">
        <v>0</v>
      </c>
      <c r="T26" s="189">
        <v>0</v>
      </c>
      <c r="U26" s="189">
        <v>0</v>
      </c>
      <c r="V26" s="190">
        <v>0</v>
      </c>
      <c r="W26" s="179">
        <v>0.22</v>
      </c>
      <c r="X26" s="188">
        <v>0</v>
      </c>
      <c r="Y26" s="190">
        <v>0</v>
      </c>
      <c r="Z26" s="191">
        <v>0</v>
      </c>
      <c r="AA26" s="192">
        <v>23544082.420000002</v>
      </c>
      <c r="AB26" s="193">
        <v>19611063.529999997</v>
      </c>
      <c r="AC26" s="189">
        <v>9511383.1900000013</v>
      </c>
      <c r="AD26" s="189">
        <v>5761.8</v>
      </c>
      <c r="AE26" s="189">
        <v>750</v>
      </c>
      <c r="AF26" s="189">
        <v>0</v>
      </c>
      <c r="AG26" s="189">
        <v>0</v>
      </c>
      <c r="AH26" s="189">
        <v>4472.6000000000004</v>
      </c>
      <c r="AI26" s="189">
        <v>0</v>
      </c>
      <c r="AJ26" s="194">
        <v>0</v>
      </c>
      <c r="AK26" s="193">
        <v>0</v>
      </c>
      <c r="AL26" s="189">
        <v>0</v>
      </c>
      <c r="AM26" s="189">
        <v>31242.170000000002</v>
      </c>
      <c r="AN26" s="189">
        <v>0</v>
      </c>
      <c r="AO26" s="189">
        <v>0</v>
      </c>
      <c r="AP26" s="189">
        <v>12744.09</v>
      </c>
      <c r="AQ26" s="190">
        <v>0</v>
      </c>
      <c r="AR26" s="172">
        <v>13711242.91</v>
      </c>
      <c r="AS26" s="172">
        <v>13711242.91</v>
      </c>
      <c r="AT26" s="172">
        <v>0</v>
      </c>
      <c r="AU26" s="172">
        <v>182317.35</v>
      </c>
      <c r="AV26" s="172">
        <v>182317.35</v>
      </c>
      <c r="AW26" s="172">
        <v>0</v>
      </c>
      <c r="AX26" s="172">
        <v>7277</v>
      </c>
      <c r="AY26" s="172">
        <v>7277</v>
      </c>
      <c r="AZ26" s="172">
        <v>0</v>
      </c>
      <c r="BA26" s="173">
        <v>6876680.3499999996</v>
      </c>
      <c r="BB26" s="172">
        <v>6876680.3499999996</v>
      </c>
      <c r="BC26" s="173">
        <v>0</v>
      </c>
      <c r="BD26" s="173">
        <v>18289.59</v>
      </c>
      <c r="BE26" s="172">
        <v>18289.59</v>
      </c>
      <c r="BF26" s="173">
        <v>0</v>
      </c>
      <c r="BG26" s="172">
        <v>3841.21</v>
      </c>
      <c r="BH26" s="172">
        <v>3841.21</v>
      </c>
      <c r="BI26" s="172">
        <v>0</v>
      </c>
      <c r="BJ26" s="172">
        <v>0</v>
      </c>
      <c r="BK26" s="172">
        <v>0</v>
      </c>
      <c r="BL26" s="172">
        <v>0</v>
      </c>
      <c r="BM26" s="172">
        <v>3268</v>
      </c>
      <c r="BN26" s="172">
        <v>3268</v>
      </c>
      <c r="BO26" s="172">
        <v>0</v>
      </c>
      <c r="BP26" s="172">
        <v>0</v>
      </c>
      <c r="BQ26" s="172">
        <v>0</v>
      </c>
      <c r="BR26" s="172">
        <v>0</v>
      </c>
      <c r="BS26" s="172">
        <v>0</v>
      </c>
      <c r="BT26" s="172">
        <v>0</v>
      </c>
      <c r="BU26" s="172">
        <v>0</v>
      </c>
      <c r="BV26" s="172">
        <v>0</v>
      </c>
      <c r="BW26" s="172">
        <v>0</v>
      </c>
      <c r="BX26" s="172">
        <v>0</v>
      </c>
      <c r="BY26" s="172">
        <v>0</v>
      </c>
      <c r="BZ26" s="172">
        <v>0</v>
      </c>
      <c r="CA26" s="172">
        <v>0</v>
      </c>
      <c r="CB26" s="172">
        <v>46000</v>
      </c>
      <c r="CC26" s="172">
        <v>46000</v>
      </c>
      <c r="CD26" s="172">
        <v>0</v>
      </c>
      <c r="CE26" s="172">
        <v>2000</v>
      </c>
      <c r="CF26" s="172">
        <v>2000</v>
      </c>
      <c r="CG26" s="172">
        <v>0</v>
      </c>
      <c r="CH26" s="172">
        <v>0</v>
      </c>
      <c r="CI26" s="172">
        <v>0</v>
      </c>
      <c r="CJ26" s="172">
        <v>0</v>
      </c>
      <c r="CK26" s="172">
        <v>0</v>
      </c>
      <c r="CL26" s="172">
        <v>0</v>
      </c>
      <c r="CM26" s="172">
        <v>0</v>
      </c>
      <c r="CN26" s="172">
        <v>0</v>
      </c>
      <c r="CO26" s="172">
        <v>0</v>
      </c>
      <c r="CP26" s="172">
        <v>0</v>
      </c>
      <c r="CQ26" s="172">
        <v>0</v>
      </c>
      <c r="CR26" s="172">
        <v>0</v>
      </c>
      <c r="CS26" s="172">
        <v>0</v>
      </c>
      <c r="CT26" s="172">
        <v>0</v>
      </c>
      <c r="CU26" s="172">
        <v>0</v>
      </c>
      <c r="CV26" s="172">
        <v>0</v>
      </c>
      <c r="CW26" s="172">
        <v>0</v>
      </c>
      <c r="CX26" s="172">
        <v>0</v>
      </c>
      <c r="CY26" s="172">
        <v>0</v>
      </c>
      <c r="CZ26" s="172">
        <v>0</v>
      </c>
      <c r="DA26" s="172">
        <v>0</v>
      </c>
      <c r="DB26" s="172">
        <v>0</v>
      </c>
      <c r="DC26" s="172">
        <v>0</v>
      </c>
      <c r="DD26" s="172">
        <v>0</v>
      </c>
      <c r="DE26" s="172">
        <v>0</v>
      </c>
      <c r="DF26" s="173">
        <v>0</v>
      </c>
      <c r="DG26" s="173">
        <v>-53500.36</v>
      </c>
      <c r="DH26" s="173">
        <v>0</v>
      </c>
      <c r="DI26" s="173">
        <v>0</v>
      </c>
      <c r="DJ26" s="173">
        <v>0</v>
      </c>
      <c r="DK26" s="173">
        <v>0</v>
      </c>
      <c r="DL26" s="173">
        <v>0</v>
      </c>
      <c r="DM26" s="173">
        <v>41101.53</v>
      </c>
      <c r="DN26" s="173">
        <v>0</v>
      </c>
      <c r="DO26" s="173">
        <v>0</v>
      </c>
      <c r="DP26" s="173">
        <v>0</v>
      </c>
      <c r="DQ26" s="173">
        <v>0</v>
      </c>
      <c r="DR26" s="173">
        <v>0</v>
      </c>
      <c r="DS26" s="173">
        <v>0</v>
      </c>
      <c r="DT26" s="156"/>
    </row>
    <row r="27" spans="1:124" s="79" customFormat="1" ht="60" customHeight="1" thickTop="1" thickBot="1">
      <c r="A27" s="88" t="s">
        <v>499</v>
      </c>
      <c r="B27" s="157">
        <v>42944</v>
      </c>
      <c r="C27" s="158" t="s">
        <v>498</v>
      </c>
      <c r="D27" s="176">
        <v>8693646.1280658357</v>
      </c>
      <c r="E27" s="177">
        <v>713208.3199999989</v>
      </c>
      <c r="F27" s="178">
        <v>-15197739.419999998</v>
      </c>
      <c r="G27" s="179">
        <v>40586230.690000005</v>
      </c>
      <c r="H27" s="180">
        <v>25388491.27</v>
      </c>
      <c r="I27" s="188">
        <v>50638.79</v>
      </c>
      <c r="J27" s="189">
        <v>0</v>
      </c>
      <c r="K27" s="189">
        <v>319013.17</v>
      </c>
      <c r="L27" s="189">
        <v>334053.03999999998</v>
      </c>
      <c r="M27" s="189">
        <v>5335635.53</v>
      </c>
      <c r="N27" s="189">
        <v>12585868.470000001</v>
      </c>
      <c r="O27" s="189">
        <v>11204678.82</v>
      </c>
      <c r="P27" s="190">
        <v>138171.65</v>
      </c>
      <c r="Q27" s="188">
        <v>0.19</v>
      </c>
      <c r="R27" s="189">
        <v>0</v>
      </c>
      <c r="S27" s="189">
        <v>0</v>
      </c>
      <c r="T27" s="189">
        <v>0</v>
      </c>
      <c r="U27" s="189">
        <v>0</v>
      </c>
      <c r="V27" s="190">
        <v>0</v>
      </c>
      <c r="W27" s="179">
        <v>0.19</v>
      </c>
      <c r="X27" s="188">
        <v>0</v>
      </c>
      <c r="Y27" s="190">
        <v>0</v>
      </c>
      <c r="Z27" s="191">
        <v>0</v>
      </c>
      <c r="AA27" s="192">
        <v>29968059.66</v>
      </c>
      <c r="AB27" s="193">
        <v>16805639.41</v>
      </c>
      <c r="AC27" s="189">
        <v>8066129.5200000005</v>
      </c>
      <c r="AD27" s="189">
        <v>5492.93</v>
      </c>
      <c r="AE27" s="189">
        <v>675370.64999999991</v>
      </c>
      <c r="AF27" s="189">
        <v>0</v>
      </c>
      <c r="AG27" s="189">
        <v>0</v>
      </c>
      <c r="AH27" s="189">
        <v>2606.8000000000002</v>
      </c>
      <c r="AI27" s="189">
        <v>0</v>
      </c>
      <c r="AJ27" s="194">
        <v>0</v>
      </c>
      <c r="AK27" s="193">
        <v>0</v>
      </c>
      <c r="AL27" s="189">
        <v>0</v>
      </c>
      <c r="AM27" s="189">
        <v>31189.180000000004</v>
      </c>
      <c r="AN27" s="189">
        <v>0</v>
      </c>
      <c r="AO27" s="189">
        <v>0</v>
      </c>
      <c r="AP27" s="189">
        <v>8.8000000000000007</v>
      </c>
      <c r="AQ27" s="190">
        <v>-197946.02</v>
      </c>
      <c r="AR27" s="172">
        <v>13711242.91</v>
      </c>
      <c r="AS27" s="172">
        <v>13711242.91</v>
      </c>
      <c r="AT27" s="172">
        <v>0</v>
      </c>
      <c r="AU27" s="172">
        <v>182317.35</v>
      </c>
      <c r="AV27" s="172">
        <v>182317.35</v>
      </c>
      <c r="AW27" s="172">
        <v>0</v>
      </c>
      <c r="AX27" s="172">
        <v>7277</v>
      </c>
      <c r="AY27" s="172">
        <v>7277</v>
      </c>
      <c r="AZ27" s="172">
        <v>0</v>
      </c>
      <c r="BA27" s="173">
        <v>6876680.3499999996</v>
      </c>
      <c r="BB27" s="172">
        <v>6876680.3499999996</v>
      </c>
      <c r="BC27" s="173">
        <v>0</v>
      </c>
      <c r="BD27" s="173">
        <v>18289.59</v>
      </c>
      <c r="BE27" s="172">
        <v>18289.59</v>
      </c>
      <c r="BF27" s="173">
        <v>0</v>
      </c>
      <c r="BG27" s="172">
        <v>3841.21</v>
      </c>
      <c r="BH27" s="172">
        <v>3841.21</v>
      </c>
      <c r="BI27" s="172">
        <v>0</v>
      </c>
      <c r="BJ27" s="172">
        <v>0</v>
      </c>
      <c r="BK27" s="172">
        <v>0</v>
      </c>
      <c r="BL27" s="172">
        <v>0</v>
      </c>
      <c r="BM27" s="172">
        <v>3268</v>
      </c>
      <c r="BN27" s="172">
        <v>3268</v>
      </c>
      <c r="BO27" s="172">
        <v>0</v>
      </c>
      <c r="BP27" s="172">
        <v>0</v>
      </c>
      <c r="BQ27" s="172">
        <v>0</v>
      </c>
      <c r="BR27" s="172">
        <v>0</v>
      </c>
      <c r="BS27" s="172">
        <v>0</v>
      </c>
      <c r="BT27" s="172">
        <v>0</v>
      </c>
      <c r="BU27" s="172">
        <v>0</v>
      </c>
      <c r="BV27" s="172">
        <v>0</v>
      </c>
      <c r="BW27" s="172">
        <v>0</v>
      </c>
      <c r="BX27" s="172">
        <v>0</v>
      </c>
      <c r="BY27" s="172">
        <v>0</v>
      </c>
      <c r="BZ27" s="172">
        <v>0</v>
      </c>
      <c r="CA27" s="172">
        <v>0</v>
      </c>
      <c r="CB27" s="172">
        <v>46000</v>
      </c>
      <c r="CC27" s="172">
        <v>46000</v>
      </c>
      <c r="CD27" s="172">
        <v>0</v>
      </c>
      <c r="CE27" s="172">
        <v>2000</v>
      </c>
      <c r="CF27" s="172">
        <v>2000</v>
      </c>
      <c r="CG27" s="172">
        <v>0</v>
      </c>
      <c r="CH27" s="172">
        <v>0</v>
      </c>
      <c r="CI27" s="172">
        <v>0</v>
      </c>
      <c r="CJ27" s="172">
        <v>0</v>
      </c>
      <c r="CK27" s="172">
        <v>0</v>
      </c>
      <c r="CL27" s="172">
        <v>0</v>
      </c>
      <c r="CM27" s="172">
        <v>0</v>
      </c>
      <c r="CN27" s="172">
        <v>0</v>
      </c>
      <c r="CO27" s="172">
        <v>0</v>
      </c>
      <c r="CP27" s="172">
        <v>0</v>
      </c>
      <c r="CQ27" s="172">
        <v>0</v>
      </c>
      <c r="CR27" s="172">
        <v>0</v>
      </c>
      <c r="CS27" s="172">
        <v>0</v>
      </c>
      <c r="CT27" s="172">
        <v>0</v>
      </c>
      <c r="CU27" s="172">
        <v>0</v>
      </c>
      <c r="CV27" s="172">
        <v>0</v>
      </c>
      <c r="CW27" s="172">
        <v>0</v>
      </c>
      <c r="CX27" s="172">
        <v>0</v>
      </c>
      <c r="CY27" s="172">
        <v>0</v>
      </c>
      <c r="CZ27" s="172">
        <v>0</v>
      </c>
      <c r="DA27" s="172">
        <v>0</v>
      </c>
      <c r="DB27" s="172">
        <v>0</v>
      </c>
      <c r="DC27" s="172">
        <v>0</v>
      </c>
      <c r="DD27" s="172">
        <v>0</v>
      </c>
      <c r="DE27" s="172">
        <v>0</v>
      </c>
      <c r="DF27" s="173">
        <v>0</v>
      </c>
      <c r="DG27" s="173">
        <v>-53500.36</v>
      </c>
      <c r="DH27" s="173">
        <v>0</v>
      </c>
      <c r="DI27" s="173">
        <v>0</v>
      </c>
      <c r="DJ27" s="173">
        <v>0</v>
      </c>
      <c r="DK27" s="173">
        <v>0</v>
      </c>
      <c r="DL27" s="173">
        <v>0</v>
      </c>
      <c r="DM27" s="173">
        <v>41101.53</v>
      </c>
      <c r="DN27" s="173">
        <v>0</v>
      </c>
      <c r="DO27" s="173">
        <v>0</v>
      </c>
      <c r="DP27" s="173">
        <v>0</v>
      </c>
      <c r="DQ27" s="173">
        <v>0</v>
      </c>
      <c r="DR27" s="173">
        <v>0</v>
      </c>
      <c r="DS27" s="173">
        <v>0</v>
      </c>
      <c r="DT27" s="156"/>
    </row>
    <row r="28" spans="1:124" s="79" customFormat="1" ht="60" customHeight="1" thickTop="1" thickBot="1">
      <c r="A28" s="88" t="s">
        <v>499</v>
      </c>
      <c r="B28" s="157">
        <v>42947</v>
      </c>
      <c r="C28" s="158" t="s">
        <v>494</v>
      </c>
      <c r="D28" s="176">
        <v>4884655.1680658534</v>
      </c>
      <c r="E28" s="177">
        <v>19830.009999998845</v>
      </c>
      <c r="F28" s="178">
        <v>-6710238.5399999991</v>
      </c>
      <c r="G28" s="179">
        <v>22597360.41</v>
      </c>
      <c r="H28" s="180">
        <v>31084861.289999999</v>
      </c>
      <c r="I28" s="188">
        <v>76275.14</v>
      </c>
      <c r="J28" s="189">
        <v>0</v>
      </c>
      <c r="K28" s="189">
        <v>284100.01</v>
      </c>
      <c r="L28" s="189">
        <v>240181.84</v>
      </c>
      <c r="M28" s="189">
        <v>3171876.42</v>
      </c>
      <c r="N28" s="189">
        <v>10170002.25</v>
      </c>
      <c r="O28" s="189">
        <v>11426096.949999999</v>
      </c>
      <c r="P28" s="190">
        <v>198123.95</v>
      </c>
      <c r="Q28" s="188">
        <v>0.2</v>
      </c>
      <c r="R28" s="189">
        <v>0</v>
      </c>
      <c r="S28" s="189">
        <v>0</v>
      </c>
      <c r="T28" s="189">
        <v>1009213.57</v>
      </c>
      <c r="U28" s="189">
        <v>0</v>
      </c>
      <c r="V28" s="190">
        <v>0</v>
      </c>
      <c r="W28" s="179">
        <v>1009213.7699999999</v>
      </c>
      <c r="X28" s="188">
        <v>0</v>
      </c>
      <c r="Y28" s="190">
        <v>0</v>
      </c>
      <c r="Z28" s="191">
        <v>700000</v>
      </c>
      <c r="AA28" s="192">
        <v>27275870.329999998</v>
      </c>
      <c r="AB28" s="193">
        <v>18468330.599999998</v>
      </c>
      <c r="AC28" s="189">
        <v>9826185.8099999987</v>
      </c>
      <c r="AD28" s="189">
        <v>8604.31</v>
      </c>
      <c r="AE28" s="189">
        <v>6650.96</v>
      </c>
      <c r="AF28" s="189">
        <v>0</v>
      </c>
      <c r="AG28" s="189">
        <v>255452.51</v>
      </c>
      <c r="AH28" s="189">
        <v>116583.06</v>
      </c>
      <c r="AI28" s="189">
        <v>0</v>
      </c>
      <c r="AJ28" s="194">
        <v>254487</v>
      </c>
      <c r="AK28" s="193">
        <v>0</v>
      </c>
      <c r="AL28" s="189">
        <v>0</v>
      </c>
      <c r="AM28" s="189">
        <v>26755.83</v>
      </c>
      <c r="AN28" s="189">
        <v>1870722.76</v>
      </c>
      <c r="AO28" s="189">
        <v>0</v>
      </c>
      <c r="AP28" s="189">
        <v>0</v>
      </c>
      <c r="AQ28" s="190">
        <v>251088.45</v>
      </c>
      <c r="AR28" s="172">
        <v>13711242.91</v>
      </c>
      <c r="AS28" s="172">
        <v>13711242.91</v>
      </c>
      <c r="AT28" s="172">
        <v>0</v>
      </c>
      <c r="AU28" s="172">
        <v>182317.35</v>
      </c>
      <c r="AV28" s="172">
        <v>182317.35</v>
      </c>
      <c r="AW28" s="172">
        <v>0</v>
      </c>
      <c r="AX28" s="172">
        <v>7277</v>
      </c>
      <c r="AY28" s="172">
        <v>7277</v>
      </c>
      <c r="AZ28" s="172">
        <v>0</v>
      </c>
      <c r="BA28" s="173">
        <v>6876680.3499999996</v>
      </c>
      <c r="BB28" s="172">
        <v>6876680.3499999996</v>
      </c>
      <c r="BC28" s="173">
        <v>0</v>
      </c>
      <c r="BD28" s="173">
        <v>18289.59</v>
      </c>
      <c r="BE28" s="172">
        <v>18289.59</v>
      </c>
      <c r="BF28" s="173">
        <v>0</v>
      </c>
      <c r="BG28" s="172">
        <v>3841.21</v>
      </c>
      <c r="BH28" s="172">
        <v>3841.21</v>
      </c>
      <c r="BI28" s="172">
        <v>0</v>
      </c>
      <c r="BJ28" s="172">
        <v>0</v>
      </c>
      <c r="BK28" s="172">
        <v>0</v>
      </c>
      <c r="BL28" s="172">
        <v>0</v>
      </c>
      <c r="BM28" s="172">
        <v>3268</v>
      </c>
      <c r="BN28" s="172">
        <v>3268</v>
      </c>
      <c r="BO28" s="172">
        <v>0</v>
      </c>
      <c r="BP28" s="172">
        <v>0</v>
      </c>
      <c r="BQ28" s="172">
        <v>0</v>
      </c>
      <c r="BR28" s="172">
        <v>0</v>
      </c>
      <c r="BS28" s="172">
        <v>0</v>
      </c>
      <c r="BT28" s="172">
        <v>0</v>
      </c>
      <c r="BU28" s="172">
        <v>0</v>
      </c>
      <c r="BV28" s="172">
        <v>0</v>
      </c>
      <c r="BW28" s="172">
        <v>0</v>
      </c>
      <c r="BX28" s="172">
        <v>0</v>
      </c>
      <c r="BY28" s="172">
        <v>0</v>
      </c>
      <c r="BZ28" s="172">
        <v>0</v>
      </c>
      <c r="CA28" s="172">
        <v>0</v>
      </c>
      <c r="CB28" s="172">
        <v>46000</v>
      </c>
      <c r="CC28" s="172">
        <v>46000</v>
      </c>
      <c r="CD28" s="172">
        <v>0</v>
      </c>
      <c r="CE28" s="172">
        <v>2000</v>
      </c>
      <c r="CF28" s="172">
        <v>2000</v>
      </c>
      <c r="CG28" s="172">
        <v>0</v>
      </c>
      <c r="CH28" s="172">
        <v>0</v>
      </c>
      <c r="CI28" s="172">
        <v>0</v>
      </c>
      <c r="CJ28" s="172">
        <v>0</v>
      </c>
      <c r="CK28" s="172">
        <v>0</v>
      </c>
      <c r="CL28" s="172">
        <v>0</v>
      </c>
      <c r="CM28" s="172">
        <v>0</v>
      </c>
      <c r="CN28" s="172">
        <v>0</v>
      </c>
      <c r="CO28" s="172">
        <v>0</v>
      </c>
      <c r="CP28" s="172">
        <v>0</v>
      </c>
      <c r="CQ28" s="172">
        <v>0</v>
      </c>
      <c r="CR28" s="172">
        <v>0</v>
      </c>
      <c r="CS28" s="172">
        <v>0</v>
      </c>
      <c r="CT28" s="172">
        <v>0</v>
      </c>
      <c r="CU28" s="172">
        <v>0</v>
      </c>
      <c r="CV28" s="172">
        <v>0</v>
      </c>
      <c r="CW28" s="172">
        <v>0</v>
      </c>
      <c r="CX28" s="172">
        <v>0</v>
      </c>
      <c r="CY28" s="172">
        <v>0</v>
      </c>
      <c r="CZ28" s="172">
        <v>0</v>
      </c>
      <c r="DA28" s="172">
        <v>0</v>
      </c>
      <c r="DB28" s="172">
        <v>0</v>
      </c>
      <c r="DC28" s="172">
        <v>0</v>
      </c>
      <c r="DD28" s="172">
        <v>0</v>
      </c>
      <c r="DE28" s="172">
        <v>0</v>
      </c>
      <c r="DF28" s="173">
        <v>0</v>
      </c>
      <c r="DG28" s="173">
        <v>-53500.36</v>
      </c>
      <c r="DH28" s="173">
        <v>0</v>
      </c>
      <c r="DI28" s="173">
        <v>0</v>
      </c>
      <c r="DJ28" s="173">
        <v>0</v>
      </c>
      <c r="DK28" s="173">
        <v>0</v>
      </c>
      <c r="DL28" s="173">
        <v>0</v>
      </c>
      <c r="DM28" s="173">
        <v>41101.53</v>
      </c>
      <c r="DN28" s="173">
        <v>0</v>
      </c>
      <c r="DO28" s="173">
        <v>0</v>
      </c>
      <c r="DP28" s="173">
        <v>0</v>
      </c>
      <c r="DQ28" s="173">
        <v>0</v>
      </c>
      <c r="DR28" s="173">
        <v>0</v>
      </c>
      <c r="DS28" s="173">
        <v>0</v>
      </c>
      <c r="DT28" s="156"/>
    </row>
    <row r="29" spans="1:124" s="79" customFormat="1" ht="60" customHeight="1" thickTop="1" thickBot="1">
      <c r="A29" s="88"/>
      <c r="B29" s="159" t="s">
        <v>7</v>
      </c>
      <c r="C29" s="160"/>
      <c r="D29" s="195">
        <f>+D28</f>
        <v>4884655.1680658534</v>
      </c>
      <c r="E29" s="196">
        <f>+E28</f>
        <v>19830.009999998845</v>
      </c>
      <c r="F29" s="197">
        <f>+F28</f>
        <v>-6710238.5399999991</v>
      </c>
      <c r="G29" s="198">
        <f t="shared" ref="G29:P29" si="0">SUM(G7:G28)</f>
        <v>535376248.71000004</v>
      </c>
      <c r="H29" s="199">
        <f t="shared" si="0"/>
        <v>552384379.79000008</v>
      </c>
      <c r="I29" s="200">
        <f t="shared" si="0"/>
        <v>1236623.26</v>
      </c>
      <c r="J29" s="201">
        <f t="shared" si="0"/>
        <v>8339.369999999999</v>
      </c>
      <c r="K29" s="201">
        <f t="shared" si="0"/>
        <v>10360940.569999998</v>
      </c>
      <c r="L29" s="201">
        <f t="shared" si="0"/>
        <v>8437053.9000000004</v>
      </c>
      <c r="M29" s="201">
        <f t="shared" si="0"/>
        <v>104755107.8</v>
      </c>
      <c r="N29" s="201">
        <f t="shared" si="0"/>
        <v>133820297.16</v>
      </c>
      <c r="O29" s="201">
        <f t="shared" si="0"/>
        <v>75991972.150000006</v>
      </c>
      <c r="P29" s="202">
        <f t="shared" si="0"/>
        <v>2316640.8600000003</v>
      </c>
      <c r="Q29" s="200">
        <f t="shared" ref="Q29:V29" si="1">SUM(Q8:Q28)</f>
        <v>41562.639999999999</v>
      </c>
      <c r="R29" s="201">
        <f t="shared" si="1"/>
        <v>36380</v>
      </c>
      <c r="S29" s="201">
        <f t="shared" si="1"/>
        <v>0</v>
      </c>
      <c r="T29" s="201">
        <f t="shared" si="1"/>
        <v>1148641.81</v>
      </c>
      <c r="U29" s="201">
        <f t="shared" si="1"/>
        <v>11790.83</v>
      </c>
      <c r="V29" s="202">
        <f t="shared" si="1"/>
        <v>405572.32</v>
      </c>
      <c r="W29" s="203">
        <f t="shared" ref="W29" si="2">SUM(Q29:V29)</f>
        <v>1643947.6</v>
      </c>
      <c r="X29" s="200">
        <f>SUM(X7:X28)</f>
        <v>6526070.8700000001</v>
      </c>
      <c r="Y29" s="202">
        <f>SUM(Y7:Y28)</f>
        <v>200892050</v>
      </c>
      <c r="Z29" s="204">
        <f>SUM(Z7:Z28)</f>
        <v>3950000</v>
      </c>
      <c r="AA29" s="205">
        <f t="shared" ref="AA29" si="3">SUM(I29:Z29)-W29</f>
        <v>549939043.54000008</v>
      </c>
      <c r="AB29" s="206">
        <f t="shared" ref="AB29:AS29" si="4">SUM(AB7:AB28)</f>
        <v>346727084.43000001</v>
      </c>
      <c r="AC29" s="201">
        <f t="shared" si="4"/>
        <v>176045250.03000003</v>
      </c>
      <c r="AD29" s="201">
        <f t="shared" si="4"/>
        <v>122840.97000000003</v>
      </c>
      <c r="AE29" s="201">
        <f t="shared" si="4"/>
        <v>2982601.38</v>
      </c>
      <c r="AF29" s="201">
        <f t="shared" si="4"/>
        <v>19667900.740000002</v>
      </c>
      <c r="AG29" s="201">
        <f t="shared" si="4"/>
        <v>291239.98</v>
      </c>
      <c r="AH29" s="201">
        <f t="shared" si="4"/>
        <v>196040.84000000003</v>
      </c>
      <c r="AI29" s="201">
        <f t="shared" si="4"/>
        <v>215440.89</v>
      </c>
      <c r="AJ29" s="207">
        <f t="shared" si="4"/>
        <v>254487</v>
      </c>
      <c r="AK29" s="206">
        <f t="shared" si="4"/>
        <v>249447.86000000002</v>
      </c>
      <c r="AL29" s="201">
        <f t="shared" si="4"/>
        <v>11254.82</v>
      </c>
      <c r="AM29" s="201">
        <f t="shared" si="4"/>
        <v>638787.80999999994</v>
      </c>
      <c r="AN29" s="201">
        <f t="shared" si="4"/>
        <v>1872828.57</v>
      </c>
      <c r="AO29" s="201">
        <f t="shared" si="4"/>
        <v>1286691.6499999999</v>
      </c>
      <c r="AP29" s="201">
        <f t="shared" si="4"/>
        <v>1191594.2900000005</v>
      </c>
      <c r="AQ29" s="202">
        <f t="shared" si="4"/>
        <v>630888.53</v>
      </c>
      <c r="AR29" s="174">
        <f t="shared" si="4"/>
        <v>260644244.35999995</v>
      </c>
      <c r="AS29" s="174">
        <f t="shared" si="4"/>
        <v>275179011.94999999</v>
      </c>
      <c r="AT29" s="174">
        <f>+AT28</f>
        <v>0</v>
      </c>
      <c r="AU29" s="174">
        <f>SUM(AU7:AU28)</f>
        <v>3647570.1500000013</v>
      </c>
      <c r="AV29" s="174">
        <f>SUM(AV7:AV28)</f>
        <v>4020909.3900000011</v>
      </c>
      <c r="AW29" s="174">
        <f>+AW28</f>
        <v>0</v>
      </c>
      <c r="AX29" s="174">
        <f>SUM(AX7:AX28)</f>
        <v>133649.79999999999</v>
      </c>
      <c r="AY29" s="174">
        <f>SUM(AY7:AY28)</f>
        <v>133997.96000000002</v>
      </c>
      <c r="AZ29" s="174">
        <f>+AZ28</f>
        <v>0</v>
      </c>
      <c r="BA29" s="175">
        <f>SUM(BA7:BA28)</f>
        <v>131619402.63999996</v>
      </c>
      <c r="BB29" s="175">
        <f>SUM(BB7:BB28)</f>
        <v>140313930.04999995</v>
      </c>
      <c r="BC29" s="174">
        <f>+BC28</f>
        <v>0</v>
      </c>
      <c r="BD29" s="175">
        <f>SUM(BD7:BD28)</f>
        <v>325280.32000000007</v>
      </c>
      <c r="BE29" s="175">
        <f>SUM(BE7:BE28)</f>
        <v>346112.88000000006</v>
      </c>
      <c r="BF29" s="174">
        <f>+BF28</f>
        <v>0</v>
      </c>
      <c r="BG29" s="175">
        <f>SUM(BG7:BG28)</f>
        <v>81668.540000000023</v>
      </c>
      <c r="BH29" s="175">
        <f>SUM(BH7:BH28)</f>
        <v>89537.680000000037</v>
      </c>
      <c r="BI29" s="174">
        <f>+BI28</f>
        <v>0</v>
      </c>
      <c r="BJ29" s="175">
        <f>SUM(BJ7:BJ28)</f>
        <v>0</v>
      </c>
      <c r="BK29" s="175">
        <f>SUM(BK7:BK28)</f>
        <v>0</v>
      </c>
      <c r="BL29" s="174">
        <f>+BL28</f>
        <v>0</v>
      </c>
      <c r="BM29" s="175">
        <f>SUM(BM7:BM28)</f>
        <v>65827.399999999994</v>
      </c>
      <c r="BN29" s="175">
        <f>SUM(BN7:BN28)</f>
        <v>65952.58</v>
      </c>
      <c r="BO29" s="174">
        <f>+BO28</f>
        <v>0</v>
      </c>
      <c r="BP29" s="175">
        <f>SUM(BP7:BP28)</f>
        <v>0</v>
      </c>
      <c r="BQ29" s="175">
        <f>SUM(BQ7:BQ28)</f>
        <v>0</v>
      </c>
      <c r="BR29" s="174">
        <f>+BR28</f>
        <v>0</v>
      </c>
      <c r="BS29" s="175">
        <f>SUM(BS7:BS28)</f>
        <v>16567900.74</v>
      </c>
      <c r="BT29" s="175">
        <f>SUM(BT7:BT28)</f>
        <v>16567900.74</v>
      </c>
      <c r="BU29" s="174">
        <f>+BU28</f>
        <v>0</v>
      </c>
      <c r="BV29" s="175">
        <f>SUM(BV7:BV28)</f>
        <v>0</v>
      </c>
      <c r="BW29" s="175">
        <f>SUM(BW7:BW28)</f>
        <v>21734.04</v>
      </c>
      <c r="BX29" s="174">
        <f>+BX28</f>
        <v>0</v>
      </c>
      <c r="BY29" s="175">
        <f>SUM(BY7:BY28)</f>
        <v>0</v>
      </c>
      <c r="BZ29" s="175">
        <f>SUM(BZ7:BZ28)</f>
        <v>25623.97</v>
      </c>
      <c r="CA29" s="174">
        <f>+CA28</f>
        <v>0</v>
      </c>
      <c r="CB29" s="175">
        <f>SUM(CB7:CB28)</f>
        <v>506000</v>
      </c>
      <c r="CC29" s="175">
        <f>SUM(CC7:CC28)</f>
        <v>506000</v>
      </c>
      <c r="CD29" s="174">
        <f>+CD28</f>
        <v>0</v>
      </c>
      <c r="CE29" s="175">
        <f>SUM(CE7:CE28)</f>
        <v>43500</v>
      </c>
      <c r="CF29" s="175">
        <f>SUM(CF7:CF28)</f>
        <v>46567.5</v>
      </c>
      <c r="CG29" s="174">
        <f>+CG28</f>
        <v>0</v>
      </c>
      <c r="CH29" s="175">
        <f>SUM(CH7:CH28)</f>
        <v>0</v>
      </c>
      <c r="CI29" s="175">
        <f>SUM(CI7:CI28)</f>
        <v>347.36</v>
      </c>
      <c r="CJ29" s="174">
        <f>+CJ28</f>
        <v>0</v>
      </c>
      <c r="CK29" s="175">
        <f>SUM(CK7:CK28)</f>
        <v>0</v>
      </c>
      <c r="CL29" s="175">
        <f>SUM(CL7:CL28)</f>
        <v>0</v>
      </c>
      <c r="CM29" s="174">
        <f>+CM28</f>
        <v>0</v>
      </c>
      <c r="CN29" s="175">
        <f>SUM(CN7:CN28)</f>
        <v>0</v>
      </c>
      <c r="CO29" s="175">
        <f>SUM(CO7:CO28)</f>
        <v>35787.47</v>
      </c>
      <c r="CP29" s="174">
        <f>+CP28</f>
        <v>0</v>
      </c>
      <c r="CQ29" s="175">
        <f>SUM(CQ7:CQ28)</f>
        <v>106053.1</v>
      </c>
      <c r="CR29" s="175">
        <f>SUM(CR7:CR28)</f>
        <v>106053.1</v>
      </c>
      <c r="CS29" s="174">
        <f>+CS28</f>
        <v>0</v>
      </c>
      <c r="CT29" s="175">
        <f>SUM(CT7:CT28)</f>
        <v>0</v>
      </c>
      <c r="CU29" s="175">
        <f>SUM(CU7:CU28)</f>
        <v>0</v>
      </c>
      <c r="CV29" s="174">
        <f>+CV28</f>
        <v>0</v>
      </c>
      <c r="CW29" s="175">
        <f>SUM(CW7:CW28)</f>
        <v>0</v>
      </c>
      <c r="CX29" s="175">
        <f>SUM(CX7:CX28)</f>
        <v>0</v>
      </c>
      <c r="CY29" s="174">
        <f>+CY28</f>
        <v>0</v>
      </c>
      <c r="CZ29" s="175">
        <f>SUM(CZ7:CZ28)</f>
        <v>0</v>
      </c>
      <c r="DA29" s="175">
        <f>SUM(DA7:DA28)</f>
        <v>0</v>
      </c>
      <c r="DB29" s="174">
        <f>+DB28</f>
        <v>0</v>
      </c>
      <c r="DC29" s="175">
        <f>SUM(DC7:DC28)</f>
        <v>0</v>
      </c>
      <c r="DD29" s="175">
        <f>SUM(DD7:DD28)</f>
        <v>0</v>
      </c>
      <c r="DE29" s="174">
        <f>+DE28</f>
        <v>0</v>
      </c>
      <c r="DF29" s="175">
        <f t="shared" ref="DF29:DS29" si="5">SUM(DF7:DF28)</f>
        <v>170875.67</v>
      </c>
      <c r="DG29" s="175">
        <f t="shared" si="5"/>
        <v>-383811.25</v>
      </c>
      <c r="DH29" s="175">
        <f t="shared" si="5"/>
        <v>0</v>
      </c>
      <c r="DI29" s="175">
        <f t="shared" si="5"/>
        <v>11254.82</v>
      </c>
      <c r="DJ29" s="175">
        <f t="shared" si="5"/>
        <v>0</v>
      </c>
      <c r="DK29" s="175">
        <f t="shared" si="5"/>
        <v>0</v>
      </c>
      <c r="DL29" s="175">
        <f t="shared" si="5"/>
        <v>0</v>
      </c>
      <c r="DM29" s="175">
        <f t="shared" si="5"/>
        <v>726093.64000000025</v>
      </c>
      <c r="DN29" s="175">
        <f t="shared" si="5"/>
        <v>0</v>
      </c>
      <c r="DO29" s="175">
        <f t="shared" si="5"/>
        <v>0</v>
      </c>
      <c r="DP29" s="175">
        <f t="shared" si="5"/>
        <v>3185.62</v>
      </c>
      <c r="DQ29" s="175">
        <f t="shared" si="5"/>
        <v>448337.38</v>
      </c>
      <c r="DR29" s="175">
        <f t="shared" si="5"/>
        <v>976667.32</v>
      </c>
      <c r="DS29" s="175">
        <f t="shared" si="5"/>
        <v>2105.81</v>
      </c>
      <c r="DT29" s="156"/>
    </row>
    <row r="30" spans="1:124" s="72" customFormat="1" ht="60" customHeight="1" thickTop="1">
      <c r="A30" s="68"/>
      <c r="B30" s="89"/>
      <c r="C30" s="89"/>
      <c r="D30" s="151"/>
      <c r="E30" s="151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  <c r="BV30" s="156"/>
      <c r="BW30" s="156"/>
      <c r="BX30" s="156"/>
      <c r="BY30" s="156"/>
      <c r="BZ30" s="156"/>
      <c r="CA30" s="156"/>
      <c r="CB30" s="156"/>
      <c r="CC30" s="156"/>
      <c r="CD30" s="156"/>
      <c r="CE30" s="156"/>
      <c r="CF30" s="156"/>
      <c r="CG30" s="156"/>
      <c r="CH30" s="156"/>
      <c r="CI30" s="156"/>
      <c r="CJ30" s="156"/>
      <c r="CK30" s="156"/>
      <c r="CL30" s="156"/>
      <c r="CM30" s="156"/>
      <c r="CN30" s="156"/>
      <c r="CO30" s="156"/>
      <c r="CP30" s="156"/>
      <c r="CQ30" s="156"/>
      <c r="CR30" s="156"/>
      <c r="CS30" s="156"/>
      <c r="CT30" s="156"/>
      <c r="CU30" s="156"/>
      <c r="CV30" s="156"/>
      <c r="CW30" s="156"/>
      <c r="CX30" s="156"/>
      <c r="CY30" s="156"/>
      <c r="CZ30" s="156"/>
      <c r="DA30" s="156"/>
      <c r="DB30" s="156"/>
      <c r="DC30" s="156"/>
      <c r="DD30" s="156"/>
      <c r="DE30" s="156"/>
      <c r="DF30" s="156"/>
      <c r="DG30" s="156"/>
      <c r="DH30" s="156"/>
      <c r="DI30" s="156"/>
      <c r="DJ30" s="156"/>
      <c r="DK30" s="156"/>
      <c r="DL30" s="156"/>
      <c r="DM30" s="156"/>
      <c r="DN30" s="156"/>
      <c r="DO30" s="156"/>
      <c r="DP30" s="156"/>
      <c r="DQ30" s="156"/>
      <c r="DR30" s="156"/>
      <c r="DS30" s="156"/>
      <c r="DT30" s="86"/>
    </row>
    <row r="31" spans="1:124" s="72" customFormat="1" ht="30" customHeight="1">
      <c r="A31" s="68"/>
      <c r="B31" s="89"/>
      <c r="C31" s="89"/>
      <c r="D31" s="92"/>
      <c r="E31" s="92"/>
      <c r="F31" s="92"/>
      <c r="G31" s="92"/>
      <c r="H31" s="151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154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71"/>
    </row>
    <row r="32" spans="1:124" s="72" customFormat="1" ht="30" customHeight="1">
      <c r="A32" s="68"/>
      <c r="B32" s="89"/>
      <c r="C32" s="89"/>
      <c r="D32" s="92"/>
      <c r="E32" s="92"/>
      <c r="F32" s="92"/>
      <c r="G32" s="92"/>
      <c r="H32" s="151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154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71"/>
    </row>
    <row r="33" spans="1:124" s="72" customFormat="1" ht="30" customHeight="1">
      <c r="A33" s="68"/>
      <c r="B33" s="89"/>
      <c r="C33" s="89"/>
      <c r="D33" s="92"/>
      <c r="E33" s="92"/>
      <c r="F33" s="92"/>
      <c r="G33" s="92"/>
      <c r="H33" s="151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154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71"/>
    </row>
    <row r="34" spans="1:124" s="72" customFormat="1" ht="30" customHeight="1">
      <c r="A34" s="68"/>
      <c r="B34" s="89"/>
      <c r="C34" s="89"/>
      <c r="D34" s="92"/>
      <c r="E34" s="92"/>
      <c r="F34" s="92"/>
      <c r="G34" s="92"/>
      <c r="H34" s="151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154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71"/>
    </row>
    <row r="35" spans="1:124" s="72" customFormat="1" ht="30" customHeight="1">
      <c r="A35" s="68"/>
      <c r="B35" s="89"/>
      <c r="C35" s="89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154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71"/>
    </row>
    <row r="36" spans="1:124" s="72" customFormat="1" ht="30" customHeight="1">
      <c r="A36" s="68"/>
      <c r="B36" s="89"/>
      <c r="C36" s="89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154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71"/>
    </row>
    <row r="37" spans="1:124" s="72" customFormat="1" ht="30" customHeight="1">
      <c r="A37" s="68"/>
      <c r="B37" s="89"/>
      <c r="C37" s="89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154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71"/>
    </row>
    <row r="38" spans="1:124" s="72" customFormat="1" ht="30" customHeight="1">
      <c r="A38" s="68"/>
      <c r="B38" s="89"/>
      <c r="C38" s="89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154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71"/>
    </row>
    <row r="39" spans="1:124" s="72" customFormat="1" ht="30" customHeight="1">
      <c r="A39" s="68"/>
      <c r="B39" s="89"/>
      <c r="C39" s="89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154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69"/>
      <c r="DJ39" s="69"/>
      <c r="DK39" s="69"/>
      <c r="DL39" s="69"/>
      <c r="DM39" s="69"/>
      <c r="DN39" s="69"/>
      <c r="DO39" s="69"/>
      <c r="DP39" s="69"/>
      <c r="DQ39" s="69"/>
      <c r="DR39" s="69"/>
      <c r="DS39" s="69"/>
      <c r="DT39" s="71"/>
    </row>
    <row r="40" spans="1:124" s="72" customFormat="1" ht="30" customHeight="1">
      <c r="A40" s="68"/>
      <c r="B40" s="89"/>
      <c r="C40" s="89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154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71"/>
    </row>
    <row r="41" spans="1:124" s="72" customFormat="1" ht="30" customHeight="1">
      <c r="A41" s="68"/>
      <c r="B41" s="89"/>
      <c r="C41" s="89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154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71"/>
    </row>
    <row r="42" spans="1:124" s="72" customFormat="1" ht="30" customHeight="1">
      <c r="A42" s="68"/>
      <c r="B42" s="89"/>
      <c r="C42" s="89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154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71"/>
    </row>
    <row r="43" spans="1:124" s="72" customFormat="1" ht="30" customHeight="1">
      <c r="A43" s="68"/>
      <c r="B43" s="89"/>
      <c r="C43" s="89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154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71"/>
    </row>
    <row r="44" spans="1:124" s="72" customFormat="1" ht="30" customHeight="1">
      <c r="A44" s="68"/>
      <c r="B44" s="89"/>
      <c r="C44" s="89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154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69"/>
      <c r="DT44" s="71"/>
    </row>
    <row r="45" spans="1:124" s="72" customFormat="1" ht="30" customHeight="1">
      <c r="A45" s="68"/>
      <c r="B45" s="89"/>
      <c r="C45" s="89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154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71"/>
    </row>
    <row r="46" spans="1:124" s="72" customFormat="1" ht="30" customHeight="1">
      <c r="A46" s="68"/>
      <c r="B46" s="89"/>
      <c r="C46" s="89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154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71"/>
    </row>
    <row r="47" spans="1:124" s="72" customFormat="1" ht="30" customHeight="1">
      <c r="A47" s="68"/>
      <c r="B47" s="89"/>
      <c r="C47" s="89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154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69"/>
      <c r="DJ47" s="69"/>
      <c r="DK47" s="69"/>
      <c r="DL47" s="69"/>
      <c r="DM47" s="69"/>
      <c r="DN47" s="69"/>
      <c r="DO47" s="69"/>
      <c r="DP47" s="69"/>
      <c r="DQ47" s="69"/>
      <c r="DR47" s="69"/>
      <c r="DS47" s="69"/>
      <c r="DT47" s="71"/>
    </row>
    <row r="48" spans="1:124" s="72" customFormat="1" ht="30" customHeight="1">
      <c r="A48" s="68"/>
      <c r="B48" s="89"/>
      <c r="C48" s="89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154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  <c r="DI48" s="69"/>
      <c r="DJ48" s="69"/>
      <c r="DK48" s="69"/>
      <c r="DL48" s="69"/>
      <c r="DM48" s="69"/>
      <c r="DN48" s="69"/>
      <c r="DO48" s="69"/>
      <c r="DP48" s="69"/>
      <c r="DQ48" s="69"/>
      <c r="DR48" s="69"/>
      <c r="DS48" s="69"/>
      <c r="DT48" s="71"/>
    </row>
    <row r="49" spans="1:124" s="72" customFormat="1" ht="30" customHeight="1">
      <c r="A49" s="68"/>
      <c r="B49" s="89"/>
      <c r="C49" s="89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154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71"/>
    </row>
    <row r="50" spans="1:124" s="72" customFormat="1" ht="30" customHeight="1">
      <c r="A50" s="68"/>
      <c r="B50" s="89"/>
      <c r="C50" s="89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154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  <c r="DE50" s="69"/>
      <c r="DF50" s="69"/>
      <c r="DG50" s="69"/>
      <c r="DH50" s="69"/>
      <c r="DI50" s="69"/>
      <c r="DJ50" s="69"/>
      <c r="DK50" s="69"/>
      <c r="DL50" s="69"/>
      <c r="DM50" s="69"/>
      <c r="DN50" s="69"/>
      <c r="DO50" s="69"/>
      <c r="DP50" s="69"/>
      <c r="DQ50" s="69"/>
      <c r="DR50" s="69"/>
      <c r="DS50" s="69"/>
      <c r="DT50" s="71"/>
    </row>
    <row r="51" spans="1:124" s="72" customFormat="1" ht="30" customHeight="1">
      <c r="A51" s="68"/>
      <c r="B51" s="89"/>
      <c r="C51" s="89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154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69"/>
      <c r="DD51" s="69"/>
      <c r="DE51" s="69"/>
      <c r="DF51" s="69"/>
      <c r="DG51" s="69"/>
      <c r="DH51" s="69"/>
      <c r="DI51" s="69"/>
      <c r="DJ51" s="69"/>
      <c r="DK51" s="69"/>
      <c r="DL51" s="69"/>
      <c r="DM51" s="69"/>
      <c r="DN51" s="69"/>
      <c r="DO51" s="69"/>
      <c r="DP51" s="69"/>
      <c r="DQ51" s="69"/>
      <c r="DR51" s="69"/>
      <c r="DS51" s="69"/>
      <c r="DT51" s="71"/>
    </row>
    <row r="52" spans="1:124" s="72" customFormat="1" ht="30" customHeight="1">
      <c r="A52" s="68"/>
      <c r="B52" s="89"/>
      <c r="C52" s="89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154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  <c r="DD52" s="69"/>
      <c r="DE52" s="69"/>
      <c r="DF52" s="69"/>
      <c r="DG52" s="69"/>
      <c r="DH52" s="69"/>
      <c r="DI52" s="69"/>
      <c r="DJ52" s="69"/>
      <c r="DK52" s="69"/>
      <c r="DL52" s="69"/>
      <c r="DM52" s="69"/>
      <c r="DN52" s="69"/>
      <c r="DO52" s="69"/>
      <c r="DP52" s="69"/>
      <c r="DQ52" s="69"/>
      <c r="DR52" s="69"/>
      <c r="DS52" s="69"/>
      <c r="DT52" s="71"/>
    </row>
    <row r="53" spans="1:124" s="72" customFormat="1" ht="30" customHeight="1">
      <c r="A53" s="68"/>
      <c r="B53" s="89"/>
      <c r="C53" s="89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154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69"/>
      <c r="DD53" s="69"/>
      <c r="DE53" s="69"/>
      <c r="DF53" s="69"/>
      <c r="DG53" s="69"/>
      <c r="DH53" s="69"/>
      <c r="DI53" s="69"/>
      <c r="DJ53" s="69"/>
      <c r="DK53" s="69"/>
      <c r="DL53" s="69"/>
      <c r="DM53" s="69"/>
      <c r="DN53" s="69"/>
      <c r="DO53" s="69"/>
      <c r="DP53" s="69"/>
      <c r="DQ53" s="69"/>
      <c r="DR53" s="69"/>
      <c r="DS53" s="69"/>
      <c r="DT53" s="71"/>
    </row>
    <row r="54" spans="1:124" s="72" customFormat="1" ht="30" customHeight="1">
      <c r="A54" s="68"/>
      <c r="B54" s="89"/>
      <c r="C54" s="89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154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69"/>
      <c r="DD54" s="69"/>
      <c r="DE54" s="69"/>
      <c r="DF54" s="69"/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69"/>
      <c r="DR54" s="69"/>
      <c r="DS54" s="69"/>
      <c r="DT54" s="71"/>
    </row>
    <row r="55" spans="1:124" s="72" customFormat="1" ht="30" customHeight="1">
      <c r="A55" s="68"/>
      <c r="B55" s="89"/>
      <c r="C55" s="89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154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  <c r="DD55" s="69"/>
      <c r="DE55" s="69"/>
      <c r="DF55" s="69"/>
      <c r="DG55" s="69"/>
      <c r="DH55" s="69"/>
      <c r="DI55" s="69"/>
      <c r="DJ55" s="69"/>
      <c r="DK55" s="69"/>
      <c r="DL55" s="69"/>
      <c r="DM55" s="69"/>
      <c r="DN55" s="69"/>
      <c r="DO55" s="69"/>
      <c r="DP55" s="69"/>
      <c r="DQ55" s="69"/>
      <c r="DR55" s="69"/>
      <c r="DS55" s="69"/>
      <c r="DT55" s="71"/>
    </row>
    <row r="56" spans="1:124" s="72" customFormat="1" ht="30" customHeight="1">
      <c r="A56" s="68"/>
      <c r="B56" s="89"/>
      <c r="C56" s="89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154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  <c r="CZ56" s="69"/>
      <c r="DA56" s="69"/>
      <c r="DB56" s="69"/>
      <c r="DC56" s="69"/>
      <c r="DD56" s="69"/>
      <c r="DE56" s="69"/>
      <c r="DF56" s="69"/>
      <c r="DG56" s="69"/>
      <c r="DH56" s="69"/>
      <c r="DI56" s="69"/>
      <c r="DJ56" s="69"/>
      <c r="DK56" s="69"/>
      <c r="DL56" s="69"/>
      <c r="DM56" s="69"/>
      <c r="DN56" s="69"/>
      <c r="DO56" s="69"/>
      <c r="DP56" s="69"/>
      <c r="DQ56" s="69"/>
      <c r="DR56" s="69"/>
      <c r="DS56" s="69"/>
      <c r="DT56" s="71"/>
    </row>
    <row r="57" spans="1:124" s="72" customFormat="1" ht="30" customHeight="1">
      <c r="A57" s="68"/>
      <c r="B57" s="89"/>
      <c r="C57" s="89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154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71"/>
    </row>
    <row r="58" spans="1:124" s="72" customFormat="1" ht="30" customHeight="1">
      <c r="A58" s="68"/>
      <c r="B58" s="89"/>
      <c r="C58" s="89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154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71"/>
    </row>
    <row r="59" spans="1:124" s="72" customFormat="1" ht="30" customHeight="1">
      <c r="A59" s="68"/>
      <c r="B59" s="89"/>
      <c r="C59" s="89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154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71"/>
    </row>
    <row r="60" spans="1:124" s="72" customFormat="1" ht="30" customHeight="1">
      <c r="A60" s="68"/>
      <c r="B60" s="89"/>
      <c r="C60" s="89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154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71"/>
    </row>
    <row r="61" spans="1:124" s="72" customFormat="1" ht="30" customHeight="1">
      <c r="A61" s="68"/>
      <c r="B61" s="89"/>
      <c r="C61" s="89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154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71"/>
    </row>
    <row r="62" spans="1:124" s="72" customFormat="1" ht="30" customHeight="1">
      <c r="A62" s="68"/>
      <c r="B62" s="89"/>
      <c r="C62" s="89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154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71"/>
    </row>
    <row r="63" spans="1:124" s="72" customFormat="1" ht="30" customHeight="1">
      <c r="A63" s="68"/>
      <c r="B63" s="89"/>
      <c r="C63" s="89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154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71"/>
    </row>
    <row r="64" spans="1:124" s="72" customFormat="1" ht="30" customHeight="1">
      <c r="A64" s="68"/>
      <c r="B64" s="89"/>
      <c r="C64" s="89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154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71"/>
    </row>
    <row r="65" spans="1:124" s="72" customFormat="1" ht="30" customHeight="1">
      <c r="A65" s="68"/>
      <c r="B65" s="89"/>
      <c r="C65" s="89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154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71"/>
    </row>
    <row r="66" spans="1:124" s="72" customFormat="1" ht="30" customHeight="1">
      <c r="A66" s="68"/>
      <c r="B66" s="89"/>
      <c r="C66" s="89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154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71"/>
    </row>
    <row r="67" spans="1:124" s="72" customFormat="1" ht="30" customHeight="1">
      <c r="A67" s="68"/>
      <c r="B67" s="89"/>
      <c r="C67" s="89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154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71"/>
    </row>
    <row r="68" spans="1:124" s="72" customFormat="1" ht="30" customHeight="1">
      <c r="A68" s="68"/>
      <c r="B68" s="89"/>
      <c r="C68" s="89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154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71"/>
    </row>
    <row r="69" spans="1:124" s="72" customFormat="1" ht="30" customHeight="1">
      <c r="A69" s="68"/>
      <c r="B69" s="89"/>
      <c r="C69" s="89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154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71"/>
    </row>
    <row r="70" spans="1:124" s="72" customFormat="1" ht="30" customHeight="1">
      <c r="A70" s="68"/>
      <c r="B70" s="89"/>
      <c r="C70" s="89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154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71"/>
    </row>
    <row r="71" spans="1:124" s="72" customFormat="1" ht="30" customHeight="1">
      <c r="A71" s="68"/>
      <c r="B71" s="89"/>
      <c r="C71" s="89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154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71"/>
    </row>
    <row r="72" spans="1:124" s="72" customFormat="1" ht="30" customHeight="1">
      <c r="A72" s="68"/>
      <c r="B72" s="89"/>
      <c r="C72" s="89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154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71"/>
    </row>
    <row r="73" spans="1:124" s="72" customFormat="1" ht="30" customHeight="1">
      <c r="A73" s="68"/>
      <c r="B73" s="89"/>
      <c r="C73" s="89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154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71"/>
    </row>
    <row r="74" spans="1:124" s="72" customFormat="1" ht="30" customHeight="1">
      <c r="A74" s="68"/>
      <c r="B74" s="89"/>
      <c r="C74" s="89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154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71"/>
    </row>
    <row r="75" spans="1:124" s="72" customFormat="1" ht="30" customHeight="1">
      <c r="A75" s="68"/>
      <c r="B75" s="89"/>
      <c r="C75" s="89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154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71"/>
    </row>
    <row r="76" spans="1:124" s="72" customFormat="1" ht="30" customHeight="1">
      <c r="A76" s="68"/>
      <c r="B76" s="89"/>
      <c r="C76" s="89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154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71"/>
    </row>
    <row r="77" spans="1:124" s="72" customFormat="1" ht="30" customHeight="1">
      <c r="A77" s="68"/>
      <c r="B77" s="89"/>
      <c r="C77" s="89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154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71"/>
    </row>
    <row r="78" spans="1:124" s="72" customFormat="1" ht="30" customHeight="1">
      <c r="A78" s="68"/>
      <c r="B78" s="89"/>
      <c r="C78" s="89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154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71"/>
    </row>
    <row r="79" spans="1:124" s="72" customFormat="1" ht="30" customHeight="1">
      <c r="A79" s="68"/>
      <c r="B79" s="89"/>
      <c r="C79" s="89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154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71"/>
    </row>
    <row r="80" spans="1:124" s="72" customFormat="1" ht="30" customHeight="1">
      <c r="A80" s="68"/>
      <c r="B80" s="89"/>
      <c r="C80" s="89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154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71"/>
    </row>
    <row r="81" spans="1:124" s="72" customFormat="1" ht="30" customHeight="1">
      <c r="A81" s="68"/>
      <c r="B81" s="89"/>
      <c r="C81" s="89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154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71"/>
    </row>
    <row r="82" spans="1:124" s="72" customFormat="1" ht="30" customHeight="1">
      <c r="A82" s="68"/>
      <c r="B82" s="89"/>
      <c r="C82" s="89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154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71"/>
    </row>
    <row r="83" spans="1:124" s="72" customFormat="1" ht="30" customHeight="1">
      <c r="A83" s="68"/>
      <c r="B83" s="89"/>
      <c r="C83" s="89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154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71"/>
    </row>
    <row r="84" spans="1:124" s="72" customFormat="1" ht="30" customHeight="1">
      <c r="A84" s="68"/>
      <c r="B84" s="89"/>
      <c r="C84" s="89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154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71"/>
    </row>
    <row r="85" spans="1:124" s="72" customFormat="1" ht="30" customHeight="1">
      <c r="A85" s="68"/>
      <c r="B85" s="89"/>
      <c r="C85" s="89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154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71"/>
    </row>
    <row r="86" spans="1:124" s="72" customFormat="1" ht="30" customHeight="1">
      <c r="A86" s="68"/>
      <c r="B86" s="89"/>
      <c r="C86" s="89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154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71"/>
    </row>
    <row r="87" spans="1:124" s="72" customFormat="1" ht="30" customHeight="1">
      <c r="A87" s="68"/>
      <c r="B87" s="89"/>
      <c r="C87" s="89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154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71"/>
    </row>
    <row r="88" spans="1:124" s="72" customFormat="1" ht="30" customHeight="1">
      <c r="A88" s="68"/>
      <c r="B88" s="89"/>
      <c r="C88" s="89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154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69"/>
      <c r="DC88" s="69"/>
      <c r="DD88" s="69"/>
      <c r="DE88" s="69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69"/>
      <c r="DQ88" s="69"/>
      <c r="DR88" s="69"/>
      <c r="DS88" s="69"/>
      <c r="DT88" s="71"/>
    </row>
    <row r="89" spans="1:124" s="72" customFormat="1" ht="30" customHeight="1">
      <c r="A89" s="68"/>
      <c r="B89" s="89"/>
      <c r="C89" s="89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154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71"/>
    </row>
    <row r="90" spans="1:124" s="72" customFormat="1" ht="30" customHeight="1">
      <c r="A90" s="68"/>
      <c r="B90" s="89"/>
      <c r="C90" s="89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154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71"/>
    </row>
    <row r="91" spans="1:124" s="72" customFormat="1" ht="30" customHeight="1">
      <c r="A91" s="68"/>
      <c r="B91" s="89"/>
      <c r="C91" s="89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154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71"/>
    </row>
    <row r="92" spans="1:124" s="72" customFormat="1" ht="30" customHeight="1">
      <c r="A92" s="68"/>
      <c r="B92" s="89"/>
      <c r="C92" s="89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154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71"/>
    </row>
    <row r="93" spans="1:124" s="72" customFormat="1" ht="30" customHeight="1">
      <c r="A93" s="68"/>
      <c r="B93" s="89"/>
      <c r="C93" s="89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154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71"/>
    </row>
    <row r="94" spans="1:124" s="72" customFormat="1" ht="30" customHeight="1">
      <c r="A94" s="68"/>
      <c r="B94" s="89"/>
      <c r="C94" s="89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154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  <c r="CQ94" s="69"/>
      <c r="CR94" s="69"/>
      <c r="CS94" s="69"/>
      <c r="CT94" s="69"/>
      <c r="CU94" s="69"/>
      <c r="CV94" s="69"/>
      <c r="CW94" s="69"/>
      <c r="CX94" s="69"/>
      <c r="CY94" s="69"/>
      <c r="CZ94" s="69"/>
      <c r="DA94" s="69"/>
      <c r="DB94" s="69"/>
      <c r="DC94" s="69"/>
      <c r="DD94" s="69"/>
      <c r="DE94" s="69"/>
      <c r="DF94" s="69"/>
      <c r="DG94" s="69"/>
      <c r="DH94" s="69"/>
      <c r="DI94" s="69"/>
      <c r="DJ94" s="69"/>
      <c r="DK94" s="69"/>
      <c r="DL94" s="69"/>
      <c r="DM94" s="69"/>
      <c r="DN94" s="69"/>
      <c r="DO94" s="69"/>
      <c r="DP94" s="69"/>
      <c r="DQ94" s="69"/>
      <c r="DR94" s="69"/>
      <c r="DS94" s="69"/>
      <c r="DT94" s="71"/>
    </row>
    <row r="95" spans="1:124" s="72" customFormat="1" ht="30" customHeight="1">
      <c r="A95" s="68"/>
      <c r="B95" s="89"/>
      <c r="C95" s="89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154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  <c r="CQ95" s="69"/>
      <c r="CR95" s="69"/>
      <c r="CS95" s="69"/>
      <c r="CT95" s="69"/>
      <c r="CU95" s="69"/>
      <c r="CV95" s="69"/>
      <c r="CW95" s="69"/>
      <c r="CX95" s="69"/>
      <c r="CY95" s="69"/>
      <c r="CZ95" s="69"/>
      <c r="DA95" s="69"/>
      <c r="DB95" s="69"/>
      <c r="DC95" s="69"/>
      <c r="DD95" s="69"/>
      <c r="DE95" s="69"/>
      <c r="DF95" s="69"/>
      <c r="DG95" s="69"/>
      <c r="DH95" s="69"/>
      <c r="DI95" s="69"/>
      <c r="DJ95" s="69"/>
      <c r="DK95" s="69"/>
      <c r="DL95" s="69"/>
      <c r="DM95" s="69"/>
      <c r="DN95" s="69"/>
      <c r="DO95" s="69"/>
      <c r="DP95" s="69"/>
      <c r="DQ95" s="69"/>
      <c r="DR95" s="69"/>
      <c r="DS95" s="69"/>
      <c r="DT95" s="71"/>
    </row>
    <row r="96" spans="1:124" s="72" customFormat="1" ht="30" customHeight="1">
      <c r="A96" s="68"/>
      <c r="B96" s="89"/>
      <c r="C96" s="89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154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  <c r="CJ96" s="69"/>
      <c r="CK96" s="69"/>
      <c r="CL96" s="69"/>
      <c r="CM96" s="69"/>
      <c r="CN96" s="69"/>
      <c r="CO96" s="69"/>
      <c r="CP96" s="69"/>
      <c r="CQ96" s="69"/>
      <c r="CR96" s="69"/>
      <c r="CS96" s="69"/>
      <c r="CT96" s="69"/>
      <c r="CU96" s="69"/>
      <c r="CV96" s="69"/>
      <c r="CW96" s="69"/>
      <c r="CX96" s="69"/>
      <c r="CY96" s="69"/>
      <c r="CZ96" s="69"/>
      <c r="DA96" s="69"/>
      <c r="DB96" s="69"/>
      <c r="DC96" s="69"/>
      <c r="DD96" s="69"/>
      <c r="DE96" s="69"/>
      <c r="DF96" s="69"/>
      <c r="DG96" s="69"/>
      <c r="DH96" s="69"/>
      <c r="DI96" s="69"/>
      <c r="DJ96" s="69"/>
      <c r="DK96" s="69"/>
      <c r="DL96" s="69"/>
      <c r="DM96" s="69"/>
      <c r="DN96" s="69"/>
      <c r="DO96" s="69"/>
      <c r="DP96" s="69"/>
      <c r="DQ96" s="69"/>
      <c r="DR96" s="69"/>
      <c r="DS96" s="69"/>
      <c r="DT96" s="71"/>
    </row>
    <row r="97" spans="1:124" s="72" customFormat="1" ht="30" customHeight="1">
      <c r="A97" s="68"/>
      <c r="B97" s="89"/>
      <c r="C97" s="89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154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  <c r="CQ97" s="69"/>
      <c r="CR97" s="69"/>
      <c r="CS97" s="69"/>
      <c r="CT97" s="69"/>
      <c r="CU97" s="69"/>
      <c r="CV97" s="69"/>
      <c r="CW97" s="69"/>
      <c r="CX97" s="69"/>
      <c r="CY97" s="69"/>
      <c r="CZ97" s="69"/>
      <c r="DA97" s="69"/>
      <c r="DB97" s="69"/>
      <c r="DC97" s="69"/>
      <c r="DD97" s="69"/>
      <c r="DE97" s="69"/>
      <c r="DF97" s="69"/>
      <c r="DG97" s="69"/>
      <c r="DH97" s="69"/>
      <c r="DI97" s="69"/>
      <c r="DJ97" s="69"/>
      <c r="DK97" s="69"/>
      <c r="DL97" s="69"/>
      <c r="DM97" s="69"/>
      <c r="DN97" s="69"/>
      <c r="DO97" s="69"/>
      <c r="DP97" s="69"/>
      <c r="DQ97" s="69"/>
      <c r="DR97" s="69"/>
      <c r="DS97" s="69"/>
      <c r="DT97" s="71"/>
    </row>
    <row r="98" spans="1:124" s="72" customFormat="1" ht="30" customHeight="1">
      <c r="A98" s="68"/>
      <c r="B98" s="89"/>
      <c r="C98" s="89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154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  <c r="CR98" s="69"/>
      <c r="CS98" s="69"/>
      <c r="CT98" s="69"/>
      <c r="CU98" s="69"/>
      <c r="CV98" s="69"/>
      <c r="CW98" s="69"/>
      <c r="CX98" s="69"/>
      <c r="CY98" s="69"/>
      <c r="CZ98" s="69"/>
      <c r="DA98" s="69"/>
      <c r="DB98" s="69"/>
      <c r="DC98" s="69"/>
      <c r="DD98" s="69"/>
      <c r="DE98" s="69"/>
      <c r="DF98" s="69"/>
      <c r="DG98" s="69"/>
      <c r="DH98" s="69"/>
      <c r="DI98" s="69"/>
      <c r="DJ98" s="69"/>
      <c r="DK98" s="69"/>
      <c r="DL98" s="69"/>
      <c r="DM98" s="69"/>
      <c r="DN98" s="69"/>
      <c r="DO98" s="69"/>
      <c r="DP98" s="69"/>
      <c r="DQ98" s="69"/>
      <c r="DR98" s="69"/>
      <c r="DS98" s="69"/>
      <c r="DT98" s="71"/>
    </row>
    <row r="99" spans="1:124" s="72" customFormat="1" ht="30" customHeight="1">
      <c r="A99" s="68"/>
      <c r="B99" s="89"/>
      <c r="C99" s="89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154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69"/>
      <c r="BW99" s="69"/>
      <c r="BX99" s="69"/>
      <c r="BY99" s="69"/>
      <c r="BZ99" s="69"/>
      <c r="CA99" s="69"/>
      <c r="CB99" s="69"/>
      <c r="CC99" s="69"/>
      <c r="CD99" s="69"/>
      <c r="CE99" s="69"/>
      <c r="CF99" s="69"/>
      <c r="CG99" s="69"/>
      <c r="CH99" s="69"/>
      <c r="CI99" s="69"/>
      <c r="CJ99" s="69"/>
      <c r="CK99" s="69"/>
      <c r="CL99" s="69"/>
      <c r="CM99" s="69"/>
      <c r="CN99" s="69"/>
      <c r="CO99" s="69"/>
      <c r="CP99" s="69"/>
      <c r="CQ99" s="69"/>
      <c r="CR99" s="69"/>
      <c r="CS99" s="69"/>
      <c r="CT99" s="69"/>
      <c r="CU99" s="69"/>
      <c r="CV99" s="69"/>
      <c r="CW99" s="69"/>
      <c r="CX99" s="69"/>
      <c r="CY99" s="69"/>
      <c r="CZ99" s="69"/>
      <c r="DA99" s="69"/>
      <c r="DB99" s="69"/>
      <c r="DC99" s="69"/>
      <c r="DD99" s="69"/>
      <c r="DE99" s="69"/>
      <c r="DF99" s="69"/>
      <c r="DG99" s="69"/>
      <c r="DH99" s="69"/>
      <c r="DI99" s="69"/>
      <c r="DJ99" s="69"/>
      <c r="DK99" s="69"/>
      <c r="DL99" s="69"/>
      <c r="DM99" s="69"/>
      <c r="DN99" s="69"/>
      <c r="DO99" s="69"/>
      <c r="DP99" s="69"/>
      <c r="DQ99" s="69"/>
      <c r="DR99" s="69"/>
      <c r="DS99" s="69"/>
      <c r="DT99" s="71"/>
    </row>
    <row r="100" spans="1:124" s="72" customFormat="1" ht="30" customHeight="1">
      <c r="A100" s="68"/>
      <c r="B100" s="89"/>
      <c r="C100" s="89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69"/>
      <c r="BV100" s="69"/>
      <c r="BW100" s="69"/>
      <c r="BX100" s="69"/>
      <c r="BY100" s="69"/>
      <c r="BZ100" s="69"/>
      <c r="CA100" s="69"/>
      <c r="CB100" s="69"/>
      <c r="CC100" s="69"/>
      <c r="CD100" s="69"/>
      <c r="CE100" s="69"/>
      <c r="CF100" s="69"/>
      <c r="CG100" s="69"/>
      <c r="CH100" s="69"/>
      <c r="CI100" s="69"/>
      <c r="CJ100" s="69"/>
      <c r="CK100" s="69"/>
      <c r="CL100" s="69"/>
      <c r="CM100" s="69"/>
      <c r="CN100" s="69"/>
      <c r="CO100" s="69"/>
      <c r="CP100" s="69"/>
      <c r="CQ100" s="69"/>
      <c r="CR100" s="69"/>
      <c r="CS100" s="69"/>
      <c r="CT100" s="69"/>
      <c r="CU100" s="69"/>
      <c r="CV100" s="69"/>
      <c r="CW100" s="69"/>
      <c r="CX100" s="69"/>
      <c r="CY100" s="69"/>
      <c r="CZ100" s="69"/>
      <c r="DA100" s="69"/>
      <c r="DB100" s="69"/>
      <c r="DC100" s="69"/>
      <c r="DD100" s="69"/>
      <c r="DE100" s="69"/>
      <c r="DF100" s="69"/>
      <c r="DG100" s="69"/>
      <c r="DH100" s="69"/>
      <c r="DI100" s="69"/>
      <c r="DJ100" s="69"/>
      <c r="DK100" s="69"/>
      <c r="DL100" s="69"/>
      <c r="DM100" s="69"/>
      <c r="DN100" s="69"/>
      <c r="DO100" s="69"/>
      <c r="DP100" s="69"/>
      <c r="DQ100" s="69"/>
      <c r="DR100" s="69"/>
      <c r="DS100" s="69"/>
      <c r="DT100" s="71"/>
    </row>
    <row r="101" spans="1:124" s="72" customFormat="1" ht="30" customHeight="1">
      <c r="A101" s="68"/>
      <c r="B101" s="89"/>
      <c r="C101" s="89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69"/>
      <c r="DC101" s="69"/>
      <c r="DD101" s="69"/>
      <c r="DE101" s="69"/>
      <c r="DF101" s="69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69"/>
      <c r="DR101" s="69"/>
      <c r="DS101" s="69"/>
      <c r="DT101" s="71"/>
    </row>
    <row r="102" spans="1:124" ht="30.2" customHeight="1"/>
    <row r="103" spans="1:124" ht="30.2" customHeight="1"/>
    <row r="104" spans="1:124" ht="30.2" customHeight="1"/>
    <row r="105" spans="1:124" ht="30.2" customHeight="1"/>
    <row r="106" spans="1:124" ht="30.2" customHeight="1"/>
    <row r="107" spans="1:124" ht="30.2" customHeight="1"/>
    <row r="108" spans="1:124" ht="30.2" customHeight="1"/>
    <row r="109" spans="1:124" ht="30.2" customHeight="1"/>
    <row r="110" spans="1:124" ht="30.2" customHeight="1"/>
    <row r="111" spans="1:124" ht="30.2" customHeight="1"/>
    <row r="112" spans="1:124" ht="30.2" customHeight="1"/>
    <row r="113" ht="30.2" customHeight="1"/>
    <row r="114" ht="30.2" customHeight="1"/>
    <row r="115" ht="30.2" customHeight="1"/>
    <row r="116" ht="30.2" customHeight="1"/>
    <row r="117" ht="30.2" customHeight="1"/>
    <row r="118" ht="30.2" customHeight="1"/>
    <row r="119" ht="30.2" customHeight="1"/>
    <row r="120" ht="30.2" customHeight="1"/>
    <row r="121" ht="30.2" customHeight="1"/>
    <row r="122" ht="30.2" customHeight="1"/>
    <row r="123" ht="30.2" customHeight="1"/>
    <row r="124" ht="30.2" customHeight="1"/>
    <row r="125" ht="30.2" customHeight="1"/>
    <row r="126" ht="30.2" customHeight="1"/>
    <row r="127" ht="30.2" customHeight="1"/>
    <row r="128" ht="30.2" customHeight="1"/>
    <row r="129" ht="30.2" customHeight="1"/>
    <row r="130" ht="30.2" customHeight="1"/>
    <row r="131" ht="30.2" customHeight="1"/>
    <row r="132" ht="30.2" customHeight="1"/>
    <row r="133" ht="30.2" customHeight="1"/>
    <row r="134" ht="30.2" customHeight="1"/>
    <row r="135" ht="30.2" customHeight="1"/>
    <row r="136" ht="30.2" customHeight="1"/>
    <row r="137" ht="30.2" customHeight="1"/>
    <row r="138" ht="30.2" customHeight="1"/>
    <row r="139" ht="30.2" customHeight="1"/>
    <row r="140" ht="30.2" customHeight="1"/>
    <row r="141" ht="30.2" customHeight="1"/>
    <row r="142" ht="30.2" customHeight="1"/>
    <row r="143" ht="30.2" customHeight="1"/>
    <row r="144" ht="30.2" customHeight="1"/>
    <row r="145" ht="30.2" customHeight="1"/>
    <row r="146" ht="30.2" customHeight="1"/>
    <row r="147" ht="30.2" customHeight="1"/>
    <row r="148" ht="30.2" customHeight="1"/>
    <row r="149" ht="30.2" customHeight="1"/>
    <row r="150" ht="30.2" customHeight="1"/>
    <row r="151" ht="30.2" customHeight="1"/>
    <row r="152" ht="30.2" customHeight="1"/>
    <row r="153" ht="30.2" customHeight="1"/>
    <row r="154" ht="30.2" customHeight="1"/>
    <row r="155" ht="30.2" customHeight="1"/>
    <row r="156" ht="30.2" customHeight="1"/>
    <row r="157" ht="30.2" customHeight="1"/>
    <row r="158" ht="30.2" customHeight="1"/>
    <row r="159" ht="30.2" customHeight="1"/>
    <row r="160" ht="30.2" customHeight="1"/>
    <row r="161" ht="30.2" customHeight="1"/>
    <row r="162" ht="30.2" customHeight="1"/>
    <row r="163" ht="30.2" customHeight="1"/>
    <row r="164" ht="30.2" customHeight="1"/>
    <row r="165" ht="30.2" customHeight="1"/>
    <row r="166" ht="30.2" customHeight="1"/>
    <row r="167" ht="30.2" customHeight="1"/>
    <row r="168" ht="30.2" customHeight="1"/>
    <row r="169" ht="30.2" customHeight="1"/>
    <row r="170" ht="30.2" customHeight="1"/>
    <row r="171" ht="30.2" customHeight="1"/>
    <row r="172" ht="30.2" customHeight="1"/>
    <row r="173" ht="30.2" customHeight="1"/>
    <row r="174" ht="30.2" customHeight="1"/>
    <row r="175" ht="30.2" customHeight="1"/>
    <row r="176" ht="30.2" customHeight="1"/>
    <row r="177" ht="30.2" customHeight="1"/>
    <row r="178" ht="30.2" customHeight="1"/>
    <row r="179" ht="30.2" customHeight="1"/>
    <row r="180" ht="30.2" customHeight="1"/>
    <row r="181" ht="30.2" customHeight="1"/>
    <row r="182" ht="30.2" customHeight="1"/>
    <row r="183" ht="30.2" customHeight="1"/>
    <row r="184" ht="30.2" customHeight="1"/>
    <row r="185" ht="30.2" customHeight="1"/>
    <row r="186" ht="30.2" customHeight="1"/>
    <row r="187" ht="30.2" customHeight="1"/>
    <row r="188" ht="30.2" customHeight="1"/>
    <row r="189" ht="30.2" customHeight="1"/>
    <row r="190" ht="30.2" customHeight="1"/>
    <row r="191" ht="30.2" customHeight="1"/>
    <row r="192" ht="30.2" customHeight="1"/>
    <row r="193" ht="30.2" customHeight="1"/>
    <row r="194" ht="30.2" customHeight="1"/>
    <row r="195" ht="30.2" customHeight="1"/>
    <row r="196" ht="30.2" customHeight="1"/>
    <row r="197" ht="30.2" customHeight="1"/>
    <row r="198" ht="30.2" customHeight="1"/>
    <row r="199" ht="30.2" customHeight="1"/>
    <row r="200" ht="30.2" customHeight="1"/>
    <row r="201" ht="30.2" customHeight="1"/>
    <row r="202" ht="30.2" customHeight="1"/>
    <row r="203" ht="30.2" customHeight="1"/>
    <row r="204" ht="30.2" customHeight="1"/>
    <row r="205" ht="30.2" customHeight="1"/>
    <row r="206" ht="30.2" customHeight="1"/>
    <row r="207" ht="30.2" customHeight="1"/>
    <row r="208" ht="30.2" customHeight="1"/>
    <row r="209" ht="30.2" customHeight="1"/>
    <row r="210" ht="30.2" customHeight="1"/>
    <row r="211" ht="30.2" customHeight="1"/>
    <row r="212" ht="30.2" customHeight="1"/>
    <row r="213" ht="30.2" customHeight="1"/>
    <row r="214" ht="30.2" customHeight="1"/>
    <row r="215" ht="30.2" customHeight="1"/>
    <row r="216" ht="30.2" customHeight="1"/>
    <row r="217" ht="30.2" customHeight="1"/>
    <row r="218" ht="30.2" customHeight="1"/>
    <row r="219" ht="30.2" customHeight="1"/>
    <row r="220" ht="30.2" customHeight="1"/>
    <row r="221" ht="30.2" customHeight="1"/>
    <row r="222" ht="30.2" customHeight="1"/>
    <row r="223" ht="30.2" customHeight="1"/>
    <row r="224" ht="30.2" customHeight="1"/>
    <row r="225" ht="30.2" customHeight="1"/>
    <row r="226" ht="30.2" customHeight="1"/>
    <row r="227" ht="30.2" customHeight="1"/>
    <row r="228" ht="30.2" customHeight="1"/>
    <row r="229" ht="30.2" customHeight="1"/>
    <row r="230" ht="30.2" customHeight="1"/>
    <row r="231" ht="30.2" customHeight="1"/>
    <row r="232" ht="30.2" customHeight="1"/>
    <row r="233" ht="30.2" customHeight="1"/>
    <row r="234" ht="30.2" customHeight="1"/>
    <row r="235" ht="30.2" customHeight="1"/>
    <row r="236" ht="30.2" customHeight="1"/>
    <row r="237" ht="30.2" customHeight="1"/>
    <row r="238" ht="30.2" customHeight="1"/>
    <row r="239" ht="30.2" customHeight="1"/>
    <row r="240" ht="30.2" customHeight="1"/>
    <row r="241" ht="30.2" customHeight="1"/>
    <row r="242" ht="30.2" customHeight="1"/>
    <row r="243" ht="30.2" customHeight="1"/>
    <row r="244" ht="30.2" customHeight="1"/>
    <row r="245" ht="30.2" customHeight="1"/>
    <row r="246" ht="30.2" customHeight="1"/>
    <row r="247" ht="30.2" customHeight="1"/>
    <row r="248" ht="30.2" customHeight="1"/>
    <row r="249" ht="30.2" customHeight="1"/>
    <row r="250" ht="30.2" customHeight="1"/>
    <row r="251" ht="30.2" customHeight="1"/>
    <row r="252" ht="30.2" customHeight="1"/>
    <row r="253" ht="30.2" customHeight="1"/>
    <row r="254" ht="30.2" customHeight="1"/>
    <row r="255" ht="30.2" customHeight="1"/>
    <row r="256" ht="30.2" customHeight="1"/>
    <row r="257" ht="30.2" customHeight="1"/>
    <row r="258" ht="30.2" customHeight="1"/>
    <row r="259" ht="30.2" customHeight="1"/>
    <row r="260" ht="30.2" customHeight="1"/>
    <row r="261" ht="30.2" customHeight="1"/>
    <row r="262" ht="30.2" customHeight="1"/>
    <row r="263" ht="30.2" customHeight="1"/>
    <row r="264" ht="30.2" customHeight="1"/>
    <row r="265" ht="30.2" customHeight="1"/>
    <row r="266" ht="30.2" customHeight="1"/>
    <row r="267" ht="30.2" customHeight="1"/>
    <row r="268" ht="30.2" customHeight="1"/>
    <row r="269" ht="30.2" customHeight="1"/>
    <row r="270" ht="30.2" customHeight="1"/>
    <row r="271" ht="30.2" customHeight="1"/>
    <row r="272" ht="30.2" customHeight="1"/>
    <row r="273" ht="30.2" customHeight="1"/>
    <row r="274" ht="30.2" customHeight="1"/>
    <row r="275" ht="30.2" customHeight="1"/>
    <row r="276" ht="30.2" customHeight="1"/>
    <row r="277" ht="30.2" customHeight="1"/>
    <row r="278" ht="30.2" customHeight="1"/>
    <row r="279" ht="30.2" customHeight="1"/>
    <row r="280" ht="30.2" customHeight="1"/>
    <row r="281" ht="30.2" customHeight="1"/>
    <row r="282" ht="30.2" customHeight="1"/>
    <row r="283" ht="30.2" customHeight="1"/>
    <row r="284" ht="30.2" customHeight="1"/>
    <row r="285" ht="30.2" customHeight="1"/>
    <row r="286" ht="30.2" customHeight="1"/>
    <row r="287" ht="30.2" customHeight="1"/>
    <row r="288" ht="30.2" customHeight="1"/>
    <row r="289" ht="30.2" customHeight="1"/>
    <row r="290" ht="30.2" customHeight="1"/>
    <row r="291" ht="30.2" customHeight="1"/>
    <row r="292" ht="30.2" customHeight="1"/>
    <row r="293" ht="30.2" customHeight="1"/>
    <row r="294" ht="30.2" customHeight="1"/>
    <row r="295" ht="30.2" customHeight="1"/>
    <row r="296" ht="30.2" customHeight="1"/>
    <row r="297" ht="30.2" customHeight="1"/>
    <row r="298" ht="30.2" customHeight="1"/>
    <row r="299" ht="30.2" customHeight="1"/>
    <row r="300" ht="30.2" customHeight="1"/>
    <row r="301" ht="30.2" customHeight="1"/>
    <row r="302" ht="30.2" customHeight="1"/>
    <row r="303" ht="30.2" customHeight="1"/>
    <row r="304" ht="30.2" customHeight="1"/>
  </sheetData>
  <mergeCells count="75">
    <mergeCell ref="BG6:BI6"/>
    <mergeCell ref="G4:H4"/>
    <mergeCell ref="BP4:BR4"/>
    <mergeCell ref="BS4:BU4"/>
    <mergeCell ref="B7:C7"/>
    <mergeCell ref="I4:P4"/>
    <mergeCell ref="Q4:V4"/>
    <mergeCell ref="AR6:AT6"/>
    <mergeCell ref="AU5:AW5"/>
    <mergeCell ref="AU6:AW6"/>
    <mergeCell ref="BG5:BI5"/>
    <mergeCell ref="BJ4:BL4"/>
    <mergeCell ref="AX5:AZ5"/>
    <mergeCell ref="AX6:AZ6"/>
    <mergeCell ref="BA6:BC6"/>
    <mergeCell ref="BD6:BF6"/>
    <mergeCell ref="BD5:BF5"/>
    <mergeCell ref="CQ4:CS4"/>
    <mergeCell ref="DC4:DE4"/>
    <mergeCell ref="CZ4:DB4"/>
    <mergeCell ref="CK4:CM4"/>
    <mergeCell ref="CT4:CV4"/>
    <mergeCell ref="CW4:CY4"/>
    <mergeCell ref="BJ5:BL5"/>
    <mergeCell ref="CB4:CD4"/>
    <mergeCell ref="BM5:BO5"/>
    <mergeCell ref="CN5:CP5"/>
    <mergeCell ref="BD4:BF4"/>
    <mergeCell ref="BG4:BI4"/>
    <mergeCell ref="BM4:BO4"/>
    <mergeCell ref="CQ5:CS5"/>
    <mergeCell ref="CN4:CP4"/>
    <mergeCell ref="I3:AA3"/>
    <mergeCell ref="AB3:AQ3"/>
    <mergeCell ref="Q2:V2"/>
    <mergeCell ref="X4:Y4"/>
    <mergeCell ref="AR4:AT4"/>
    <mergeCell ref="AR2:AS2"/>
    <mergeCell ref="BV6:BX6"/>
    <mergeCell ref="CB5:CD5"/>
    <mergeCell ref="CE5:CG5"/>
    <mergeCell ref="BJ6:BL6"/>
    <mergeCell ref="CH6:CJ6"/>
    <mergeCell ref="BY6:CA6"/>
    <mergeCell ref="CB6:CD6"/>
    <mergeCell ref="CE6:CG6"/>
    <mergeCell ref="BP6:BR6"/>
    <mergeCell ref="BS6:BU6"/>
    <mergeCell ref="BM6:BO6"/>
    <mergeCell ref="BP5:BR5"/>
    <mergeCell ref="BS5:BU5"/>
    <mergeCell ref="BY5:CA5"/>
    <mergeCell ref="CE4:CG4"/>
    <mergeCell ref="CH4:CJ4"/>
    <mergeCell ref="BV4:BX4"/>
    <mergeCell ref="BY4:CA4"/>
    <mergeCell ref="BV5:BX5"/>
    <mergeCell ref="AR5:AT5"/>
    <mergeCell ref="BA5:BC5"/>
    <mergeCell ref="AU4:AW4"/>
    <mergeCell ref="AX4:AZ4"/>
    <mergeCell ref="BA4:BC4"/>
    <mergeCell ref="DC6:DE6"/>
    <mergeCell ref="DC5:DE5"/>
    <mergeCell ref="CW6:CY6"/>
    <mergeCell ref="CZ6:DB6"/>
    <mergeCell ref="CZ5:DB5"/>
    <mergeCell ref="CW5:CY5"/>
    <mergeCell ref="CT6:CV6"/>
    <mergeCell ref="CT5:CV5"/>
    <mergeCell ref="CK5:CM5"/>
    <mergeCell ref="CQ6:CS6"/>
    <mergeCell ref="CH5:CJ5"/>
    <mergeCell ref="CN6:CP6"/>
    <mergeCell ref="CK6:CM6"/>
  </mergeCells>
  <hyperlinks>
    <hyperlink ref="A5" location="SAIDAS_SISTEMA" display="HIPERLINK DE ABERTURA DE SAÍDAS"/>
  </hyperlinks>
  <printOptions horizontalCentered="1"/>
  <pageMargins left="0" right="0" top="1.1811023622047245" bottom="0.59055118110236227" header="0.11811023622047245" footer="0.31496062992125984"/>
  <pageSetup paperSize="8" scale="10" orientation="landscape" r:id="rId1"/>
  <headerFooter>
    <oddHeader>&amp;C&amp;"Arial,Negrito"&amp;30FLUXO DE CAIXA SISTEMA TRANSPORTE JULHO 201 7</oddHeader>
    <oddFooter>&amp;L&amp;"Arial,Negrito"&amp;30&amp;D   &amp;T&amp;R&amp;"Arial,Negrito"&amp;30&amp;P   /   &amp;N</oddFooter>
  </headerFooter>
  <colBreaks count="8" manualBreakCount="8">
    <brk id="16" max="1048575" man="1"/>
    <brk id="43" max="1048575" man="1"/>
    <brk id="52" max="1048575" man="1"/>
    <brk id="61" max="1048575" man="1"/>
    <brk id="73" max="1048575" man="1"/>
    <brk id="85" max="1048575" man="1"/>
    <brk id="97" max="1048575" man="1"/>
    <brk id="10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8" filterMode="1"/>
  <dimension ref="A1:D770"/>
  <sheetViews>
    <sheetView workbookViewId="0">
      <pane ySplit="1" topLeftCell="A2" activePane="bottomLeft" state="frozen"/>
      <selection pane="bottomLeft" activeCell="A35" sqref="A35"/>
    </sheetView>
  </sheetViews>
  <sheetFormatPr defaultColWidth="9" defaultRowHeight="15"/>
  <cols>
    <col min="1" max="1" width="10.5703125" style="81" bestFit="1" customWidth="1"/>
    <col min="2" max="2" width="56.42578125" style="81" bestFit="1" customWidth="1"/>
    <col min="3" max="3" width="9" style="81"/>
    <col min="4" max="4" width="58.85546875" style="81" bestFit="1" customWidth="1"/>
    <col min="5" max="16384" width="9" style="81"/>
  </cols>
  <sheetData>
    <row r="1" spans="1:4">
      <c r="A1" s="80" t="s">
        <v>268</v>
      </c>
      <c r="B1" s="80" t="s">
        <v>269</v>
      </c>
      <c r="C1" s="80" t="s">
        <v>270</v>
      </c>
      <c r="D1" s="80" t="s">
        <v>271</v>
      </c>
    </row>
    <row r="2" spans="1:4" hidden="1">
      <c r="A2" s="82">
        <v>11</v>
      </c>
      <c r="B2" s="82" t="s">
        <v>272</v>
      </c>
      <c r="C2" s="82">
        <v>1</v>
      </c>
      <c r="D2" s="82" t="s">
        <v>193</v>
      </c>
    </row>
    <row r="3" spans="1:4" hidden="1">
      <c r="A3" s="82">
        <v>11</v>
      </c>
      <c r="B3" s="82" t="s">
        <v>272</v>
      </c>
      <c r="C3" s="82">
        <v>2</v>
      </c>
      <c r="D3" s="82" t="s">
        <v>194</v>
      </c>
    </row>
    <row r="4" spans="1:4" hidden="1">
      <c r="A4" s="82">
        <v>11</v>
      </c>
      <c r="B4" s="82" t="s">
        <v>272</v>
      </c>
      <c r="C4" s="82">
        <v>3</v>
      </c>
      <c r="D4" s="82" t="s">
        <v>199</v>
      </c>
    </row>
    <row r="5" spans="1:4" hidden="1">
      <c r="A5" s="82">
        <v>11</v>
      </c>
      <c r="B5" s="82" t="s">
        <v>272</v>
      </c>
      <c r="C5" s="82">
        <v>4</v>
      </c>
      <c r="D5" s="82" t="s">
        <v>195</v>
      </c>
    </row>
    <row r="6" spans="1:4" hidden="1">
      <c r="A6" s="82">
        <v>11</v>
      </c>
      <c r="B6" s="82" t="s">
        <v>272</v>
      </c>
      <c r="C6" s="82">
        <v>5</v>
      </c>
      <c r="D6" s="82" t="s">
        <v>200</v>
      </c>
    </row>
    <row r="7" spans="1:4" hidden="1">
      <c r="A7" s="82">
        <v>11</v>
      </c>
      <c r="B7" s="82" t="s">
        <v>272</v>
      </c>
      <c r="C7" s="82">
        <v>6</v>
      </c>
      <c r="D7" s="82" t="s">
        <v>196</v>
      </c>
    </row>
    <row r="8" spans="1:4" hidden="1">
      <c r="A8" s="82">
        <v>11</v>
      </c>
      <c r="B8" s="82" t="s">
        <v>272</v>
      </c>
      <c r="C8" s="82">
        <v>7</v>
      </c>
      <c r="D8" s="82" t="s">
        <v>204</v>
      </c>
    </row>
    <row r="9" spans="1:4" hidden="1">
      <c r="A9" s="82">
        <v>11</v>
      </c>
      <c r="B9" s="82" t="s">
        <v>272</v>
      </c>
      <c r="C9" s="82">
        <v>8</v>
      </c>
      <c r="D9" s="82" t="s">
        <v>198</v>
      </c>
    </row>
    <row r="10" spans="1:4" hidden="1">
      <c r="A10" s="82">
        <v>11</v>
      </c>
      <c r="B10" s="82" t="s">
        <v>272</v>
      </c>
      <c r="C10" s="82">
        <v>9</v>
      </c>
      <c r="D10" s="82" t="s">
        <v>273</v>
      </c>
    </row>
    <row r="11" spans="1:4" hidden="1">
      <c r="A11" s="82">
        <v>11</v>
      </c>
      <c r="B11" s="82" t="s">
        <v>272</v>
      </c>
      <c r="C11" s="82">
        <v>11</v>
      </c>
      <c r="D11" s="82" t="s">
        <v>274</v>
      </c>
    </row>
    <row r="12" spans="1:4" hidden="1">
      <c r="A12" s="82">
        <v>11</v>
      </c>
      <c r="B12" s="82" t="s">
        <v>272</v>
      </c>
      <c r="C12" s="82">
        <v>12</v>
      </c>
      <c r="D12" s="82" t="s">
        <v>201</v>
      </c>
    </row>
    <row r="13" spans="1:4" hidden="1">
      <c r="A13" s="82">
        <v>11</v>
      </c>
      <c r="B13" s="82" t="s">
        <v>272</v>
      </c>
      <c r="C13" s="82">
        <v>14</v>
      </c>
      <c r="D13" s="82" t="s">
        <v>202</v>
      </c>
    </row>
    <row r="14" spans="1:4" hidden="1">
      <c r="A14" s="82">
        <v>11</v>
      </c>
      <c r="B14" s="82" t="s">
        <v>272</v>
      </c>
      <c r="C14" s="82">
        <v>15</v>
      </c>
      <c r="D14" s="82" t="s">
        <v>203</v>
      </c>
    </row>
    <row r="15" spans="1:4" hidden="1">
      <c r="A15" s="82">
        <v>11</v>
      </c>
      <c r="B15" s="82" t="s">
        <v>272</v>
      </c>
      <c r="C15" s="82">
        <v>17</v>
      </c>
      <c r="D15" s="82" t="s">
        <v>275</v>
      </c>
    </row>
    <row r="16" spans="1:4" hidden="1">
      <c r="A16" s="82">
        <v>11</v>
      </c>
      <c r="B16" s="82" t="s">
        <v>272</v>
      </c>
      <c r="C16" s="82">
        <v>18</v>
      </c>
      <c r="D16" s="82" t="s">
        <v>197</v>
      </c>
    </row>
    <row r="17" spans="1:4" hidden="1">
      <c r="A17" s="82">
        <v>11</v>
      </c>
      <c r="B17" s="82" t="s">
        <v>272</v>
      </c>
      <c r="C17" s="82">
        <v>19</v>
      </c>
      <c r="D17" s="82" t="s">
        <v>276</v>
      </c>
    </row>
    <row r="18" spans="1:4" hidden="1">
      <c r="A18" s="82">
        <v>11</v>
      </c>
      <c r="B18" s="82" t="s">
        <v>272</v>
      </c>
      <c r="C18" s="82">
        <v>20</v>
      </c>
      <c r="D18" s="82" t="s">
        <v>277</v>
      </c>
    </row>
    <row r="19" spans="1:4" hidden="1">
      <c r="A19" s="82">
        <v>11</v>
      </c>
      <c r="B19" s="82" t="s">
        <v>272</v>
      </c>
      <c r="C19" s="82">
        <v>21</v>
      </c>
      <c r="D19" s="82" t="s">
        <v>278</v>
      </c>
    </row>
    <row r="20" spans="1:4" hidden="1">
      <c r="A20" s="82">
        <v>11</v>
      </c>
      <c r="B20" s="82" t="s">
        <v>272</v>
      </c>
      <c r="C20" s="82">
        <v>101</v>
      </c>
      <c r="D20" s="82" t="s">
        <v>217</v>
      </c>
    </row>
    <row r="21" spans="1:4" hidden="1">
      <c r="A21" s="82">
        <v>11</v>
      </c>
      <c r="B21" s="82" t="s">
        <v>272</v>
      </c>
      <c r="C21" s="82">
        <v>104</v>
      </c>
      <c r="D21" s="82" t="s">
        <v>279</v>
      </c>
    </row>
    <row r="22" spans="1:4" hidden="1">
      <c r="A22" s="82">
        <v>11</v>
      </c>
      <c r="B22" s="82" t="s">
        <v>272</v>
      </c>
      <c r="C22" s="82">
        <v>105</v>
      </c>
      <c r="D22" s="82" t="s">
        <v>280</v>
      </c>
    </row>
    <row r="23" spans="1:4" hidden="1">
      <c r="A23" s="82">
        <v>11</v>
      </c>
      <c r="B23" s="82" t="s">
        <v>272</v>
      </c>
      <c r="C23" s="82">
        <v>106</v>
      </c>
      <c r="D23" s="82" t="s">
        <v>281</v>
      </c>
    </row>
    <row r="24" spans="1:4" hidden="1">
      <c r="A24" s="82">
        <v>11</v>
      </c>
      <c r="B24" s="82" t="s">
        <v>272</v>
      </c>
      <c r="C24" s="82">
        <v>107</v>
      </c>
      <c r="D24" s="82" t="s">
        <v>282</v>
      </c>
    </row>
    <row r="25" spans="1:4" hidden="1">
      <c r="A25" s="82">
        <v>11</v>
      </c>
      <c r="B25" s="82" t="s">
        <v>272</v>
      </c>
      <c r="C25" s="82">
        <v>109</v>
      </c>
      <c r="D25" s="82" t="s">
        <v>283</v>
      </c>
    </row>
    <row r="26" spans="1:4" hidden="1">
      <c r="A26" s="82">
        <v>11</v>
      </c>
      <c r="B26" s="82" t="s">
        <v>272</v>
      </c>
      <c r="C26" s="82">
        <v>201</v>
      </c>
      <c r="D26" s="82" t="s">
        <v>231</v>
      </c>
    </row>
    <row r="27" spans="1:4" hidden="1">
      <c r="A27" s="82">
        <v>11</v>
      </c>
      <c r="B27" s="82" t="s">
        <v>272</v>
      </c>
      <c r="C27" s="82">
        <v>202</v>
      </c>
      <c r="D27" s="82" t="s">
        <v>227</v>
      </c>
    </row>
    <row r="28" spans="1:4" hidden="1">
      <c r="A28" s="82">
        <v>11</v>
      </c>
      <c r="B28" s="82" t="s">
        <v>272</v>
      </c>
      <c r="C28" s="82">
        <v>203</v>
      </c>
      <c r="D28" s="82" t="s">
        <v>228</v>
      </c>
    </row>
    <row r="29" spans="1:4" hidden="1">
      <c r="A29" s="82">
        <v>11</v>
      </c>
      <c r="B29" s="82" t="s">
        <v>272</v>
      </c>
      <c r="C29" s="82">
        <v>204</v>
      </c>
      <c r="D29" s="82" t="s">
        <v>229</v>
      </c>
    </row>
    <row r="30" spans="1:4" hidden="1">
      <c r="A30" s="82">
        <v>11</v>
      </c>
      <c r="B30" s="82" t="s">
        <v>272</v>
      </c>
      <c r="C30" s="82">
        <v>205</v>
      </c>
      <c r="D30" s="82" t="s">
        <v>230</v>
      </c>
    </row>
    <row r="31" spans="1:4" hidden="1">
      <c r="A31" s="82">
        <v>11</v>
      </c>
      <c r="B31" s="82" t="s">
        <v>272</v>
      </c>
      <c r="C31" s="82">
        <v>207</v>
      </c>
      <c r="D31" s="82" t="s">
        <v>232</v>
      </c>
    </row>
    <row r="32" spans="1:4" hidden="1">
      <c r="A32" s="82">
        <v>11</v>
      </c>
      <c r="B32" s="82" t="s">
        <v>272</v>
      </c>
      <c r="C32" s="82">
        <v>208</v>
      </c>
      <c r="D32" s="82" t="s">
        <v>207</v>
      </c>
    </row>
    <row r="33" spans="1:4" hidden="1">
      <c r="A33" s="82">
        <v>11</v>
      </c>
      <c r="B33" s="82" t="s">
        <v>272</v>
      </c>
      <c r="C33" s="82">
        <v>209</v>
      </c>
      <c r="D33" s="82" t="s">
        <v>242</v>
      </c>
    </row>
    <row r="34" spans="1:4" hidden="1">
      <c r="A34" s="82">
        <v>11</v>
      </c>
      <c r="B34" s="82" t="s">
        <v>272</v>
      </c>
      <c r="C34" s="82">
        <v>210</v>
      </c>
      <c r="D34" s="82" t="s">
        <v>243</v>
      </c>
    </row>
    <row r="35" spans="1:4">
      <c r="A35" s="82">
        <v>11</v>
      </c>
      <c r="B35" s="82" t="s">
        <v>272</v>
      </c>
      <c r="C35" s="82">
        <v>211</v>
      </c>
      <c r="D35" s="82" t="s">
        <v>284</v>
      </c>
    </row>
    <row r="36" spans="1:4" hidden="1">
      <c r="A36" s="82">
        <v>11</v>
      </c>
      <c r="B36" s="82" t="s">
        <v>272</v>
      </c>
      <c r="C36" s="82">
        <v>212</v>
      </c>
      <c r="D36" s="82" t="s">
        <v>285</v>
      </c>
    </row>
    <row r="37" spans="1:4" hidden="1">
      <c r="A37" s="82">
        <v>11</v>
      </c>
      <c r="B37" s="82" t="s">
        <v>272</v>
      </c>
      <c r="C37" s="82">
        <v>213</v>
      </c>
      <c r="D37" s="82" t="s">
        <v>286</v>
      </c>
    </row>
    <row r="38" spans="1:4" hidden="1">
      <c r="A38" s="82">
        <v>11</v>
      </c>
      <c r="B38" s="82" t="s">
        <v>272</v>
      </c>
      <c r="C38" s="82">
        <v>216</v>
      </c>
      <c r="D38" s="82" t="s">
        <v>244</v>
      </c>
    </row>
    <row r="39" spans="1:4" hidden="1">
      <c r="A39" s="82">
        <v>11</v>
      </c>
      <c r="B39" s="82" t="s">
        <v>272</v>
      </c>
      <c r="C39" s="82">
        <v>217</v>
      </c>
      <c r="D39" s="82" t="s">
        <v>287</v>
      </c>
    </row>
    <row r="40" spans="1:4" hidden="1">
      <c r="A40" s="82">
        <v>11</v>
      </c>
      <c r="B40" s="82" t="s">
        <v>272</v>
      </c>
      <c r="C40" s="82">
        <v>218</v>
      </c>
      <c r="D40" s="82" t="s">
        <v>245</v>
      </c>
    </row>
    <row r="41" spans="1:4" hidden="1">
      <c r="A41" s="82">
        <v>11</v>
      </c>
      <c r="B41" s="82" t="s">
        <v>272</v>
      </c>
      <c r="C41" s="82">
        <v>219</v>
      </c>
      <c r="D41" s="82" t="s">
        <v>205</v>
      </c>
    </row>
    <row r="42" spans="1:4" hidden="1">
      <c r="A42" s="82">
        <v>11</v>
      </c>
      <c r="B42" s="82" t="s">
        <v>272</v>
      </c>
      <c r="C42" s="82">
        <v>220</v>
      </c>
      <c r="D42" s="82" t="s">
        <v>206</v>
      </c>
    </row>
    <row r="43" spans="1:4" hidden="1">
      <c r="A43" s="82">
        <v>11</v>
      </c>
      <c r="B43" s="82" t="s">
        <v>272</v>
      </c>
      <c r="C43" s="82">
        <v>223</v>
      </c>
      <c r="D43" s="82" t="s">
        <v>241</v>
      </c>
    </row>
    <row r="44" spans="1:4" hidden="1">
      <c r="A44" s="82">
        <v>11</v>
      </c>
      <c r="B44" s="82" t="s">
        <v>272</v>
      </c>
      <c r="C44" s="82">
        <v>224</v>
      </c>
      <c r="D44" s="82" t="s">
        <v>233</v>
      </c>
    </row>
    <row r="45" spans="1:4" hidden="1">
      <c r="A45" s="82">
        <v>11</v>
      </c>
      <c r="B45" s="82" t="s">
        <v>272</v>
      </c>
      <c r="C45" s="82">
        <v>225</v>
      </c>
      <c r="D45" s="82" t="s">
        <v>234</v>
      </c>
    </row>
    <row r="46" spans="1:4" hidden="1">
      <c r="A46" s="82">
        <v>11</v>
      </c>
      <c r="B46" s="82" t="s">
        <v>272</v>
      </c>
      <c r="C46" s="82">
        <v>226</v>
      </c>
      <c r="D46" s="82" t="s">
        <v>235</v>
      </c>
    </row>
    <row r="47" spans="1:4" hidden="1">
      <c r="A47" s="82">
        <v>11</v>
      </c>
      <c r="B47" s="82" t="s">
        <v>272</v>
      </c>
      <c r="C47" s="82">
        <v>227</v>
      </c>
      <c r="D47" s="82" t="s">
        <v>236</v>
      </c>
    </row>
    <row r="48" spans="1:4" hidden="1">
      <c r="A48" s="82">
        <v>11</v>
      </c>
      <c r="B48" s="82" t="s">
        <v>272</v>
      </c>
      <c r="C48" s="82">
        <v>228</v>
      </c>
      <c r="D48" s="82" t="s">
        <v>237</v>
      </c>
    </row>
    <row r="49" spans="1:4" hidden="1">
      <c r="A49" s="82">
        <v>11</v>
      </c>
      <c r="B49" s="82" t="s">
        <v>272</v>
      </c>
      <c r="C49" s="82">
        <v>229</v>
      </c>
      <c r="D49" s="82" t="s">
        <v>238</v>
      </c>
    </row>
    <row r="50" spans="1:4" hidden="1">
      <c r="A50" s="82">
        <v>11</v>
      </c>
      <c r="B50" s="82" t="s">
        <v>272</v>
      </c>
      <c r="C50" s="82">
        <v>230</v>
      </c>
      <c r="D50" s="82" t="s">
        <v>239</v>
      </c>
    </row>
    <row r="51" spans="1:4" hidden="1">
      <c r="A51" s="82">
        <v>11</v>
      </c>
      <c r="B51" s="82" t="s">
        <v>272</v>
      </c>
      <c r="C51" s="82">
        <v>301</v>
      </c>
      <c r="D51" s="82" t="s">
        <v>209</v>
      </c>
    </row>
    <row r="52" spans="1:4" hidden="1">
      <c r="A52" s="82">
        <v>11</v>
      </c>
      <c r="B52" s="82" t="s">
        <v>272</v>
      </c>
      <c r="C52" s="82">
        <v>302</v>
      </c>
      <c r="D52" s="82" t="s">
        <v>210</v>
      </c>
    </row>
    <row r="53" spans="1:4" hidden="1">
      <c r="A53" s="82">
        <v>11</v>
      </c>
      <c r="B53" s="82" t="s">
        <v>272</v>
      </c>
      <c r="C53" s="82">
        <v>303</v>
      </c>
      <c r="D53" s="82" t="s">
        <v>211</v>
      </c>
    </row>
    <row r="54" spans="1:4" hidden="1">
      <c r="A54" s="82">
        <v>11</v>
      </c>
      <c r="B54" s="82" t="s">
        <v>272</v>
      </c>
      <c r="C54" s="82">
        <v>306</v>
      </c>
      <c r="D54" s="82" t="s">
        <v>212</v>
      </c>
    </row>
    <row r="55" spans="1:4" hidden="1">
      <c r="A55" s="82">
        <v>11</v>
      </c>
      <c r="B55" s="82" t="s">
        <v>272</v>
      </c>
      <c r="C55" s="82">
        <v>307</v>
      </c>
      <c r="D55" s="82" t="s">
        <v>218</v>
      </c>
    </row>
    <row r="56" spans="1:4" hidden="1">
      <c r="A56" s="82">
        <v>11</v>
      </c>
      <c r="B56" s="82" t="s">
        <v>272</v>
      </c>
      <c r="C56" s="82">
        <v>308</v>
      </c>
      <c r="D56" s="82" t="s">
        <v>213</v>
      </c>
    </row>
    <row r="57" spans="1:4" hidden="1">
      <c r="A57" s="82">
        <v>11</v>
      </c>
      <c r="B57" s="82" t="s">
        <v>272</v>
      </c>
      <c r="C57" s="82">
        <v>309</v>
      </c>
      <c r="D57" s="82" t="s">
        <v>214</v>
      </c>
    </row>
    <row r="58" spans="1:4" hidden="1">
      <c r="A58" s="82">
        <v>11</v>
      </c>
      <c r="B58" s="82" t="s">
        <v>272</v>
      </c>
      <c r="C58" s="82">
        <v>313</v>
      </c>
      <c r="D58" s="82" t="s">
        <v>219</v>
      </c>
    </row>
    <row r="59" spans="1:4" hidden="1">
      <c r="A59" s="82">
        <v>11</v>
      </c>
      <c r="B59" s="82" t="s">
        <v>272</v>
      </c>
      <c r="C59" s="82">
        <v>322</v>
      </c>
      <c r="D59" s="82" t="s">
        <v>215</v>
      </c>
    </row>
    <row r="60" spans="1:4" hidden="1">
      <c r="A60" s="82">
        <v>11</v>
      </c>
      <c r="B60" s="82" t="s">
        <v>272</v>
      </c>
      <c r="C60" s="82">
        <v>323</v>
      </c>
      <c r="D60" s="82" t="s">
        <v>216</v>
      </c>
    </row>
    <row r="61" spans="1:4" hidden="1">
      <c r="A61" s="82">
        <v>11</v>
      </c>
      <c r="B61" s="82" t="s">
        <v>272</v>
      </c>
      <c r="C61" s="82">
        <v>508</v>
      </c>
      <c r="D61" s="82" t="s">
        <v>288</v>
      </c>
    </row>
    <row r="62" spans="1:4" hidden="1">
      <c r="A62" s="82">
        <v>11</v>
      </c>
      <c r="B62" s="82" t="s">
        <v>272</v>
      </c>
      <c r="C62" s="82">
        <v>610</v>
      </c>
      <c r="D62" s="82" t="s">
        <v>289</v>
      </c>
    </row>
    <row r="63" spans="1:4" hidden="1">
      <c r="A63" s="82">
        <v>11</v>
      </c>
      <c r="B63" s="82" t="s">
        <v>272</v>
      </c>
      <c r="C63" s="82">
        <v>611</v>
      </c>
      <c r="D63" s="82" t="s">
        <v>290</v>
      </c>
    </row>
    <row r="64" spans="1:4" hidden="1">
      <c r="A64" s="82">
        <v>11</v>
      </c>
      <c r="B64" s="82" t="s">
        <v>272</v>
      </c>
      <c r="C64" s="82">
        <v>612</v>
      </c>
      <c r="D64" s="82" t="s">
        <v>291</v>
      </c>
    </row>
    <row r="65" spans="1:4" hidden="1">
      <c r="A65" s="82">
        <v>11</v>
      </c>
      <c r="B65" s="82" t="s">
        <v>272</v>
      </c>
      <c r="C65" s="82">
        <v>613</v>
      </c>
      <c r="D65" s="82" t="s">
        <v>292</v>
      </c>
    </row>
    <row r="66" spans="1:4" hidden="1">
      <c r="A66" s="82">
        <v>11</v>
      </c>
      <c r="B66" s="82" t="s">
        <v>272</v>
      </c>
      <c r="C66" s="82">
        <v>614</v>
      </c>
      <c r="D66" s="82" t="s">
        <v>293</v>
      </c>
    </row>
    <row r="67" spans="1:4" hidden="1">
      <c r="A67" s="82">
        <v>11</v>
      </c>
      <c r="B67" s="82" t="s">
        <v>272</v>
      </c>
      <c r="C67" s="82">
        <v>615</v>
      </c>
      <c r="D67" s="82" t="s">
        <v>294</v>
      </c>
    </row>
    <row r="68" spans="1:4" hidden="1">
      <c r="A68" s="82">
        <v>11</v>
      </c>
      <c r="B68" s="82" t="s">
        <v>272</v>
      </c>
      <c r="C68" s="82">
        <v>714</v>
      </c>
      <c r="D68" s="82" t="s">
        <v>295</v>
      </c>
    </row>
    <row r="69" spans="1:4" hidden="1">
      <c r="A69" s="82">
        <v>11</v>
      </c>
      <c r="B69" s="82" t="s">
        <v>272</v>
      </c>
      <c r="C69" s="82">
        <v>723</v>
      </c>
      <c r="D69" s="82" t="s">
        <v>296</v>
      </c>
    </row>
    <row r="70" spans="1:4" hidden="1">
      <c r="A70" s="82">
        <v>11</v>
      </c>
      <c r="B70" s="82" t="s">
        <v>272</v>
      </c>
      <c r="C70" s="82">
        <v>728</v>
      </c>
      <c r="D70" s="82" t="s">
        <v>297</v>
      </c>
    </row>
    <row r="71" spans="1:4" hidden="1">
      <c r="A71" s="82">
        <v>11</v>
      </c>
      <c r="B71" s="82" t="s">
        <v>272</v>
      </c>
      <c r="C71" s="82">
        <v>738</v>
      </c>
      <c r="D71" s="82" t="s">
        <v>298</v>
      </c>
    </row>
    <row r="72" spans="1:4" hidden="1">
      <c r="A72" s="82">
        <v>11</v>
      </c>
      <c r="B72" s="82" t="s">
        <v>272</v>
      </c>
      <c r="C72" s="82">
        <v>739</v>
      </c>
      <c r="D72" s="82" t="s">
        <v>299</v>
      </c>
    </row>
    <row r="73" spans="1:4" hidden="1">
      <c r="A73" s="82">
        <v>11</v>
      </c>
      <c r="B73" s="82" t="s">
        <v>272</v>
      </c>
      <c r="C73" s="82">
        <v>740</v>
      </c>
      <c r="D73" s="82" t="s">
        <v>300</v>
      </c>
    </row>
    <row r="74" spans="1:4" hidden="1">
      <c r="A74" s="82">
        <v>11</v>
      </c>
      <c r="B74" s="82" t="s">
        <v>272</v>
      </c>
      <c r="C74" s="82">
        <v>803</v>
      </c>
      <c r="D74" s="82" t="s">
        <v>301</v>
      </c>
    </row>
    <row r="75" spans="1:4" hidden="1">
      <c r="A75" s="82">
        <v>11</v>
      </c>
      <c r="B75" s="82" t="s">
        <v>272</v>
      </c>
      <c r="C75" s="82">
        <v>804</v>
      </c>
      <c r="D75" s="82" t="s">
        <v>302</v>
      </c>
    </row>
    <row r="76" spans="1:4" hidden="1">
      <c r="A76" s="82">
        <v>11</v>
      </c>
      <c r="B76" s="82" t="s">
        <v>272</v>
      </c>
      <c r="C76" s="82">
        <v>805</v>
      </c>
      <c r="D76" s="82" t="s">
        <v>303</v>
      </c>
    </row>
    <row r="77" spans="1:4" hidden="1">
      <c r="A77" s="82">
        <v>11</v>
      </c>
      <c r="B77" s="82" t="s">
        <v>272</v>
      </c>
      <c r="C77" s="82">
        <v>806</v>
      </c>
      <c r="D77" s="82" t="s">
        <v>304</v>
      </c>
    </row>
    <row r="78" spans="1:4" hidden="1">
      <c r="A78" s="82">
        <v>11</v>
      </c>
      <c r="B78" s="82" t="s">
        <v>272</v>
      </c>
      <c r="C78" s="82">
        <v>808</v>
      </c>
      <c r="D78" s="82" t="s">
        <v>305</v>
      </c>
    </row>
    <row r="79" spans="1:4" hidden="1">
      <c r="A79" s="82">
        <v>11</v>
      </c>
      <c r="B79" s="82" t="s">
        <v>272</v>
      </c>
      <c r="C79" s="82">
        <v>809</v>
      </c>
      <c r="D79" s="82" t="s">
        <v>306</v>
      </c>
    </row>
    <row r="80" spans="1:4" hidden="1">
      <c r="A80" s="82">
        <v>11</v>
      </c>
      <c r="B80" s="82" t="s">
        <v>272</v>
      </c>
      <c r="C80" s="82">
        <v>810</v>
      </c>
      <c r="D80" s="82" t="s">
        <v>307</v>
      </c>
    </row>
    <row r="81" spans="1:4" hidden="1">
      <c r="A81" s="82">
        <v>11</v>
      </c>
      <c r="B81" s="82" t="s">
        <v>272</v>
      </c>
      <c r="C81" s="82">
        <v>811</v>
      </c>
      <c r="D81" s="82" t="s">
        <v>308</v>
      </c>
    </row>
    <row r="82" spans="1:4" hidden="1">
      <c r="A82" s="82">
        <v>11</v>
      </c>
      <c r="B82" s="82" t="s">
        <v>272</v>
      </c>
      <c r="C82" s="82">
        <v>813</v>
      </c>
      <c r="D82" s="82" t="s">
        <v>309</v>
      </c>
    </row>
    <row r="83" spans="1:4" hidden="1">
      <c r="A83" s="82">
        <v>11</v>
      </c>
      <c r="B83" s="82" t="s">
        <v>272</v>
      </c>
      <c r="C83" s="82">
        <v>814</v>
      </c>
      <c r="D83" s="82" t="s">
        <v>310</v>
      </c>
    </row>
    <row r="84" spans="1:4" hidden="1">
      <c r="A84" s="82">
        <v>11</v>
      </c>
      <c r="B84" s="82" t="s">
        <v>272</v>
      </c>
      <c r="C84" s="82">
        <v>815</v>
      </c>
      <c r="D84" s="82" t="s">
        <v>311</v>
      </c>
    </row>
    <row r="85" spans="1:4" hidden="1">
      <c r="A85" s="82">
        <v>11</v>
      </c>
      <c r="B85" s="82" t="s">
        <v>272</v>
      </c>
      <c r="C85" s="82">
        <v>816</v>
      </c>
      <c r="D85" s="82" t="s">
        <v>312</v>
      </c>
    </row>
    <row r="86" spans="1:4" hidden="1">
      <c r="A86" s="82">
        <v>11</v>
      </c>
      <c r="B86" s="82" t="s">
        <v>272</v>
      </c>
      <c r="C86" s="82">
        <v>817</v>
      </c>
      <c r="D86" s="82" t="s">
        <v>313</v>
      </c>
    </row>
    <row r="87" spans="1:4" hidden="1">
      <c r="A87" s="82">
        <v>11</v>
      </c>
      <c r="B87" s="82" t="s">
        <v>272</v>
      </c>
      <c r="C87" s="82">
        <v>818</v>
      </c>
      <c r="D87" s="82" t="s">
        <v>314</v>
      </c>
    </row>
    <row r="88" spans="1:4" hidden="1">
      <c r="A88" s="82">
        <v>11</v>
      </c>
      <c r="B88" s="82" t="s">
        <v>272</v>
      </c>
      <c r="C88" s="82">
        <v>819</v>
      </c>
      <c r="D88" s="82" t="s">
        <v>315</v>
      </c>
    </row>
    <row r="89" spans="1:4" hidden="1">
      <c r="A89" s="82">
        <v>11</v>
      </c>
      <c r="B89" s="82" t="s">
        <v>272</v>
      </c>
      <c r="C89" s="82">
        <v>820</v>
      </c>
      <c r="D89" s="82" t="s">
        <v>316</v>
      </c>
    </row>
    <row r="90" spans="1:4" hidden="1">
      <c r="A90" s="82">
        <v>11</v>
      </c>
      <c r="B90" s="82" t="s">
        <v>272</v>
      </c>
      <c r="C90" s="82">
        <v>821</v>
      </c>
      <c r="D90" s="82" t="s">
        <v>317</v>
      </c>
    </row>
    <row r="91" spans="1:4" hidden="1">
      <c r="A91" s="82">
        <v>11</v>
      </c>
      <c r="B91" s="82" t="s">
        <v>272</v>
      </c>
      <c r="C91" s="82">
        <v>822</v>
      </c>
      <c r="D91" s="82" t="s">
        <v>318</v>
      </c>
    </row>
    <row r="92" spans="1:4" hidden="1">
      <c r="A92" s="82">
        <v>11</v>
      </c>
      <c r="B92" s="82" t="s">
        <v>272</v>
      </c>
      <c r="C92" s="82">
        <v>824</v>
      </c>
      <c r="D92" s="82" t="s">
        <v>319</v>
      </c>
    </row>
    <row r="93" spans="1:4" hidden="1">
      <c r="A93" s="82">
        <v>11</v>
      </c>
      <c r="B93" s="82" t="s">
        <v>272</v>
      </c>
      <c r="C93" s="82">
        <v>827</v>
      </c>
      <c r="D93" s="82" t="s">
        <v>320</v>
      </c>
    </row>
    <row r="94" spans="1:4" hidden="1">
      <c r="A94" s="82">
        <v>11</v>
      </c>
      <c r="B94" s="82" t="s">
        <v>272</v>
      </c>
      <c r="C94" s="82">
        <v>830</v>
      </c>
      <c r="D94" s="82" t="s">
        <v>321</v>
      </c>
    </row>
    <row r="95" spans="1:4" hidden="1">
      <c r="A95" s="82">
        <v>11</v>
      </c>
      <c r="B95" s="82" t="s">
        <v>272</v>
      </c>
      <c r="C95" s="82">
        <v>832</v>
      </c>
      <c r="D95" s="82" t="s">
        <v>322</v>
      </c>
    </row>
    <row r="96" spans="1:4" hidden="1">
      <c r="A96" s="82">
        <v>11</v>
      </c>
      <c r="B96" s="82" t="s">
        <v>272</v>
      </c>
      <c r="C96" s="82">
        <v>833</v>
      </c>
      <c r="D96" s="82" t="s">
        <v>323</v>
      </c>
    </row>
    <row r="97" spans="1:4" hidden="1">
      <c r="A97" s="82">
        <v>11</v>
      </c>
      <c r="B97" s="82" t="s">
        <v>272</v>
      </c>
      <c r="C97" s="82">
        <v>835</v>
      </c>
      <c r="D97" s="82" t="s">
        <v>324</v>
      </c>
    </row>
    <row r="98" spans="1:4" hidden="1">
      <c r="A98" s="82">
        <v>11</v>
      </c>
      <c r="B98" s="82" t="s">
        <v>272</v>
      </c>
      <c r="C98" s="82">
        <v>836</v>
      </c>
      <c r="D98" s="82" t="s">
        <v>325</v>
      </c>
    </row>
    <row r="99" spans="1:4" hidden="1">
      <c r="A99" s="82">
        <v>11</v>
      </c>
      <c r="B99" s="82" t="s">
        <v>272</v>
      </c>
      <c r="C99" s="82">
        <v>837</v>
      </c>
      <c r="D99" s="82" t="s">
        <v>326</v>
      </c>
    </row>
    <row r="100" spans="1:4" hidden="1">
      <c r="A100" s="82">
        <v>11</v>
      </c>
      <c r="B100" s="82" t="s">
        <v>272</v>
      </c>
      <c r="C100" s="82">
        <v>901</v>
      </c>
      <c r="D100" s="82" t="s">
        <v>327</v>
      </c>
    </row>
    <row r="101" spans="1:4" hidden="1">
      <c r="A101" s="82">
        <v>12</v>
      </c>
      <c r="B101" s="82" t="s">
        <v>328</v>
      </c>
      <c r="C101" s="82">
        <v>1</v>
      </c>
      <c r="D101" s="82" t="s">
        <v>193</v>
      </c>
    </row>
    <row r="102" spans="1:4" hidden="1">
      <c r="A102" s="82">
        <v>12</v>
      </c>
      <c r="B102" s="82" t="s">
        <v>328</v>
      </c>
      <c r="C102" s="82">
        <v>2</v>
      </c>
      <c r="D102" s="82" t="s">
        <v>194</v>
      </c>
    </row>
    <row r="103" spans="1:4" hidden="1">
      <c r="A103" s="82">
        <v>12</v>
      </c>
      <c r="B103" s="82" t="s">
        <v>328</v>
      </c>
      <c r="C103" s="82">
        <v>3</v>
      </c>
      <c r="D103" s="82" t="s">
        <v>199</v>
      </c>
    </row>
    <row r="104" spans="1:4" hidden="1">
      <c r="A104" s="82">
        <v>12</v>
      </c>
      <c r="B104" s="82" t="s">
        <v>328</v>
      </c>
      <c r="C104" s="82">
        <v>4</v>
      </c>
      <c r="D104" s="82" t="s">
        <v>195</v>
      </c>
    </row>
    <row r="105" spans="1:4" hidden="1">
      <c r="A105" s="82">
        <v>12</v>
      </c>
      <c r="B105" s="82" t="s">
        <v>328</v>
      </c>
      <c r="C105" s="82">
        <v>5</v>
      </c>
      <c r="D105" s="82" t="s">
        <v>200</v>
      </c>
    </row>
    <row r="106" spans="1:4" hidden="1">
      <c r="A106" s="82">
        <v>12</v>
      </c>
      <c r="B106" s="82" t="s">
        <v>328</v>
      </c>
      <c r="C106" s="82">
        <v>6</v>
      </c>
      <c r="D106" s="82" t="s">
        <v>196</v>
      </c>
    </row>
    <row r="107" spans="1:4" hidden="1">
      <c r="A107" s="82">
        <v>12</v>
      </c>
      <c r="B107" s="82" t="s">
        <v>328</v>
      </c>
      <c r="C107" s="82">
        <v>8</v>
      </c>
      <c r="D107" s="82" t="s">
        <v>198</v>
      </c>
    </row>
    <row r="108" spans="1:4" hidden="1">
      <c r="A108" s="82">
        <v>12</v>
      </c>
      <c r="B108" s="82" t="s">
        <v>328</v>
      </c>
      <c r="C108" s="82">
        <v>9</v>
      </c>
      <c r="D108" s="82" t="s">
        <v>273</v>
      </c>
    </row>
    <row r="109" spans="1:4" hidden="1">
      <c r="A109" s="82">
        <v>12</v>
      </c>
      <c r="B109" s="82" t="s">
        <v>328</v>
      </c>
      <c r="C109" s="82">
        <v>11</v>
      </c>
      <c r="D109" s="82" t="s">
        <v>274</v>
      </c>
    </row>
    <row r="110" spans="1:4" hidden="1">
      <c r="A110" s="82">
        <v>12</v>
      </c>
      <c r="B110" s="82" t="s">
        <v>328</v>
      </c>
      <c r="C110" s="82">
        <v>12</v>
      </c>
      <c r="D110" s="82" t="s">
        <v>201</v>
      </c>
    </row>
    <row r="111" spans="1:4" hidden="1">
      <c r="A111" s="82">
        <v>12</v>
      </c>
      <c r="B111" s="82" t="s">
        <v>328</v>
      </c>
      <c r="C111" s="82">
        <v>18</v>
      </c>
      <c r="D111" s="82" t="s">
        <v>197</v>
      </c>
    </row>
    <row r="112" spans="1:4" hidden="1">
      <c r="A112" s="82">
        <v>12</v>
      </c>
      <c r="B112" s="82" t="s">
        <v>328</v>
      </c>
      <c r="C112" s="82">
        <v>19</v>
      </c>
      <c r="D112" s="82" t="s">
        <v>276</v>
      </c>
    </row>
    <row r="113" spans="1:4" hidden="1">
      <c r="A113" s="82">
        <v>12</v>
      </c>
      <c r="B113" s="82" t="s">
        <v>328</v>
      </c>
      <c r="C113" s="82">
        <v>20</v>
      </c>
      <c r="D113" s="82" t="s">
        <v>277</v>
      </c>
    </row>
    <row r="114" spans="1:4" hidden="1">
      <c r="A114" s="82">
        <v>12</v>
      </c>
      <c r="B114" s="82" t="s">
        <v>328</v>
      </c>
      <c r="C114" s="82">
        <v>21</v>
      </c>
      <c r="D114" s="82" t="s">
        <v>278</v>
      </c>
    </row>
    <row r="115" spans="1:4" hidden="1">
      <c r="A115" s="82">
        <v>12</v>
      </c>
      <c r="B115" s="82" t="s">
        <v>328</v>
      </c>
      <c r="C115" s="82">
        <v>102</v>
      </c>
      <c r="D115" s="82" t="s">
        <v>208</v>
      </c>
    </row>
    <row r="116" spans="1:4" hidden="1">
      <c r="A116" s="82">
        <v>12</v>
      </c>
      <c r="B116" s="82" t="s">
        <v>328</v>
      </c>
      <c r="C116" s="82">
        <v>104</v>
      </c>
      <c r="D116" s="82" t="s">
        <v>279</v>
      </c>
    </row>
    <row r="117" spans="1:4" hidden="1">
      <c r="A117" s="82">
        <v>12</v>
      </c>
      <c r="B117" s="82" t="s">
        <v>328</v>
      </c>
      <c r="C117" s="82">
        <v>106</v>
      </c>
      <c r="D117" s="82" t="s">
        <v>281</v>
      </c>
    </row>
    <row r="118" spans="1:4" hidden="1">
      <c r="A118" s="82">
        <v>12</v>
      </c>
      <c r="B118" s="82" t="s">
        <v>328</v>
      </c>
      <c r="C118" s="82">
        <v>107</v>
      </c>
      <c r="D118" s="82" t="s">
        <v>282</v>
      </c>
    </row>
    <row r="119" spans="1:4" hidden="1">
      <c r="A119" s="82">
        <v>12</v>
      </c>
      <c r="B119" s="82" t="s">
        <v>328</v>
      </c>
      <c r="C119" s="82">
        <v>202</v>
      </c>
      <c r="D119" s="82" t="s">
        <v>227</v>
      </c>
    </row>
    <row r="120" spans="1:4" hidden="1">
      <c r="A120" s="82">
        <v>12</v>
      </c>
      <c r="B120" s="82" t="s">
        <v>328</v>
      </c>
      <c r="C120" s="82">
        <v>203</v>
      </c>
      <c r="D120" s="82" t="s">
        <v>228</v>
      </c>
    </row>
    <row r="121" spans="1:4" hidden="1">
      <c r="A121" s="82">
        <v>12</v>
      </c>
      <c r="B121" s="82" t="s">
        <v>328</v>
      </c>
      <c r="C121" s="82">
        <v>204</v>
      </c>
      <c r="D121" s="82" t="s">
        <v>229</v>
      </c>
    </row>
    <row r="122" spans="1:4" hidden="1">
      <c r="A122" s="82">
        <v>12</v>
      </c>
      <c r="B122" s="82" t="s">
        <v>328</v>
      </c>
      <c r="C122" s="82">
        <v>205</v>
      </c>
      <c r="D122" s="82" t="s">
        <v>230</v>
      </c>
    </row>
    <row r="123" spans="1:4" hidden="1">
      <c r="A123" s="82">
        <v>12</v>
      </c>
      <c r="B123" s="82" t="s">
        <v>328</v>
      </c>
      <c r="C123" s="82">
        <v>301</v>
      </c>
      <c r="D123" s="82" t="s">
        <v>209</v>
      </c>
    </row>
    <row r="124" spans="1:4" hidden="1">
      <c r="A124" s="82">
        <v>12</v>
      </c>
      <c r="B124" s="82" t="s">
        <v>328</v>
      </c>
      <c r="C124" s="82">
        <v>302</v>
      </c>
      <c r="D124" s="82" t="s">
        <v>210</v>
      </c>
    </row>
    <row r="125" spans="1:4" hidden="1">
      <c r="A125" s="82">
        <v>12</v>
      </c>
      <c r="B125" s="82" t="s">
        <v>328</v>
      </c>
      <c r="C125" s="82">
        <v>303</v>
      </c>
      <c r="D125" s="82" t="s">
        <v>211</v>
      </c>
    </row>
    <row r="126" spans="1:4" hidden="1">
      <c r="A126" s="82">
        <v>12</v>
      </c>
      <c r="B126" s="82" t="s">
        <v>328</v>
      </c>
      <c r="C126" s="82">
        <v>306</v>
      </c>
      <c r="D126" s="82" t="s">
        <v>212</v>
      </c>
    </row>
    <row r="127" spans="1:4" hidden="1">
      <c r="A127" s="82">
        <v>12</v>
      </c>
      <c r="B127" s="82" t="s">
        <v>328</v>
      </c>
      <c r="C127" s="82">
        <v>308</v>
      </c>
      <c r="D127" s="82" t="s">
        <v>213</v>
      </c>
    </row>
    <row r="128" spans="1:4" hidden="1">
      <c r="A128" s="82">
        <v>12</v>
      </c>
      <c r="B128" s="82" t="s">
        <v>328</v>
      </c>
      <c r="C128" s="82">
        <v>309</v>
      </c>
      <c r="D128" s="82" t="s">
        <v>214</v>
      </c>
    </row>
    <row r="129" spans="1:4" hidden="1">
      <c r="A129" s="82">
        <v>12</v>
      </c>
      <c r="B129" s="82" t="s">
        <v>328</v>
      </c>
      <c r="C129" s="82">
        <v>322</v>
      </c>
      <c r="D129" s="82" t="s">
        <v>215</v>
      </c>
    </row>
    <row r="130" spans="1:4" hidden="1">
      <c r="A130" s="82">
        <v>12</v>
      </c>
      <c r="B130" s="82" t="s">
        <v>328</v>
      </c>
      <c r="C130" s="82">
        <v>323</v>
      </c>
      <c r="D130" s="82" t="s">
        <v>216</v>
      </c>
    </row>
    <row r="131" spans="1:4" hidden="1">
      <c r="A131" s="82">
        <v>12</v>
      </c>
      <c r="B131" s="82" t="s">
        <v>328</v>
      </c>
      <c r="C131" s="82">
        <v>610</v>
      </c>
      <c r="D131" s="82" t="s">
        <v>289</v>
      </c>
    </row>
    <row r="132" spans="1:4" hidden="1">
      <c r="A132" s="82">
        <v>14</v>
      </c>
      <c r="B132" s="82" t="s">
        <v>329</v>
      </c>
      <c r="C132" s="82">
        <v>203</v>
      </c>
      <c r="D132" s="82" t="s">
        <v>228</v>
      </c>
    </row>
    <row r="133" spans="1:4" hidden="1">
      <c r="A133" s="82">
        <v>14</v>
      </c>
      <c r="B133" s="82" t="s">
        <v>329</v>
      </c>
      <c r="C133" s="82">
        <v>204</v>
      </c>
      <c r="D133" s="82" t="s">
        <v>229</v>
      </c>
    </row>
    <row r="134" spans="1:4" hidden="1">
      <c r="A134" s="82">
        <v>14</v>
      </c>
      <c r="B134" s="82" t="s">
        <v>329</v>
      </c>
      <c r="C134" s="82">
        <v>301</v>
      </c>
      <c r="D134" s="82" t="s">
        <v>209</v>
      </c>
    </row>
    <row r="135" spans="1:4" hidden="1">
      <c r="A135" s="82">
        <v>14</v>
      </c>
      <c r="B135" s="82" t="s">
        <v>329</v>
      </c>
      <c r="C135" s="82">
        <v>302</v>
      </c>
      <c r="D135" s="82" t="s">
        <v>210</v>
      </c>
    </row>
    <row r="136" spans="1:4" hidden="1">
      <c r="A136" s="82">
        <v>14</v>
      </c>
      <c r="B136" s="82" t="s">
        <v>329</v>
      </c>
      <c r="C136" s="82">
        <v>304</v>
      </c>
      <c r="D136" s="82" t="s">
        <v>220</v>
      </c>
    </row>
    <row r="137" spans="1:4" hidden="1">
      <c r="A137" s="82">
        <v>14</v>
      </c>
      <c r="B137" s="82" t="s">
        <v>329</v>
      </c>
      <c r="C137" s="82">
        <v>305</v>
      </c>
      <c r="D137" s="82" t="s">
        <v>221</v>
      </c>
    </row>
    <row r="138" spans="1:4" hidden="1">
      <c r="A138" s="82">
        <v>14</v>
      </c>
      <c r="B138" s="82" t="s">
        <v>329</v>
      </c>
      <c r="C138" s="82">
        <v>313</v>
      </c>
      <c r="D138" s="82" t="s">
        <v>219</v>
      </c>
    </row>
    <row r="139" spans="1:4" hidden="1">
      <c r="A139" s="82">
        <v>14</v>
      </c>
      <c r="B139" s="82" t="s">
        <v>329</v>
      </c>
      <c r="C139" s="82">
        <v>315</v>
      </c>
      <c r="D139" s="82" t="s">
        <v>222</v>
      </c>
    </row>
    <row r="140" spans="1:4" hidden="1">
      <c r="A140" s="82">
        <v>14</v>
      </c>
      <c r="B140" s="82" t="s">
        <v>329</v>
      </c>
      <c r="C140" s="82">
        <v>320</v>
      </c>
      <c r="D140" s="82" t="s">
        <v>223</v>
      </c>
    </row>
    <row r="141" spans="1:4" hidden="1">
      <c r="A141" s="82">
        <v>14</v>
      </c>
      <c r="B141" s="82" t="s">
        <v>329</v>
      </c>
      <c r="C141" s="82">
        <v>322</v>
      </c>
      <c r="D141" s="82" t="s">
        <v>215</v>
      </c>
    </row>
    <row r="142" spans="1:4" hidden="1">
      <c r="A142" s="82">
        <v>14</v>
      </c>
      <c r="B142" s="82" t="s">
        <v>329</v>
      </c>
      <c r="C142" s="82">
        <v>325</v>
      </c>
      <c r="D142" s="82" t="s">
        <v>224</v>
      </c>
    </row>
    <row r="143" spans="1:4" hidden="1">
      <c r="A143" s="82">
        <v>14</v>
      </c>
      <c r="B143" s="82" t="s">
        <v>329</v>
      </c>
      <c r="C143" s="82">
        <v>326</v>
      </c>
      <c r="D143" s="82" t="s">
        <v>225</v>
      </c>
    </row>
    <row r="144" spans="1:4" hidden="1">
      <c r="A144" s="82">
        <v>21</v>
      </c>
      <c r="B144" s="82" t="s">
        <v>330</v>
      </c>
      <c r="C144" s="82">
        <v>1</v>
      </c>
      <c r="D144" s="82" t="s">
        <v>193</v>
      </c>
    </row>
    <row r="145" spans="1:4" hidden="1">
      <c r="A145" s="82">
        <v>21</v>
      </c>
      <c r="B145" s="82" t="s">
        <v>330</v>
      </c>
      <c r="C145" s="82">
        <v>3</v>
      </c>
      <c r="D145" s="82" t="s">
        <v>199</v>
      </c>
    </row>
    <row r="146" spans="1:4" hidden="1">
      <c r="A146" s="82">
        <v>21</v>
      </c>
      <c r="B146" s="82" t="s">
        <v>330</v>
      </c>
      <c r="C146" s="82">
        <v>6</v>
      </c>
      <c r="D146" s="82" t="s">
        <v>196</v>
      </c>
    </row>
    <row r="147" spans="1:4" hidden="1">
      <c r="A147" s="82">
        <v>21</v>
      </c>
      <c r="B147" s="82" t="s">
        <v>330</v>
      </c>
      <c r="C147" s="82">
        <v>12</v>
      </c>
      <c r="D147" s="82" t="s">
        <v>201</v>
      </c>
    </row>
    <row r="148" spans="1:4" hidden="1">
      <c r="A148" s="82">
        <v>21</v>
      </c>
      <c r="B148" s="82" t="s">
        <v>330</v>
      </c>
      <c r="C148" s="82">
        <v>207</v>
      </c>
      <c r="D148" s="82" t="s">
        <v>232</v>
      </c>
    </row>
    <row r="149" spans="1:4" hidden="1">
      <c r="A149" s="82">
        <v>21</v>
      </c>
      <c r="B149" s="82" t="s">
        <v>330</v>
      </c>
      <c r="C149" s="82">
        <v>212</v>
      </c>
      <c r="D149" s="82" t="s">
        <v>285</v>
      </c>
    </row>
    <row r="150" spans="1:4" hidden="1">
      <c r="A150" s="82">
        <v>21</v>
      </c>
      <c r="B150" s="82" t="s">
        <v>330</v>
      </c>
      <c r="C150" s="82">
        <v>213</v>
      </c>
      <c r="D150" s="82" t="s">
        <v>286</v>
      </c>
    </row>
    <row r="151" spans="1:4" hidden="1">
      <c r="A151" s="82">
        <v>21</v>
      </c>
      <c r="B151" s="82" t="s">
        <v>330</v>
      </c>
      <c r="C151" s="82">
        <v>219</v>
      </c>
      <c r="D151" s="82" t="s">
        <v>205</v>
      </c>
    </row>
    <row r="152" spans="1:4" hidden="1">
      <c r="A152" s="82">
        <v>21</v>
      </c>
      <c r="B152" s="82" t="s">
        <v>330</v>
      </c>
      <c r="C152" s="82">
        <v>220</v>
      </c>
      <c r="D152" s="82" t="s">
        <v>206</v>
      </c>
    </row>
    <row r="153" spans="1:4" hidden="1">
      <c r="A153" s="82">
        <v>21</v>
      </c>
      <c r="B153" s="82" t="s">
        <v>330</v>
      </c>
      <c r="C153" s="82">
        <v>230</v>
      </c>
      <c r="D153" s="82" t="s">
        <v>239</v>
      </c>
    </row>
    <row r="154" spans="1:4" hidden="1">
      <c r="A154" s="82">
        <v>21</v>
      </c>
      <c r="B154" s="82" t="s">
        <v>330</v>
      </c>
      <c r="C154" s="82">
        <v>610</v>
      </c>
      <c r="D154" s="82" t="s">
        <v>289</v>
      </c>
    </row>
    <row r="155" spans="1:4" hidden="1">
      <c r="A155" s="82">
        <v>21</v>
      </c>
      <c r="B155" s="82" t="s">
        <v>330</v>
      </c>
      <c r="C155" s="82">
        <v>804</v>
      </c>
      <c r="D155" s="82" t="s">
        <v>302</v>
      </c>
    </row>
    <row r="156" spans="1:4" hidden="1">
      <c r="A156" s="82">
        <v>21</v>
      </c>
      <c r="B156" s="82" t="s">
        <v>330</v>
      </c>
      <c r="C156" s="82">
        <v>805</v>
      </c>
      <c r="D156" s="82" t="s">
        <v>303</v>
      </c>
    </row>
    <row r="157" spans="1:4" hidden="1">
      <c r="A157" s="82">
        <v>21</v>
      </c>
      <c r="B157" s="82" t="s">
        <v>330</v>
      </c>
      <c r="C157" s="82">
        <v>819</v>
      </c>
      <c r="D157" s="82" t="s">
        <v>315</v>
      </c>
    </row>
    <row r="158" spans="1:4" hidden="1">
      <c r="A158" s="82">
        <v>21</v>
      </c>
      <c r="B158" s="82" t="s">
        <v>330</v>
      </c>
      <c r="C158" s="82">
        <v>820</v>
      </c>
      <c r="D158" s="82" t="s">
        <v>316</v>
      </c>
    </row>
    <row r="159" spans="1:4" hidden="1">
      <c r="A159" s="82">
        <v>21</v>
      </c>
      <c r="B159" s="82" t="s">
        <v>330</v>
      </c>
      <c r="C159" s="82">
        <v>836</v>
      </c>
      <c r="D159" s="82" t="s">
        <v>325</v>
      </c>
    </row>
    <row r="160" spans="1:4" hidden="1">
      <c r="A160" s="82">
        <v>21</v>
      </c>
      <c r="B160" s="82" t="s">
        <v>330</v>
      </c>
      <c r="C160" s="82">
        <v>837</v>
      </c>
      <c r="D160" s="82" t="s">
        <v>326</v>
      </c>
    </row>
    <row r="161" spans="1:4" hidden="1">
      <c r="A161" s="82">
        <v>21</v>
      </c>
      <c r="B161" s="82" t="s">
        <v>330</v>
      </c>
      <c r="C161" s="82">
        <v>902</v>
      </c>
      <c r="D161" s="82" t="s">
        <v>331</v>
      </c>
    </row>
    <row r="162" spans="1:4" hidden="1">
      <c r="A162" s="82">
        <v>22</v>
      </c>
      <c r="B162" s="82" t="s">
        <v>332</v>
      </c>
      <c r="C162" s="82">
        <v>222</v>
      </c>
      <c r="D162" s="82" t="s">
        <v>240</v>
      </c>
    </row>
    <row r="163" spans="1:4" hidden="1">
      <c r="A163" s="82">
        <v>22</v>
      </c>
      <c r="B163" s="82" t="s">
        <v>332</v>
      </c>
      <c r="C163" s="82">
        <v>223</v>
      </c>
      <c r="D163" s="82" t="s">
        <v>241</v>
      </c>
    </row>
    <row r="164" spans="1:4" hidden="1">
      <c r="A164" s="82">
        <v>22</v>
      </c>
      <c r="B164" s="82" t="s">
        <v>332</v>
      </c>
      <c r="C164" s="82">
        <v>402</v>
      </c>
      <c r="D164" s="82" t="s">
        <v>333</v>
      </c>
    </row>
    <row r="165" spans="1:4" hidden="1">
      <c r="A165" s="82">
        <v>22</v>
      </c>
      <c r="B165" s="82" t="s">
        <v>332</v>
      </c>
      <c r="C165" s="82">
        <v>403</v>
      </c>
      <c r="D165" s="82" t="s">
        <v>226</v>
      </c>
    </row>
    <row r="166" spans="1:4" hidden="1">
      <c r="A166" s="82">
        <v>22</v>
      </c>
      <c r="B166" s="82" t="s">
        <v>332</v>
      </c>
      <c r="C166" s="82">
        <v>404</v>
      </c>
      <c r="D166" s="82" t="s">
        <v>334</v>
      </c>
    </row>
    <row r="167" spans="1:4" hidden="1">
      <c r="A167" s="82">
        <v>22</v>
      </c>
      <c r="B167" s="82" t="s">
        <v>332</v>
      </c>
      <c r="C167" s="82">
        <v>409</v>
      </c>
      <c r="D167" s="82" t="s">
        <v>246</v>
      </c>
    </row>
    <row r="168" spans="1:4" hidden="1">
      <c r="A168" s="82">
        <v>22</v>
      </c>
      <c r="B168" s="82" t="s">
        <v>332</v>
      </c>
      <c r="C168" s="82">
        <v>903</v>
      </c>
      <c r="D168" s="82" t="s">
        <v>335</v>
      </c>
    </row>
    <row r="169" spans="1:4" hidden="1">
      <c r="A169" s="82">
        <v>31</v>
      </c>
      <c r="B169" s="82" t="s">
        <v>336</v>
      </c>
      <c r="C169" s="82">
        <v>208</v>
      </c>
      <c r="D169" s="82" t="s">
        <v>207</v>
      </c>
    </row>
    <row r="170" spans="1:4" hidden="1">
      <c r="A170" s="82">
        <v>31</v>
      </c>
      <c r="B170" s="82" t="s">
        <v>336</v>
      </c>
      <c r="C170" s="82">
        <v>212</v>
      </c>
      <c r="D170" s="82" t="s">
        <v>285</v>
      </c>
    </row>
    <row r="171" spans="1:4" hidden="1">
      <c r="A171" s="82">
        <v>31</v>
      </c>
      <c r="B171" s="82" t="s">
        <v>336</v>
      </c>
      <c r="C171" s="82">
        <v>213</v>
      </c>
      <c r="D171" s="82" t="s">
        <v>286</v>
      </c>
    </row>
    <row r="172" spans="1:4" hidden="1">
      <c r="A172" s="82">
        <v>31</v>
      </c>
      <c r="B172" s="82" t="s">
        <v>336</v>
      </c>
      <c r="C172" s="82">
        <v>215</v>
      </c>
      <c r="D172" s="82" t="s">
        <v>337</v>
      </c>
    </row>
    <row r="173" spans="1:4" hidden="1">
      <c r="A173" s="82">
        <v>31</v>
      </c>
      <c r="B173" s="82" t="s">
        <v>336</v>
      </c>
      <c r="C173" s="82">
        <v>217</v>
      </c>
      <c r="D173" s="82" t="s">
        <v>287</v>
      </c>
    </row>
    <row r="174" spans="1:4" hidden="1">
      <c r="A174" s="82">
        <v>31</v>
      </c>
      <c r="B174" s="82" t="s">
        <v>336</v>
      </c>
      <c r="C174" s="82">
        <v>219</v>
      </c>
      <c r="D174" s="82" t="s">
        <v>205</v>
      </c>
    </row>
    <row r="175" spans="1:4" hidden="1">
      <c r="A175" s="82">
        <v>31</v>
      </c>
      <c r="B175" s="82" t="s">
        <v>336</v>
      </c>
      <c r="C175" s="82">
        <v>220</v>
      </c>
      <c r="D175" s="82" t="s">
        <v>206</v>
      </c>
    </row>
    <row r="176" spans="1:4" hidden="1">
      <c r="A176" s="82">
        <v>31</v>
      </c>
      <c r="B176" s="82" t="s">
        <v>336</v>
      </c>
      <c r="C176" s="82">
        <v>504</v>
      </c>
      <c r="D176" s="82" t="s">
        <v>338</v>
      </c>
    </row>
    <row r="177" spans="1:4" hidden="1">
      <c r="A177" s="82">
        <v>31</v>
      </c>
      <c r="B177" s="82" t="s">
        <v>336</v>
      </c>
      <c r="C177" s="82">
        <v>507</v>
      </c>
      <c r="D177" s="82" t="s">
        <v>339</v>
      </c>
    </row>
    <row r="178" spans="1:4" hidden="1">
      <c r="A178" s="82">
        <v>31</v>
      </c>
      <c r="B178" s="82" t="s">
        <v>336</v>
      </c>
      <c r="C178" s="82">
        <v>606</v>
      </c>
      <c r="D178" s="82" t="s">
        <v>340</v>
      </c>
    </row>
    <row r="179" spans="1:4" hidden="1">
      <c r="A179" s="82">
        <v>31</v>
      </c>
      <c r="B179" s="82" t="s">
        <v>336</v>
      </c>
      <c r="C179" s="82">
        <v>607</v>
      </c>
      <c r="D179" s="82" t="s">
        <v>341</v>
      </c>
    </row>
    <row r="180" spans="1:4" hidden="1">
      <c r="A180" s="82">
        <v>31</v>
      </c>
      <c r="B180" s="82" t="s">
        <v>336</v>
      </c>
      <c r="C180" s="82">
        <v>711</v>
      </c>
      <c r="D180" s="82" t="s">
        <v>342</v>
      </c>
    </row>
    <row r="181" spans="1:4" hidden="1">
      <c r="A181" s="82">
        <v>31</v>
      </c>
      <c r="B181" s="82" t="s">
        <v>336</v>
      </c>
      <c r="C181" s="82">
        <v>713</v>
      </c>
      <c r="D181" s="82" t="s">
        <v>343</v>
      </c>
    </row>
    <row r="182" spans="1:4" hidden="1">
      <c r="A182" s="82">
        <v>31</v>
      </c>
      <c r="B182" s="82" t="s">
        <v>336</v>
      </c>
      <c r="C182" s="82">
        <v>714</v>
      </c>
      <c r="D182" s="82" t="s">
        <v>295</v>
      </c>
    </row>
    <row r="183" spans="1:4" hidden="1">
      <c r="A183" s="82">
        <v>31</v>
      </c>
      <c r="B183" s="82" t="s">
        <v>336</v>
      </c>
      <c r="C183" s="82">
        <v>716</v>
      </c>
      <c r="D183" s="82" t="s">
        <v>344</v>
      </c>
    </row>
    <row r="184" spans="1:4" hidden="1">
      <c r="A184" s="82">
        <v>31</v>
      </c>
      <c r="B184" s="82" t="s">
        <v>336</v>
      </c>
      <c r="C184" s="82">
        <v>721</v>
      </c>
      <c r="D184" s="82" t="s">
        <v>345</v>
      </c>
    </row>
    <row r="185" spans="1:4" hidden="1">
      <c r="A185" s="82">
        <v>31</v>
      </c>
      <c r="B185" s="82" t="s">
        <v>336</v>
      </c>
      <c r="C185" s="82">
        <v>722</v>
      </c>
      <c r="D185" s="82" t="s">
        <v>346</v>
      </c>
    </row>
    <row r="186" spans="1:4" hidden="1">
      <c r="A186" s="82">
        <v>31</v>
      </c>
      <c r="B186" s="82" t="s">
        <v>336</v>
      </c>
      <c r="C186" s="82">
        <v>726</v>
      </c>
      <c r="D186" s="82" t="s">
        <v>347</v>
      </c>
    </row>
    <row r="187" spans="1:4" hidden="1">
      <c r="A187" s="82">
        <v>31</v>
      </c>
      <c r="B187" s="82" t="s">
        <v>336</v>
      </c>
      <c r="C187" s="82">
        <v>727</v>
      </c>
      <c r="D187" s="82" t="s">
        <v>348</v>
      </c>
    </row>
    <row r="188" spans="1:4" hidden="1">
      <c r="A188" s="82">
        <v>31</v>
      </c>
      <c r="B188" s="82" t="s">
        <v>336</v>
      </c>
      <c r="C188" s="82">
        <v>728</v>
      </c>
      <c r="D188" s="82" t="s">
        <v>297</v>
      </c>
    </row>
    <row r="189" spans="1:4" hidden="1">
      <c r="A189" s="82">
        <v>31</v>
      </c>
      <c r="B189" s="82" t="s">
        <v>336</v>
      </c>
      <c r="C189" s="82">
        <v>730</v>
      </c>
      <c r="D189" s="82" t="s">
        <v>349</v>
      </c>
    </row>
    <row r="190" spans="1:4" hidden="1">
      <c r="A190" s="82">
        <v>31</v>
      </c>
      <c r="B190" s="82" t="s">
        <v>336</v>
      </c>
      <c r="C190" s="82">
        <v>738</v>
      </c>
      <c r="D190" s="82" t="s">
        <v>298</v>
      </c>
    </row>
    <row r="191" spans="1:4" hidden="1">
      <c r="A191" s="82">
        <v>31</v>
      </c>
      <c r="B191" s="82" t="s">
        <v>336</v>
      </c>
      <c r="C191" s="82">
        <v>739</v>
      </c>
      <c r="D191" s="82" t="s">
        <v>299</v>
      </c>
    </row>
    <row r="192" spans="1:4" hidden="1">
      <c r="A192" s="82">
        <v>31</v>
      </c>
      <c r="B192" s="82" t="s">
        <v>336</v>
      </c>
      <c r="C192" s="82">
        <v>740</v>
      </c>
      <c r="D192" s="82" t="s">
        <v>300</v>
      </c>
    </row>
    <row r="193" spans="1:4" hidden="1">
      <c r="A193" s="82">
        <v>31</v>
      </c>
      <c r="B193" s="82" t="s">
        <v>336</v>
      </c>
      <c r="C193" s="82">
        <v>801</v>
      </c>
      <c r="D193" s="82" t="s">
        <v>350</v>
      </c>
    </row>
    <row r="194" spans="1:4" hidden="1">
      <c r="A194" s="82">
        <v>31</v>
      </c>
      <c r="B194" s="82" t="s">
        <v>336</v>
      </c>
      <c r="C194" s="82">
        <v>804</v>
      </c>
      <c r="D194" s="82" t="s">
        <v>302</v>
      </c>
    </row>
    <row r="195" spans="1:4" hidden="1">
      <c r="A195" s="82">
        <v>31</v>
      </c>
      <c r="B195" s="82" t="s">
        <v>336</v>
      </c>
      <c r="C195" s="82">
        <v>805</v>
      </c>
      <c r="D195" s="82" t="s">
        <v>303</v>
      </c>
    </row>
    <row r="196" spans="1:4" hidden="1">
      <c r="A196" s="82">
        <v>31</v>
      </c>
      <c r="B196" s="82" t="s">
        <v>336</v>
      </c>
      <c r="C196" s="82">
        <v>807</v>
      </c>
      <c r="D196" s="82" t="s">
        <v>351</v>
      </c>
    </row>
    <row r="197" spans="1:4" hidden="1">
      <c r="A197" s="82">
        <v>31</v>
      </c>
      <c r="B197" s="82" t="s">
        <v>336</v>
      </c>
      <c r="C197" s="82">
        <v>811</v>
      </c>
      <c r="D197" s="82" t="s">
        <v>308</v>
      </c>
    </row>
    <row r="198" spans="1:4" hidden="1">
      <c r="A198" s="82">
        <v>31</v>
      </c>
      <c r="B198" s="82" t="s">
        <v>336</v>
      </c>
      <c r="C198" s="82">
        <v>814</v>
      </c>
      <c r="D198" s="82" t="s">
        <v>310</v>
      </c>
    </row>
    <row r="199" spans="1:4" hidden="1">
      <c r="A199" s="82">
        <v>31</v>
      </c>
      <c r="B199" s="82" t="s">
        <v>336</v>
      </c>
      <c r="C199" s="82">
        <v>816</v>
      </c>
      <c r="D199" s="82" t="s">
        <v>312</v>
      </c>
    </row>
    <row r="200" spans="1:4" hidden="1">
      <c r="A200" s="82">
        <v>31</v>
      </c>
      <c r="B200" s="82" t="s">
        <v>336</v>
      </c>
      <c r="C200" s="82">
        <v>819</v>
      </c>
      <c r="D200" s="82" t="s">
        <v>315</v>
      </c>
    </row>
    <row r="201" spans="1:4" hidden="1">
      <c r="A201" s="82">
        <v>31</v>
      </c>
      <c r="B201" s="82" t="s">
        <v>336</v>
      </c>
      <c r="C201" s="82">
        <v>820</v>
      </c>
      <c r="D201" s="82" t="s">
        <v>316</v>
      </c>
    </row>
    <row r="202" spans="1:4" hidden="1">
      <c r="A202" s="82">
        <v>31</v>
      </c>
      <c r="B202" s="82" t="s">
        <v>336</v>
      </c>
      <c r="C202" s="82">
        <v>823</v>
      </c>
      <c r="D202" s="82" t="s">
        <v>352</v>
      </c>
    </row>
    <row r="203" spans="1:4" hidden="1">
      <c r="A203" s="82">
        <v>31</v>
      </c>
      <c r="B203" s="82" t="s">
        <v>336</v>
      </c>
      <c r="C203" s="82">
        <v>824</v>
      </c>
      <c r="D203" s="82" t="s">
        <v>319</v>
      </c>
    </row>
    <row r="204" spans="1:4" hidden="1">
      <c r="A204" s="82">
        <v>31</v>
      </c>
      <c r="B204" s="82" t="s">
        <v>336</v>
      </c>
      <c r="C204" s="82">
        <v>826</v>
      </c>
      <c r="D204" s="82" t="s">
        <v>353</v>
      </c>
    </row>
    <row r="205" spans="1:4" hidden="1">
      <c r="A205" s="82">
        <v>31</v>
      </c>
      <c r="B205" s="82" t="s">
        <v>336</v>
      </c>
      <c r="C205" s="82">
        <v>827</v>
      </c>
      <c r="D205" s="82" t="s">
        <v>320</v>
      </c>
    </row>
    <row r="206" spans="1:4" hidden="1">
      <c r="A206" s="82">
        <v>31</v>
      </c>
      <c r="B206" s="82" t="s">
        <v>336</v>
      </c>
      <c r="C206" s="82">
        <v>829</v>
      </c>
      <c r="D206" s="82" t="s">
        <v>354</v>
      </c>
    </row>
    <row r="207" spans="1:4" hidden="1">
      <c r="A207" s="82">
        <v>31</v>
      </c>
      <c r="B207" s="82" t="s">
        <v>336</v>
      </c>
      <c r="C207" s="82">
        <v>831</v>
      </c>
      <c r="D207" s="82" t="s">
        <v>355</v>
      </c>
    </row>
    <row r="208" spans="1:4" hidden="1">
      <c r="A208" s="82">
        <v>31</v>
      </c>
      <c r="B208" s="82" t="s">
        <v>336</v>
      </c>
      <c r="C208" s="82">
        <v>835</v>
      </c>
      <c r="D208" s="82" t="s">
        <v>324</v>
      </c>
    </row>
    <row r="209" spans="1:4" hidden="1">
      <c r="A209" s="82">
        <v>31</v>
      </c>
      <c r="B209" s="82" t="s">
        <v>336</v>
      </c>
      <c r="C209" s="82">
        <v>836</v>
      </c>
      <c r="D209" s="82" t="s">
        <v>325</v>
      </c>
    </row>
    <row r="210" spans="1:4" hidden="1">
      <c r="A210" s="82">
        <v>31</v>
      </c>
      <c r="B210" s="82" t="s">
        <v>336</v>
      </c>
      <c r="C210" s="82">
        <v>837</v>
      </c>
      <c r="D210" s="82" t="s">
        <v>326</v>
      </c>
    </row>
    <row r="211" spans="1:4" hidden="1">
      <c r="A211" s="82">
        <v>31</v>
      </c>
      <c r="B211" s="82" t="s">
        <v>336</v>
      </c>
      <c r="C211" s="82">
        <v>904</v>
      </c>
      <c r="D211" s="82" t="s">
        <v>356</v>
      </c>
    </row>
    <row r="212" spans="1:4" hidden="1">
      <c r="A212" s="82">
        <v>32</v>
      </c>
      <c r="B212" s="82" t="s">
        <v>357</v>
      </c>
      <c r="C212" s="82">
        <v>505</v>
      </c>
      <c r="D212" s="82" t="s">
        <v>358</v>
      </c>
    </row>
    <row r="213" spans="1:4" hidden="1">
      <c r="A213" s="82">
        <v>32</v>
      </c>
      <c r="B213" s="82" t="s">
        <v>357</v>
      </c>
      <c r="C213" s="82">
        <v>605</v>
      </c>
      <c r="D213" s="82" t="s">
        <v>359</v>
      </c>
    </row>
    <row r="214" spans="1:4" hidden="1">
      <c r="A214" s="82">
        <v>32</v>
      </c>
      <c r="B214" s="82" t="s">
        <v>357</v>
      </c>
      <c r="C214" s="82">
        <v>609</v>
      </c>
      <c r="D214" s="82" t="s">
        <v>360</v>
      </c>
    </row>
    <row r="215" spans="1:4" hidden="1">
      <c r="A215" s="82">
        <v>32</v>
      </c>
      <c r="B215" s="82" t="s">
        <v>357</v>
      </c>
      <c r="C215" s="82">
        <v>718</v>
      </c>
      <c r="D215" s="82" t="s">
        <v>361</v>
      </c>
    </row>
    <row r="216" spans="1:4" hidden="1">
      <c r="A216" s="82">
        <v>32</v>
      </c>
      <c r="B216" s="82" t="s">
        <v>357</v>
      </c>
      <c r="C216" s="82">
        <v>733</v>
      </c>
      <c r="D216" s="82" t="s">
        <v>362</v>
      </c>
    </row>
    <row r="217" spans="1:4" hidden="1">
      <c r="A217" s="82">
        <v>32</v>
      </c>
      <c r="B217" s="82" t="s">
        <v>357</v>
      </c>
      <c r="C217" s="82">
        <v>735</v>
      </c>
      <c r="D217" s="82" t="s">
        <v>363</v>
      </c>
    </row>
    <row r="218" spans="1:4" hidden="1">
      <c r="A218" s="82">
        <v>32</v>
      </c>
      <c r="B218" s="82" t="s">
        <v>357</v>
      </c>
      <c r="C218" s="82">
        <v>905</v>
      </c>
      <c r="D218" s="82" t="s">
        <v>364</v>
      </c>
    </row>
    <row r="219" spans="1:4" hidden="1">
      <c r="A219" s="82">
        <v>33</v>
      </c>
      <c r="B219" s="82" t="s">
        <v>365</v>
      </c>
      <c r="C219" s="82">
        <v>213</v>
      </c>
      <c r="D219" s="82" t="s">
        <v>286</v>
      </c>
    </row>
    <row r="220" spans="1:4" hidden="1">
      <c r="A220" s="82">
        <v>33</v>
      </c>
      <c r="B220" s="82" t="s">
        <v>365</v>
      </c>
      <c r="C220" s="82">
        <v>714</v>
      </c>
      <c r="D220" s="82" t="s">
        <v>295</v>
      </c>
    </row>
    <row r="221" spans="1:4" hidden="1">
      <c r="A221" s="82">
        <v>33</v>
      </c>
      <c r="B221" s="82" t="s">
        <v>365</v>
      </c>
      <c r="C221" s="82">
        <v>730</v>
      </c>
      <c r="D221" s="82" t="s">
        <v>349</v>
      </c>
    </row>
    <row r="222" spans="1:4" hidden="1">
      <c r="A222" s="82">
        <v>33</v>
      </c>
      <c r="B222" s="82" t="s">
        <v>365</v>
      </c>
      <c r="C222" s="82">
        <v>832</v>
      </c>
      <c r="D222" s="82" t="s">
        <v>322</v>
      </c>
    </row>
    <row r="223" spans="1:4" hidden="1">
      <c r="A223" s="82">
        <v>34</v>
      </c>
      <c r="B223" s="82" t="s">
        <v>366</v>
      </c>
      <c r="C223" s="82">
        <v>213</v>
      </c>
      <c r="D223" s="82" t="s">
        <v>286</v>
      </c>
    </row>
    <row r="224" spans="1:4" hidden="1">
      <c r="A224" s="82">
        <v>34</v>
      </c>
      <c r="B224" s="82" t="s">
        <v>366</v>
      </c>
      <c r="C224" s="82">
        <v>714</v>
      </c>
      <c r="D224" s="82" t="s">
        <v>295</v>
      </c>
    </row>
    <row r="225" spans="1:4" hidden="1">
      <c r="A225" s="82">
        <v>34</v>
      </c>
      <c r="B225" s="82" t="s">
        <v>366</v>
      </c>
      <c r="C225" s="82">
        <v>730</v>
      </c>
      <c r="D225" s="82" t="s">
        <v>349</v>
      </c>
    </row>
    <row r="226" spans="1:4" hidden="1">
      <c r="A226" s="82">
        <v>34</v>
      </c>
      <c r="B226" s="82" t="s">
        <v>366</v>
      </c>
      <c r="C226" s="82">
        <v>832</v>
      </c>
      <c r="D226" s="82" t="s">
        <v>322</v>
      </c>
    </row>
    <row r="227" spans="1:4" hidden="1">
      <c r="A227" s="82">
        <v>35</v>
      </c>
      <c r="B227" s="82" t="s">
        <v>367</v>
      </c>
      <c r="C227" s="82">
        <v>604</v>
      </c>
      <c r="D227" s="82" t="s">
        <v>368</v>
      </c>
    </row>
    <row r="228" spans="1:4" hidden="1">
      <c r="A228" s="82">
        <v>35</v>
      </c>
      <c r="B228" s="82" t="s">
        <v>367</v>
      </c>
      <c r="C228" s="82">
        <v>605</v>
      </c>
      <c r="D228" s="82" t="s">
        <v>359</v>
      </c>
    </row>
    <row r="229" spans="1:4" hidden="1">
      <c r="A229" s="82">
        <v>35</v>
      </c>
      <c r="B229" s="82" t="s">
        <v>367</v>
      </c>
      <c r="C229" s="82">
        <v>608</v>
      </c>
      <c r="D229" s="82" t="s">
        <v>369</v>
      </c>
    </row>
    <row r="230" spans="1:4" hidden="1">
      <c r="A230" s="82">
        <v>35</v>
      </c>
      <c r="B230" s="82" t="s">
        <v>367</v>
      </c>
      <c r="C230" s="82">
        <v>708</v>
      </c>
      <c r="D230" s="82" t="s">
        <v>370</v>
      </c>
    </row>
    <row r="231" spans="1:4" hidden="1">
      <c r="A231" s="82">
        <v>35</v>
      </c>
      <c r="B231" s="82" t="s">
        <v>367</v>
      </c>
      <c r="C231" s="82">
        <v>714</v>
      </c>
      <c r="D231" s="82" t="s">
        <v>295</v>
      </c>
    </row>
    <row r="232" spans="1:4" hidden="1">
      <c r="A232" s="82">
        <v>35</v>
      </c>
      <c r="B232" s="82" t="s">
        <v>367</v>
      </c>
      <c r="C232" s="82">
        <v>715</v>
      </c>
      <c r="D232" s="82" t="s">
        <v>371</v>
      </c>
    </row>
    <row r="233" spans="1:4" hidden="1">
      <c r="A233" s="82">
        <v>35</v>
      </c>
      <c r="B233" s="82" t="s">
        <v>367</v>
      </c>
      <c r="C233" s="82">
        <v>717</v>
      </c>
      <c r="D233" s="82" t="s">
        <v>372</v>
      </c>
    </row>
    <row r="234" spans="1:4" hidden="1">
      <c r="A234" s="82">
        <v>35</v>
      </c>
      <c r="B234" s="82" t="s">
        <v>367</v>
      </c>
      <c r="C234" s="82">
        <v>720</v>
      </c>
      <c r="D234" s="82" t="s">
        <v>373</v>
      </c>
    </row>
    <row r="235" spans="1:4" hidden="1">
      <c r="A235" s="82">
        <v>35</v>
      </c>
      <c r="B235" s="82" t="s">
        <v>367</v>
      </c>
      <c r="C235" s="82">
        <v>723</v>
      </c>
      <c r="D235" s="82" t="s">
        <v>296</v>
      </c>
    </row>
    <row r="236" spans="1:4" hidden="1">
      <c r="A236" s="82">
        <v>35</v>
      </c>
      <c r="B236" s="82" t="s">
        <v>367</v>
      </c>
      <c r="C236" s="82">
        <v>731</v>
      </c>
      <c r="D236" s="82" t="s">
        <v>374</v>
      </c>
    </row>
    <row r="237" spans="1:4" hidden="1">
      <c r="A237" s="82">
        <v>35</v>
      </c>
      <c r="B237" s="82" t="s">
        <v>367</v>
      </c>
      <c r="C237" s="82">
        <v>732</v>
      </c>
      <c r="D237" s="82" t="s">
        <v>375</v>
      </c>
    </row>
    <row r="238" spans="1:4" hidden="1">
      <c r="A238" s="82">
        <v>35</v>
      </c>
      <c r="B238" s="82" t="s">
        <v>367</v>
      </c>
      <c r="C238" s="82">
        <v>733</v>
      </c>
      <c r="D238" s="82" t="s">
        <v>362</v>
      </c>
    </row>
    <row r="239" spans="1:4" hidden="1">
      <c r="A239" s="82">
        <v>35</v>
      </c>
      <c r="B239" s="82" t="s">
        <v>367</v>
      </c>
      <c r="C239" s="82">
        <v>734</v>
      </c>
      <c r="D239" s="82" t="s">
        <v>376</v>
      </c>
    </row>
    <row r="240" spans="1:4" hidden="1">
      <c r="A240" s="82">
        <v>35</v>
      </c>
      <c r="B240" s="82" t="s">
        <v>367</v>
      </c>
      <c r="C240" s="82">
        <v>735</v>
      </c>
      <c r="D240" s="82" t="s">
        <v>363</v>
      </c>
    </row>
    <row r="241" spans="1:4" hidden="1">
      <c r="A241" s="82">
        <v>35</v>
      </c>
      <c r="B241" s="82" t="s">
        <v>367</v>
      </c>
      <c r="C241" s="82">
        <v>736</v>
      </c>
      <c r="D241" s="82" t="s">
        <v>377</v>
      </c>
    </row>
    <row r="242" spans="1:4" hidden="1">
      <c r="A242" s="82">
        <v>35</v>
      </c>
      <c r="B242" s="82" t="s">
        <v>367</v>
      </c>
      <c r="C242" s="82">
        <v>737</v>
      </c>
      <c r="D242" s="82" t="s">
        <v>378</v>
      </c>
    </row>
    <row r="243" spans="1:4" hidden="1">
      <c r="A243" s="82">
        <v>35</v>
      </c>
      <c r="B243" s="82" t="s">
        <v>367</v>
      </c>
      <c r="C243" s="82">
        <v>739</v>
      </c>
      <c r="D243" s="82" t="s">
        <v>299</v>
      </c>
    </row>
    <row r="244" spans="1:4" hidden="1">
      <c r="A244" s="82">
        <v>35</v>
      </c>
      <c r="B244" s="82" t="s">
        <v>367</v>
      </c>
      <c r="C244" s="82">
        <v>740</v>
      </c>
      <c r="D244" s="82" t="s">
        <v>300</v>
      </c>
    </row>
    <row r="245" spans="1:4" hidden="1">
      <c r="A245" s="82">
        <v>35</v>
      </c>
      <c r="B245" s="82" t="s">
        <v>367</v>
      </c>
      <c r="C245" s="82">
        <v>801</v>
      </c>
      <c r="D245" s="82" t="s">
        <v>350</v>
      </c>
    </row>
    <row r="246" spans="1:4" hidden="1">
      <c r="A246" s="82">
        <v>35</v>
      </c>
      <c r="B246" s="82" t="s">
        <v>367</v>
      </c>
      <c r="C246" s="82">
        <v>812</v>
      </c>
      <c r="D246" s="82" t="s">
        <v>379</v>
      </c>
    </row>
    <row r="247" spans="1:4" hidden="1">
      <c r="A247" s="82">
        <v>35</v>
      </c>
      <c r="B247" s="82" t="s">
        <v>367</v>
      </c>
      <c r="C247" s="82">
        <v>825</v>
      </c>
      <c r="D247" s="82" t="s">
        <v>310</v>
      </c>
    </row>
    <row r="248" spans="1:4" hidden="1">
      <c r="A248" s="82">
        <v>35</v>
      </c>
      <c r="B248" s="82" t="s">
        <v>367</v>
      </c>
      <c r="C248" s="82">
        <v>834</v>
      </c>
      <c r="D248" s="82" t="s">
        <v>380</v>
      </c>
    </row>
    <row r="249" spans="1:4" hidden="1">
      <c r="A249" s="82">
        <v>35</v>
      </c>
      <c r="B249" s="82" t="s">
        <v>367</v>
      </c>
      <c r="C249" s="82">
        <v>904</v>
      </c>
      <c r="D249" s="82" t="s">
        <v>356</v>
      </c>
    </row>
    <row r="250" spans="1:4" hidden="1">
      <c r="A250" s="82">
        <v>36</v>
      </c>
      <c r="B250" s="82" t="s">
        <v>381</v>
      </c>
      <c r="C250" s="82">
        <v>604</v>
      </c>
      <c r="D250" s="82" t="s">
        <v>368</v>
      </c>
    </row>
    <row r="251" spans="1:4" hidden="1">
      <c r="A251" s="82">
        <v>36</v>
      </c>
      <c r="B251" s="82" t="s">
        <v>381</v>
      </c>
      <c r="C251" s="82">
        <v>605</v>
      </c>
      <c r="D251" s="82" t="s">
        <v>359</v>
      </c>
    </row>
    <row r="252" spans="1:4" hidden="1">
      <c r="A252" s="82">
        <v>36</v>
      </c>
      <c r="B252" s="82" t="s">
        <v>381</v>
      </c>
      <c r="C252" s="82">
        <v>608</v>
      </c>
      <c r="D252" s="82" t="s">
        <v>369</v>
      </c>
    </row>
    <row r="253" spans="1:4" hidden="1">
      <c r="A253" s="82">
        <v>36</v>
      </c>
      <c r="B253" s="82" t="s">
        <v>381</v>
      </c>
      <c r="C253" s="82">
        <v>708</v>
      </c>
      <c r="D253" s="82" t="s">
        <v>370</v>
      </c>
    </row>
    <row r="254" spans="1:4" hidden="1">
      <c r="A254" s="82">
        <v>36</v>
      </c>
      <c r="B254" s="82" t="s">
        <v>381</v>
      </c>
      <c r="C254" s="82">
        <v>731</v>
      </c>
      <c r="D254" s="82" t="s">
        <v>374</v>
      </c>
    </row>
    <row r="255" spans="1:4" hidden="1">
      <c r="A255" s="82">
        <v>36</v>
      </c>
      <c r="B255" s="82" t="s">
        <v>381</v>
      </c>
      <c r="C255" s="82">
        <v>732</v>
      </c>
      <c r="D255" s="82" t="s">
        <v>375</v>
      </c>
    </row>
    <row r="256" spans="1:4" hidden="1">
      <c r="A256" s="82">
        <v>36</v>
      </c>
      <c r="B256" s="82" t="s">
        <v>381</v>
      </c>
      <c r="C256" s="82">
        <v>733</v>
      </c>
      <c r="D256" s="82" t="s">
        <v>362</v>
      </c>
    </row>
    <row r="257" spans="1:4" hidden="1">
      <c r="A257" s="82">
        <v>36</v>
      </c>
      <c r="B257" s="82" t="s">
        <v>381</v>
      </c>
      <c r="C257" s="82">
        <v>735</v>
      </c>
      <c r="D257" s="82" t="s">
        <v>363</v>
      </c>
    </row>
    <row r="258" spans="1:4" hidden="1">
      <c r="A258" s="82">
        <v>36</v>
      </c>
      <c r="B258" s="82" t="s">
        <v>381</v>
      </c>
      <c r="C258" s="82">
        <v>736</v>
      </c>
      <c r="D258" s="82" t="s">
        <v>377</v>
      </c>
    </row>
    <row r="259" spans="1:4" hidden="1">
      <c r="A259" s="82">
        <v>36</v>
      </c>
      <c r="B259" s="82" t="s">
        <v>381</v>
      </c>
      <c r="C259" s="82">
        <v>834</v>
      </c>
      <c r="D259" s="82" t="s">
        <v>380</v>
      </c>
    </row>
    <row r="260" spans="1:4" hidden="1">
      <c r="A260" s="82">
        <v>36</v>
      </c>
      <c r="B260" s="82" t="s">
        <v>381</v>
      </c>
      <c r="C260" s="82">
        <v>904</v>
      </c>
      <c r="D260" s="82" t="s">
        <v>356</v>
      </c>
    </row>
    <row r="261" spans="1:4" hidden="1">
      <c r="A261" s="82">
        <v>37</v>
      </c>
      <c r="B261" s="82" t="s">
        <v>382</v>
      </c>
      <c r="C261" s="82">
        <v>605</v>
      </c>
      <c r="D261" s="82" t="s">
        <v>359</v>
      </c>
    </row>
    <row r="262" spans="1:4" hidden="1">
      <c r="A262" s="82">
        <v>37</v>
      </c>
      <c r="B262" s="82" t="s">
        <v>382</v>
      </c>
      <c r="C262" s="82">
        <v>609</v>
      </c>
      <c r="D262" s="82" t="s">
        <v>360</v>
      </c>
    </row>
    <row r="263" spans="1:4" hidden="1">
      <c r="A263" s="82">
        <v>37</v>
      </c>
      <c r="B263" s="82" t="s">
        <v>382</v>
      </c>
      <c r="C263" s="82">
        <v>733</v>
      </c>
      <c r="D263" s="82" t="s">
        <v>362</v>
      </c>
    </row>
    <row r="264" spans="1:4" hidden="1">
      <c r="A264" s="82">
        <v>37</v>
      </c>
      <c r="B264" s="82" t="s">
        <v>382</v>
      </c>
      <c r="C264" s="82">
        <v>735</v>
      </c>
      <c r="D264" s="82" t="s">
        <v>363</v>
      </c>
    </row>
    <row r="265" spans="1:4" hidden="1">
      <c r="A265" s="82">
        <v>37</v>
      </c>
      <c r="B265" s="82" t="s">
        <v>382</v>
      </c>
      <c r="C265" s="82">
        <v>905</v>
      </c>
      <c r="D265" s="82" t="s">
        <v>364</v>
      </c>
    </row>
    <row r="266" spans="1:4" hidden="1">
      <c r="A266" s="82">
        <v>41</v>
      </c>
      <c r="B266" s="82" t="s">
        <v>383</v>
      </c>
      <c r="C266" s="82">
        <v>212</v>
      </c>
      <c r="D266" s="82" t="s">
        <v>285</v>
      </c>
    </row>
    <row r="267" spans="1:4" hidden="1">
      <c r="A267" s="82">
        <v>41</v>
      </c>
      <c r="B267" s="82" t="s">
        <v>383</v>
      </c>
      <c r="C267" s="82">
        <v>213</v>
      </c>
      <c r="D267" s="82" t="s">
        <v>286</v>
      </c>
    </row>
    <row r="268" spans="1:4" hidden="1">
      <c r="A268" s="82">
        <v>41</v>
      </c>
      <c r="B268" s="82" t="s">
        <v>383</v>
      </c>
      <c r="C268" s="82">
        <v>219</v>
      </c>
      <c r="D268" s="82" t="s">
        <v>205</v>
      </c>
    </row>
    <row r="269" spans="1:4" hidden="1">
      <c r="A269" s="82">
        <v>41</v>
      </c>
      <c r="B269" s="82" t="s">
        <v>383</v>
      </c>
      <c r="C269" s="82">
        <v>220</v>
      </c>
      <c r="D269" s="82" t="s">
        <v>206</v>
      </c>
    </row>
    <row r="270" spans="1:4" hidden="1">
      <c r="A270" s="82">
        <v>41</v>
      </c>
      <c r="B270" s="82" t="s">
        <v>383</v>
      </c>
      <c r="C270" s="82">
        <v>221</v>
      </c>
      <c r="D270" s="82" t="s">
        <v>384</v>
      </c>
    </row>
    <row r="271" spans="1:4" hidden="1">
      <c r="A271" s="82">
        <v>41</v>
      </c>
      <c r="B271" s="82" t="s">
        <v>383</v>
      </c>
      <c r="C271" s="82">
        <v>402</v>
      </c>
      <c r="D271" s="82" t="s">
        <v>333</v>
      </c>
    </row>
    <row r="272" spans="1:4" hidden="1">
      <c r="A272" s="82">
        <v>41</v>
      </c>
      <c r="B272" s="82" t="s">
        <v>383</v>
      </c>
      <c r="C272" s="82">
        <v>403</v>
      </c>
      <c r="D272" s="82" t="s">
        <v>226</v>
      </c>
    </row>
    <row r="273" spans="1:4" hidden="1">
      <c r="A273" s="82">
        <v>41</v>
      </c>
      <c r="B273" s="82" t="s">
        <v>383</v>
      </c>
      <c r="C273" s="82">
        <v>708</v>
      </c>
      <c r="D273" s="82" t="s">
        <v>370</v>
      </c>
    </row>
    <row r="274" spans="1:4" hidden="1">
      <c r="A274" s="82">
        <v>41</v>
      </c>
      <c r="B274" s="82" t="s">
        <v>383</v>
      </c>
      <c r="C274" s="82">
        <v>731</v>
      </c>
      <c r="D274" s="82" t="s">
        <v>374</v>
      </c>
    </row>
    <row r="275" spans="1:4" hidden="1">
      <c r="A275" s="82">
        <v>41</v>
      </c>
      <c r="B275" s="82" t="s">
        <v>383</v>
      </c>
      <c r="C275" s="82">
        <v>732</v>
      </c>
      <c r="D275" s="82" t="s">
        <v>375</v>
      </c>
    </row>
    <row r="276" spans="1:4" hidden="1">
      <c r="A276" s="82">
        <v>41</v>
      </c>
      <c r="B276" s="82" t="s">
        <v>383</v>
      </c>
      <c r="C276" s="82">
        <v>733</v>
      </c>
      <c r="D276" s="82" t="s">
        <v>362</v>
      </c>
    </row>
    <row r="277" spans="1:4" hidden="1">
      <c r="A277" s="82">
        <v>41</v>
      </c>
      <c r="B277" s="82" t="s">
        <v>383</v>
      </c>
      <c r="C277" s="82">
        <v>804</v>
      </c>
      <c r="D277" s="82" t="s">
        <v>302</v>
      </c>
    </row>
    <row r="278" spans="1:4" hidden="1">
      <c r="A278" s="82">
        <v>41</v>
      </c>
      <c r="B278" s="82" t="s">
        <v>383</v>
      </c>
      <c r="C278" s="82">
        <v>819</v>
      </c>
      <c r="D278" s="82" t="s">
        <v>315</v>
      </c>
    </row>
    <row r="279" spans="1:4" hidden="1">
      <c r="A279" s="82">
        <v>41</v>
      </c>
      <c r="B279" s="82" t="s">
        <v>383</v>
      </c>
      <c r="C279" s="82">
        <v>820</v>
      </c>
      <c r="D279" s="82" t="s">
        <v>316</v>
      </c>
    </row>
    <row r="280" spans="1:4" hidden="1">
      <c r="A280" s="82">
        <v>41</v>
      </c>
      <c r="B280" s="82" t="s">
        <v>383</v>
      </c>
      <c r="C280" s="82">
        <v>823</v>
      </c>
      <c r="D280" s="82" t="s">
        <v>352</v>
      </c>
    </row>
    <row r="281" spans="1:4" hidden="1">
      <c r="A281" s="82">
        <v>41</v>
      </c>
      <c r="B281" s="82" t="s">
        <v>383</v>
      </c>
      <c r="C281" s="82">
        <v>826</v>
      </c>
      <c r="D281" s="82" t="s">
        <v>353</v>
      </c>
    </row>
    <row r="282" spans="1:4" hidden="1">
      <c r="A282" s="82">
        <v>41</v>
      </c>
      <c r="B282" s="82" t="s">
        <v>383</v>
      </c>
      <c r="C282" s="82">
        <v>829</v>
      </c>
      <c r="D282" s="82" t="s">
        <v>354</v>
      </c>
    </row>
    <row r="283" spans="1:4" hidden="1">
      <c r="A283" s="82">
        <v>41</v>
      </c>
      <c r="B283" s="82" t="s">
        <v>383</v>
      </c>
      <c r="C283" s="82">
        <v>831</v>
      </c>
      <c r="D283" s="82" t="s">
        <v>355</v>
      </c>
    </row>
    <row r="284" spans="1:4" hidden="1">
      <c r="A284" s="82">
        <v>41</v>
      </c>
      <c r="B284" s="82" t="s">
        <v>383</v>
      </c>
      <c r="C284" s="82">
        <v>836</v>
      </c>
      <c r="D284" s="82" t="s">
        <v>325</v>
      </c>
    </row>
    <row r="285" spans="1:4" hidden="1">
      <c r="A285" s="82">
        <v>41</v>
      </c>
      <c r="B285" s="82" t="s">
        <v>383</v>
      </c>
      <c r="C285" s="82">
        <v>837</v>
      </c>
      <c r="D285" s="82" t="s">
        <v>326</v>
      </c>
    </row>
    <row r="286" spans="1:4" hidden="1">
      <c r="A286" s="82">
        <v>83</v>
      </c>
      <c r="B286" s="82" t="s">
        <v>385</v>
      </c>
      <c r="C286" s="82">
        <v>301</v>
      </c>
      <c r="D286" s="82" t="s">
        <v>209</v>
      </c>
    </row>
    <row r="287" spans="1:4" hidden="1">
      <c r="A287" s="82">
        <v>83</v>
      </c>
      <c r="B287" s="82" t="s">
        <v>385</v>
      </c>
      <c r="C287" s="82">
        <v>919</v>
      </c>
      <c r="D287" s="82" t="s">
        <v>386</v>
      </c>
    </row>
    <row r="288" spans="1:4" hidden="1">
      <c r="A288" s="82">
        <v>104</v>
      </c>
      <c r="B288" s="82" t="s">
        <v>387</v>
      </c>
      <c r="C288" s="82">
        <v>306</v>
      </c>
      <c r="D288" s="82" t="s">
        <v>212</v>
      </c>
    </row>
    <row r="289" spans="1:4" hidden="1">
      <c r="A289" s="82">
        <v>104</v>
      </c>
      <c r="B289" s="82" t="s">
        <v>387</v>
      </c>
      <c r="C289" s="82">
        <v>402</v>
      </c>
      <c r="D289" s="82" t="s">
        <v>333</v>
      </c>
    </row>
    <row r="290" spans="1:4" hidden="1">
      <c r="A290" s="82">
        <v>104</v>
      </c>
      <c r="B290" s="82" t="s">
        <v>387</v>
      </c>
      <c r="C290" s="82">
        <v>919</v>
      </c>
      <c r="D290" s="82" t="s">
        <v>386</v>
      </c>
    </row>
    <row r="291" spans="1:4" hidden="1">
      <c r="A291" s="82">
        <v>121</v>
      </c>
      <c r="B291" s="82" t="s">
        <v>388</v>
      </c>
      <c r="C291" s="82">
        <v>402</v>
      </c>
      <c r="D291" s="82" t="s">
        <v>333</v>
      </c>
    </row>
    <row r="292" spans="1:4" hidden="1">
      <c r="A292" s="82">
        <v>121</v>
      </c>
      <c r="B292" s="82" t="s">
        <v>388</v>
      </c>
      <c r="C292" s="82">
        <v>403</v>
      </c>
      <c r="D292" s="82" t="s">
        <v>226</v>
      </c>
    </row>
    <row r="293" spans="1:4" hidden="1">
      <c r="A293" s="82">
        <v>121</v>
      </c>
      <c r="B293" s="82" t="s">
        <v>388</v>
      </c>
      <c r="C293" s="82">
        <v>404</v>
      </c>
      <c r="D293" s="82" t="s">
        <v>334</v>
      </c>
    </row>
    <row r="294" spans="1:4" hidden="1">
      <c r="A294" s="82">
        <v>121</v>
      </c>
      <c r="B294" s="82" t="s">
        <v>388</v>
      </c>
      <c r="C294" s="82">
        <v>405</v>
      </c>
      <c r="D294" s="82" t="s">
        <v>389</v>
      </c>
    </row>
    <row r="295" spans="1:4" hidden="1">
      <c r="A295" s="82">
        <v>121</v>
      </c>
      <c r="B295" s="82" t="s">
        <v>388</v>
      </c>
      <c r="C295" s="82">
        <v>915</v>
      </c>
      <c r="D295" s="82" t="s">
        <v>390</v>
      </c>
    </row>
    <row r="296" spans="1:4" hidden="1">
      <c r="A296" s="82">
        <v>131</v>
      </c>
      <c r="B296" s="82" t="s">
        <v>391</v>
      </c>
      <c r="C296" s="82">
        <v>212</v>
      </c>
      <c r="D296" s="82" t="s">
        <v>285</v>
      </c>
    </row>
    <row r="297" spans="1:4" hidden="1">
      <c r="A297" s="82">
        <v>131</v>
      </c>
      <c r="B297" s="82" t="s">
        <v>391</v>
      </c>
      <c r="C297" s="82">
        <v>213</v>
      </c>
      <c r="D297" s="82" t="s">
        <v>286</v>
      </c>
    </row>
    <row r="298" spans="1:4" hidden="1">
      <c r="A298" s="82">
        <v>131</v>
      </c>
      <c r="B298" s="82" t="s">
        <v>391</v>
      </c>
      <c r="C298" s="82">
        <v>219</v>
      </c>
      <c r="D298" s="82" t="s">
        <v>205</v>
      </c>
    </row>
    <row r="299" spans="1:4" hidden="1">
      <c r="A299" s="82">
        <v>131</v>
      </c>
      <c r="B299" s="82" t="s">
        <v>391</v>
      </c>
      <c r="C299" s="82">
        <v>220</v>
      </c>
      <c r="D299" s="82" t="s">
        <v>206</v>
      </c>
    </row>
    <row r="300" spans="1:4" hidden="1">
      <c r="A300" s="82">
        <v>131</v>
      </c>
      <c r="B300" s="82" t="s">
        <v>391</v>
      </c>
      <c r="C300" s="82">
        <v>306</v>
      </c>
      <c r="D300" s="82" t="s">
        <v>212</v>
      </c>
    </row>
    <row r="301" spans="1:4" hidden="1">
      <c r="A301" s="82">
        <v>131</v>
      </c>
      <c r="B301" s="82" t="s">
        <v>391</v>
      </c>
      <c r="C301" s="82">
        <v>404</v>
      </c>
      <c r="D301" s="82" t="s">
        <v>334</v>
      </c>
    </row>
    <row r="302" spans="1:4" hidden="1">
      <c r="A302" s="82">
        <v>131</v>
      </c>
      <c r="B302" s="82" t="s">
        <v>391</v>
      </c>
      <c r="C302" s="82">
        <v>506</v>
      </c>
      <c r="D302" s="82" t="s">
        <v>392</v>
      </c>
    </row>
    <row r="303" spans="1:4" hidden="1">
      <c r="A303" s="82">
        <v>131</v>
      </c>
      <c r="B303" s="82" t="s">
        <v>391</v>
      </c>
      <c r="C303" s="82">
        <v>804</v>
      </c>
      <c r="D303" s="82" t="s">
        <v>302</v>
      </c>
    </row>
    <row r="304" spans="1:4" hidden="1">
      <c r="A304" s="82">
        <v>131</v>
      </c>
      <c r="B304" s="82" t="s">
        <v>391</v>
      </c>
      <c r="C304" s="82">
        <v>805</v>
      </c>
      <c r="D304" s="82" t="s">
        <v>303</v>
      </c>
    </row>
    <row r="305" spans="1:4" hidden="1">
      <c r="A305" s="82">
        <v>131</v>
      </c>
      <c r="B305" s="82" t="s">
        <v>391</v>
      </c>
      <c r="C305" s="82">
        <v>819</v>
      </c>
      <c r="D305" s="82" t="s">
        <v>315</v>
      </c>
    </row>
    <row r="306" spans="1:4" hidden="1">
      <c r="A306" s="82">
        <v>131</v>
      </c>
      <c r="B306" s="82" t="s">
        <v>391</v>
      </c>
      <c r="C306" s="82">
        <v>820</v>
      </c>
      <c r="D306" s="82" t="s">
        <v>316</v>
      </c>
    </row>
    <row r="307" spans="1:4" hidden="1">
      <c r="A307" s="82">
        <v>131</v>
      </c>
      <c r="B307" s="82" t="s">
        <v>391</v>
      </c>
      <c r="C307" s="82">
        <v>906</v>
      </c>
      <c r="D307" s="82" t="s">
        <v>393</v>
      </c>
    </row>
    <row r="308" spans="1:4" hidden="1">
      <c r="A308" s="82">
        <v>131</v>
      </c>
      <c r="B308" s="82" t="s">
        <v>391</v>
      </c>
      <c r="C308" s="82">
        <v>907</v>
      </c>
      <c r="D308" s="82" t="s">
        <v>394</v>
      </c>
    </row>
    <row r="309" spans="1:4" hidden="1">
      <c r="A309" s="82">
        <v>131</v>
      </c>
      <c r="B309" s="82" t="s">
        <v>391</v>
      </c>
      <c r="C309" s="82">
        <v>908</v>
      </c>
      <c r="D309" s="82" t="s">
        <v>395</v>
      </c>
    </row>
    <row r="310" spans="1:4" hidden="1">
      <c r="A310" s="82">
        <v>131</v>
      </c>
      <c r="B310" s="82" t="s">
        <v>391</v>
      </c>
      <c r="C310" s="82">
        <v>909</v>
      </c>
      <c r="D310" s="82" t="s">
        <v>396</v>
      </c>
    </row>
    <row r="311" spans="1:4" hidden="1">
      <c r="A311" s="82">
        <v>131</v>
      </c>
      <c r="B311" s="82" t="s">
        <v>391</v>
      </c>
      <c r="C311" s="82">
        <v>910</v>
      </c>
      <c r="D311" s="82" t="s">
        <v>397</v>
      </c>
    </row>
    <row r="312" spans="1:4" hidden="1">
      <c r="A312" s="82">
        <v>131</v>
      </c>
      <c r="B312" s="82" t="s">
        <v>391</v>
      </c>
      <c r="C312" s="82">
        <v>911</v>
      </c>
      <c r="D312" s="82" t="s">
        <v>398</v>
      </c>
    </row>
    <row r="313" spans="1:4" hidden="1">
      <c r="A313" s="82">
        <v>131</v>
      </c>
      <c r="B313" s="82" t="s">
        <v>391</v>
      </c>
      <c r="C313" s="82">
        <v>912</v>
      </c>
      <c r="D313" s="82" t="s">
        <v>399</v>
      </c>
    </row>
    <row r="314" spans="1:4" hidden="1">
      <c r="A314" s="82">
        <v>131</v>
      </c>
      <c r="B314" s="82" t="s">
        <v>391</v>
      </c>
      <c r="C314" s="82">
        <v>913</v>
      </c>
      <c r="D314" s="82" t="s">
        <v>400</v>
      </c>
    </row>
    <row r="315" spans="1:4" hidden="1">
      <c r="A315" s="82">
        <v>131</v>
      </c>
      <c r="B315" s="82" t="s">
        <v>391</v>
      </c>
      <c r="C315" s="82">
        <v>914</v>
      </c>
      <c r="D315" s="82" t="s">
        <v>401</v>
      </c>
    </row>
    <row r="316" spans="1:4" hidden="1">
      <c r="A316" s="82">
        <v>131</v>
      </c>
      <c r="B316" s="82" t="s">
        <v>391</v>
      </c>
      <c r="C316" s="82">
        <v>915</v>
      </c>
      <c r="D316" s="82" t="s">
        <v>390</v>
      </c>
    </row>
    <row r="317" spans="1:4" hidden="1">
      <c r="A317" s="82">
        <v>131</v>
      </c>
      <c r="B317" s="82" t="s">
        <v>391</v>
      </c>
      <c r="C317" s="82">
        <v>916</v>
      </c>
      <c r="D317" s="82" t="s">
        <v>402</v>
      </c>
    </row>
    <row r="318" spans="1:4" hidden="1">
      <c r="A318" s="82">
        <v>131</v>
      </c>
      <c r="B318" s="82" t="s">
        <v>391</v>
      </c>
      <c r="C318" s="82">
        <v>917</v>
      </c>
      <c r="D318" s="82" t="s">
        <v>403</v>
      </c>
    </row>
    <row r="319" spans="1:4" hidden="1">
      <c r="A319" s="82">
        <v>131</v>
      </c>
      <c r="B319" s="82" t="s">
        <v>391</v>
      </c>
      <c r="C319" s="82">
        <v>918</v>
      </c>
      <c r="D319" s="82" t="s">
        <v>404</v>
      </c>
    </row>
    <row r="320" spans="1:4" hidden="1">
      <c r="A320" s="82">
        <v>131</v>
      </c>
      <c r="B320" s="82" t="s">
        <v>391</v>
      </c>
      <c r="C320" s="82">
        <v>919</v>
      </c>
      <c r="D320" s="82" t="s">
        <v>386</v>
      </c>
    </row>
    <row r="321" spans="1:4" hidden="1">
      <c r="A321" s="82">
        <v>131</v>
      </c>
      <c r="B321" s="82" t="s">
        <v>391</v>
      </c>
      <c r="C321" s="82">
        <v>920</v>
      </c>
      <c r="D321" s="82" t="s">
        <v>405</v>
      </c>
    </row>
    <row r="322" spans="1:4" hidden="1">
      <c r="A322" s="82">
        <v>131</v>
      </c>
      <c r="B322" s="82" t="s">
        <v>391</v>
      </c>
      <c r="C322" s="82">
        <v>921</v>
      </c>
      <c r="D322" s="82" t="s">
        <v>406</v>
      </c>
    </row>
    <row r="323" spans="1:4" hidden="1">
      <c r="A323" s="82">
        <v>141</v>
      </c>
      <c r="B323" s="82" t="s">
        <v>407</v>
      </c>
      <c r="C323" s="82">
        <v>306</v>
      </c>
      <c r="D323" s="82" t="s">
        <v>212</v>
      </c>
    </row>
    <row r="324" spans="1:4" hidden="1">
      <c r="A324" s="82">
        <v>141</v>
      </c>
      <c r="B324" s="82" t="s">
        <v>407</v>
      </c>
      <c r="C324" s="82">
        <v>402</v>
      </c>
      <c r="D324" s="82" t="s">
        <v>333</v>
      </c>
    </row>
    <row r="325" spans="1:4" hidden="1">
      <c r="A325" s="82">
        <v>141</v>
      </c>
      <c r="B325" s="82" t="s">
        <v>407</v>
      </c>
      <c r="C325" s="82">
        <v>403</v>
      </c>
      <c r="D325" s="82" t="s">
        <v>226</v>
      </c>
    </row>
    <row r="326" spans="1:4" hidden="1">
      <c r="A326" s="82">
        <v>141</v>
      </c>
      <c r="B326" s="82" t="s">
        <v>407</v>
      </c>
      <c r="C326" s="82">
        <v>404</v>
      </c>
      <c r="D326" s="82" t="s">
        <v>334</v>
      </c>
    </row>
    <row r="327" spans="1:4" hidden="1">
      <c r="A327" s="82">
        <v>141</v>
      </c>
      <c r="B327" s="82" t="s">
        <v>407</v>
      </c>
      <c r="C327" s="82">
        <v>405</v>
      </c>
      <c r="D327" s="82" t="s">
        <v>389</v>
      </c>
    </row>
    <row r="328" spans="1:4" hidden="1">
      <c r="A328" s="82">
        <v>141</v>
      </c>
      <c r="B328" s="82" t="s">
        <v>407</v>
      </c>
      <c r="C328" s="82">
        <v>406</v>
      </c>
      <c r="D328" s="82" t="s">
        <v>408</v>
      </c>
    </row>
    <row r="329" spans="1:4" hidden="1">
      <c r="A329" s="82">
        <v>141</v>
      </c>
      <c r="B329" s="82" t="s">
        <v>407</v>
      </c>
      <c r="C329" s="82">
        <v>907</v>
      </c>
      <c r="D329" s="82" t="s">
        <v>394</v>
      </c>
    </row>
    <row r="330" spans="1:4" hidden="1">
      <c r="A330" s="82">
        <v>141</v>
      </c>
      <c r="B330" s="82" t="s">
        <v>407</v>
      </c>
      <c r="C330" s="82">
        <v>908</v>
      </c>
      <c r="D330" s="82" t="s">
        <v>395</v>
      </c>
    </row>
    <row r="331" spans="1:4" hidden="1">
      <c r="A331" s="82">
        <v>143</v>
      </c>
      <c r="B331" s="82" t="s">
        <v>409</v>
      </c>
      <c r="C331" s="82">
        <v>306</v>
      </c>
      <c r="D331" s="82" t="s">
        <v>212</v>
      </c>
    </row>
    <row r="332" spans="1:4" hidden="1">
      <c r="A332" s="82">
        <v>143</v>
      </c>
      <c r="B332" s="82" t="s">
        <v>409</v>
      </c>
      <c r="C332" s="82">
        <v>402</v>
      </c>
      <c r="D332" s="82" t="s">
        <v>333</v>
      </c>
    </row>
    <row r="333" spans="1:4" hidden="1">
      <c r="A333" s="82">
        <v>143</v>
      </c>
      <c r="B333" s="82" t="s">
        <v>409</v>
      </c>
      <c r="C333" s="82">
        <v>404</v>
      </c>
      <c r="D333" s="82" t="s">
        <v>334</v>
      </c>
    </row>
    <row r="334" spans="1:4" hidden="1">
      <c r="A334" s="82">
        <v>143</v>
      </c>
      <c r="B334" s="82" t="s">
        <v>409</v>
      </c>
      <c r="C334" s="82">
        <v>405</v>
      </c>
      <c r="D334" s="82" t="s">
        <v>389</v>
      </c>
    </row>
    <row r="335" spans="1:4" hidden="1">
      <c r="A335" s="82">
        <v>143</v>
      </c>
      <c r="B335" s="82" t="s">
        <v>409</v>
      </c>
      <c r="C335" s="82">
        <v>406</v>
      </c>
      <c r="D335" s="82" t="s">
        <v>408</v>
      </c>
    </row>
    <row r="336" spans="1:4" hidden="1">
      <c r="A336" s="82">
        <v>144</v>
      </c>
      <c r="B336" s="82" t="s">
        <v>410</v>
      </c>
      <c r="C336" s="82">
        <v>306</v>
      </c>
      <c r="D336" s="82" t="s">
        <v>212</v>
      </c>
    </row>
    <row r="337" spans="1:4" hidden="1">
      <c r="A337" s="82">
        <v>144</v>
      </c>
      <c r="B337" s="82" t="s">
        <v>410</v>
      </c>
      <c r="C337" s="82">
        <v>402</v>
      </c>
      <c r="D337" s="82" t="s">
        <v>333</v>
      </c>
    </row>
    <row r="338" spans="1:4" hidden="1">
      <c r="A338" s="82">
        <v>144</v>
      </c>
      <c r="B338" s="82" t="s">
        <v>410</v>
      </c>
      <c r="C338" s="82">
        <v>404</v>
      </c>
      <c r="D338" s="82" t="s">
        <v>334</v>
      </c>
    </row>
    <row r="339" spans="1:4" hidden="1">
      <c r="A339" s="82">
        <v>144</v>
      </c>
      <c r="B339" s="82" t="s">
        <v>410</v>
      </c>
      <c r="C339" s="82">
        <v>405</v>
      </c>
      <c r="D339" s="82" t="s">
        <v>389</v>
      </c>
    </row>
    <row r="340" spans="1:4" hidden="1">
      <c r="A340" s="82">
        <v>144</v>
      </c>
      <c r="B340" s="82" t="s">
        <v>410</v>
      </c>
      <c r="C340" s="82">
        <v>406</v>
      </c>
      <c r="D340" s="82" t="s">
        <v>408</v>
      </c>
    </row>
    <row r="341" spans="1:4" hidden="1">
      <c r="A341" s="82">
        <v>144</v>
      </c>
      <c r="B341" s="82" t="s">
        <v>410</v>
      </c>
      <c r="C341" s="82">
        <v>912</v>
      </c>
      <c r="D341" s="82" t="s">
        <v>399</v>
      </c>
    </row>
    <row r="342" spans="1:4" hidden="1">
      <c r="A342" s="82">
        <v>144</v>
      </c>
      <c r="B342" s="82" t="s">
        <v>410</v>
      </c>
      <c r="C342" s="82">
        <v>913</v>
      </c>
      <c r="D342" s="82" t="s">
        <v>400</v>
      </c>
    </row>
    <row r="343" spans="1:4" hidden="1">
      <c r="A343" s="82">
        <v>148</v>
      </c>
      <c r="B343" s="82" t="s">
        <v>411</v>
      </c>
      <c r="C343" s="82">
        <v>306</v>
      </c>
      <c r="D343" s="82" t="s">
        <v>212</v>
      </c>
    </row>
    <row r="344" spans="1:4" hidden="1">
      <c r="A344" s="82">
        <v>148</v>
      </c>
      <c r="B344" s="82" t="s">
        <v>411</v>
      </c>
      <c r="C344" s="82">
        <v>402</v>
      </c>
      <c r="D344" s="82" t="s">
        <v>333</v>
      </c>
    </row>
    <row r="345" spans="1:4" hidden="1">
      <c r="A345" s="82">
        <v>148</v>
      </c>
      <c r="B345" s="82" t="s">
        <v>411</v>
      </c>
      <c r="C345" s="82">
        <v>404</v>
      </c>
      <c r="D345" s="82" t="s">
        <v>334</v>
      </c>
    </row>
    <row r="346" spans="1:4" hidden="1">
      <c r="A346" s="82">
        <v>148</v>
      </c>
      <c r="B346" s="82" t="s">
        <v>411</v>
      </c>
      <c r="C346" s="82">
        <v>405</v>
      </c>
      <c r="D346" s="82" t="s">
        <v>389</v>
      </c>
    </row>
    <row r="347" spans="1:4" hidden="1">
      <c r="A347" s="82">
        <v>148</v>
      </c>
      <c r="B347" s="82" t="s">
        <v>411</v>
      </c>
      <c r="C347" s="82">
        <v>406</v>
      </c>
      <c r="D347" s="82" t="s">
        <v>408</v>
      </c>
    </row>
    <row r="348" spans="1:4" hidden="1">
      <c r="A348" s="82">
        <v>148</v>
      </c>
      <c r="B348" s="82" t="s">
        <v>411</v>
      </c>
      <c r="C348" s="82">
        <v>910</v>
      </c>
      <c r="D348" s="82" t="s">
        <v>397</v>
      </c>
    </row>
    <row r="349" spans="1:4" hidden="1">
      <c r="A349" s="82">
        <v>148</v>
      </c>
      <c r="B349" s="82" t="s">
        <v>411</v>
      </c>
      <c r="C349" s="82">
        <v>911</v>
      </c>
      <c r="D349" s="82" t="s">
        <v>398</v>
      </c>
    </row>
    <row r="350" spans="1:4" hidden="1">
      <c r="A350" s="82">
        <v>149</v>
      </c>
      <c r="B350" s="82" t="s">
        <v>412</v>
      </c>
      <c r="C350" s="82">
        <v>306</v>
      </c>
      <c r="D350" s="82" t="s">
        <v>212</v>
      </c>
    </row>
    <row r="351" spans="1:4" hidden="1">
      <c r="A351" s="82">
        <v>149</v>
      </c>
      <c r="B351" s="82" t="s">
        <v>412</v>
      </c>
      <c r="C351" s="82">
        <v>402</v>
      </c>
      <c r="D351" s="82" t="s">
        <v>333</v>
      </c>
    </row>
    <row r="352" spans="1:4" hidden="1">
      <c r="A352" s="82">
        <v>149</v>
      </c>
      <c r="B352" s="82" t="s">
        <v>412</v>
      </c>
      <c r="C352" s="82">
        <v>404</v>
      </c>
      <c r="D352" s="82" t="s">
        <v>334</v>
      </c>
    </row>
    <row r="353" spans="1:4" hidden="1">
      <c r="A353" s="82">
        <v>149</v>
      </c>
      <c r="B353" s="82" t="s">
        <v>412</v>
      </c>
      <c r="C353" s="82">
        <v>405</v>
      </c>
      <c r="D353" s="82" t="s">
        <v>389</v>
      </c>
    </row>
    <row r="354" spans="1:4" hidden="1">
      <c r="A354" s="82">
        <v>149</v>
      </c>
      <c r="B354" s="82" t="s">
        <v>412</v>
      </c>
      <c r="C354" s="82">
        <v>406</v>
      </c>
      <c r="D354" s="82" t="s">
        <v>408</v>
      </c>
    </row>
    <row r="355" spans="1:4" hidden="1">
      <c r="A355" s="82">
        <v>149</v>
      </c>
      <c r="B355" s="82" t="s">
        <v>412</v>
      </c>
      <c r="C355" s="82">
        <v>912</v>
      </c>
      <c r="D355" s="82" t="s">
        <v>399</v>
      </c>
    </row>
    <row r="356" spans="1:4" hidden="1">
      <c r="A356" s="82">
        <v>149</v>
      </c>
      <c r="B356" s="82" t="s">
        <v>412</v>
      </c>
      <c r="C356" s="82">
        <v>913</v>
      </c>
      <c r="D356" s="82" t="s">
        <v>400</v>
      </c>
    </row>
    <row r="357" spans="1:4" hidden="1">
      <c r="A357" s="82">
        <v>151</v>
      </c>
      <c r="B357" s="82" t="s">
        <v>413</v>
      </c>
      <c r="C357" s="82">
        <v>306</v>
      </c>
      <c r="D357" s="82" t="s">
        <v>212</v>
      </c>
    </row>
    <row r="358" spans="1:4" hidden="1">
      <c r="A358" s="82">
        <v>151</v>
      </c>
      <c r="B358" s="82" t="s">
        <v>413</v>
      </c>
      <c r="C358" s="82">
        <v>402</v>
      </c>
      <c r="D358" s="82" t="s">
        <v>333</v>
      </c>
    </row>
    <row r="359" spans="1:4" hidden="1">
      <c r="A359" s="82">
        <v>151</v>
      </c>
      <c r="B359" s="82" t="s">
        <v>413</v>
      </c>
      <c r="C359" s="82">
        <v>404</v>
      </c>
      <c r="D359" s="82" t="s">
        <v>334</v>
      </c>
    </row>
    <row r="360" spans="1:4" hidden="1">
      <c r="A360" s="82">
        <v>151</v>
      </c>
      <c r="B360" s="82" t="s">
        <v>413</v>
      </c>
      <c r="C360" s="82">
        <v>405</v>
      </c>
      <c r="D360" s="82" t="s">
        <v>389</v>
      </c>
    </row>
    <row r="361" spans="1:4" hidden="1">
      <c r="A361" s="82">
        <v>151</v>
      </c>
      <c r="B361" s="82" t="s">
        <v>413</v>
      </c>
      <c r="C361" s="82">
        <v>406</v>
      </c>
      <c r="D361" s="82" t="s">
        <v>408</v>
      </c>
    </row>
    <row r="362" spans="1:4" hidden="1">
      <c r="A362" s="82">
        <v>151</v>
      </c>
      <c r="B362" s="82" t="s">
        <v>413</v>
      </c>
      <c r="C362" s="82">
        <v>911</v>
      </c>
      <c r="D362" s="82" t="s">
        <v>398</v>
      </c>
    </row>
    <row r="363" spans="1:4" hidden="1">
      <c r="A363" s="82">
        <v>151</v>
      </c>
      <c r="B363" s="82" t="s">
        <v>413</v>
      </c>
      <c r="C363" s="82">
        <v>914</v>
      </c>
      <c r="D363" s="82" t="s">
        <v>401</v>
      </c>
    </row>
    <row r="364" spans="1:4" hidden="1">
      <c r="A364" s="82">
        <v>152</v>
      </c>
      <c r="B364" s="82" t="s">
        <v>414</v>
      </c>
      <c r="C364" s="82">
        <v>306</v>
      </c>
      <c r="D364" s="82" t="s">
        <v>212</v>
      </c>
    </row>
    <row r="365" spans="1:4" hidden="1">
      <c r="A365" s="82">
        <v>152</v>
      </c>
      <c r="B365" s="82" t="s">
        <v>414</v>
      </c>
      <c r="C365" s="82">
        <v>404</v>
      </c>
      <c r="D365" s="82" t="s">
        <v>334</v>
      </c>
    </row>
    <row r="366" spans="1:4" hidden="1">
      <c r="A366" s="82">
        <v>152</v>
      </c>
      <c r="B366" s="82" t="s">
        <v>414</v>
      </c>
      <c r="C366" s="82">
        <v>405</v>
      </c>
      <c r="D366" s="82" t="s">
        <v>389</v>
      </c>
    </row>
    <row r="367" spans="1:4" hidden="1">
      <c r="A367" s="82">
        <v>152</v>
      </c>
      <c r="B367" s="82" t="s">
        <v>414</v>
      </c>
      <c r="C367" s="82">
        <v>406</v>
      </c>
      <c r="D367" s="82" t="s">
        <v>408</v>
      </c>
    </row>
    <row r="368" spans="1:4" hidden="1">
      <c r="A368" s="82">
        <v>152</v>
      </c>
      <c r="B368" s="82" t="s">
        <v>414</v>
      </c>
      <c r="C368" s="82">
        <v>911</v>
      </c>
      <c r="D368" s="82" t="s">
        <v>398</v>
      </c>
    </row>
    <row r="369" spans="1:4" hidden="1">
      <c r="A369" s="82">
        <v>152</v>
      </c>
      <c r="B369" s="82" t="s">
        <v>414</v>
      </c>
      <c r="C369" s="82">
        <v>914</v>
      </c>
      <c r="D369" s="82" t="s">
        <v>401</v>
      </c>
    </row>
    <row r="370" spans="1:4" hidden="1">
      <c r="A370" s="82">
        <v>153</v>
      </c>
      <c r="B370" s="82" t="s">
        <v>415</v>
      </c>
      <c r="C370" s="82">
        <v>306</v>
      </c>
      <c r="D370" s="82" t="s">
        <v>212</v>
      </c>
    </row>
    <row r="371" spans="1:4" hidden="1">
      <c r="A371" s="82">
        <v>153</v>
      </c>
      <c r="B371" s="82" t="s">
        <v>415</v>
      </c>
      <c r="C371" s="82">
        <v>402</v>
      </c>
      <c r="D371" s="82" t="s">
        <v>333</v>
      </c>
    </row>
    <row r="372" spans="1:4" hidden="1">
      <c r="A372" s="82">
        <v>153</v>
      </c>
      <c r="B372" s="82" t="s">
        <v>415</v>
      </c>
      <c r="C372" s="82">
        <v>404</v>
      </c>
      <c r="D372" s="82" t="s">
        <v>334</v>
      </c>
    </row>
    <row r="373" spans="1:4" hidden="1">
      <c r="A373" s="82">
        <v>153</v>
      </c>
      <c r="B373" s="82" t="s">
        <v>415</v>
      </c>
      <c r="C373" s="82">
        <v>405</v>
      </c>
      <c r="D373" s="82" t="s">
        <v>389</v>
      </c>
    </row>
    <row r="374" spans="1:4" hidden="1">
      <c r="A374" s="82">
        <v>153</v>
      </c>
      <c r="B374" s="82" t="s">
        <v>415</v>
      </c>
      <c r="C374" s="82">
        <v>406</v>
      </c>
      <c r="D374" s="82" t="s">
        <v>408</v>
      </c>
    </row>
    <row r="375" spans="1:4" hidden="1">
      <c r="A375" s="82">
        <v>153</v>
      </c>
      <c r="B375" s="82" t="s">
        <v>415</v>
      </c>
      <c r="C375" s="82">
        <v>910</v>
      </c>
      <c r="D375" s="82" t="s">
        <v>397</v>
      </c>
    </row>
    <row r="376" spans="1:4" hidden="1">
      <c r="A376" s="82">
        <v>153</v>
      </c>
      <c r="B376" s="82" t="s">
        <v>415</v>
      </c>
      <c r="C376" s="82">
        <v>914</v>
      </c>
      <c r="D376" s="82" t="s">
        <v>401</v>
      </c>
    </row>
    <row r="377" spans="1:4" hidden="1">
      <c r="A377" s="82">
        <v>154</v>
      </c>
      <c r="B377" s="82" t="s">
        <v>416</v>
      </c>
      <c r="C377" s="82">
        <v>306</v>
      </c>
      <c r="D377" s="82" t="s">
        <v>212</v>
      </c>
    </row>
    <row r="378" spans="1:4" hidden="1">
      <c r="A378" s="82">
        <v>154</v>
      </c>
      <c r="B378" s="82" t="s">
        <v>416</v>
      </c>
      <c r="C378" s="82">
        <v>402</v>
      </c>
      <c r="D378" s="82" t="s">
        <v>333</v>
      </c>
    </row>
    <row r="379" spans="1:4" hidden="1">
      <c r="A379" s="82">
        <v>154</v>
      </c>
      <c r="B379" s="82" t="s">
        <v>416</v>
      </c>
      <c r="C379" s="82">
        <v>404</v>
      </c>
      <c r="D379" s="82" t="s">
        <v>334</v>
      </c>
    </row>
    <row r="380" spans="1:4" hidden="1">
      <c r="A380" s="82">
        <v>154</v>
      </c>
      <c r="B380" s="82" t="s">
        <v>416</v>
      </c>
      <c r="C380" s="82">
        <v>405</v>
      </c>
      <c r="D380" s="82" t="s">
        <v>389</v>
      </c>
    </row>
    <row r="381" spans="1:4" hidden="1">
      <c r="A381" s="82">
        <v>154</v>
      </c>
      <c r="B381" s="82" t="s">
        <v>416</v>
      </c>
      <c r="C381" s="82">
        <v>406</v>
      </c>
      <c r="D381" s="82" t="s">
        <v>408</v>
      </c>
    </row>
    <row r="382" spans="1:4" hidden="1">
      <c r="A382" s="82">
        <v>154</v>
      </c>
      <c r="B382" s="82" t="s">
        <v>416</v>
      </c>
      <c r="C382" s="82">
        <v>910</v>
      </c>
      <c r="D382" s="82" t="s">
        <v>397</v>
      </c>
    </row>
    <row r="383" spans="1:4" hidden="1">
      <c r="A383" s="82">
        <v>154</v>
      </c>
      <c r="B383" s="82" t="s">
        <v>416</v>
      </c>
      <c r="C383" s="82">
        <v>914</v>
      </c>
      <c r="D383" s="82" t="s">
        <v>401</v>
      </c>
    </row>
    <row r="384" spans="1:4" hidden="1">
      <c r="A384" s="82">
        <v>155</v>
      </c>
      <c r="B384" s="82" t="s">
        <v>417</v>
      </c>
      <c r="C384" s="82">
        <v>306</v>
      </c>
      <c r="D384" s="82" t="s">
        <v>212</v>
      </c>
    </row>
    <row r="385" spans="1:4" hidden="1">
      <c r="A385" s="82">
        <v>155</v>
      </c>
      <c r="B385" s="82" t="s">
        <v>417</v>
      </c>
      <c r="C385" s="82">
        <v>405</v>
      </c>
      <c r="D385" s="82" t="s">
        <v>389</v>
      </c>
    </row>
    <row r="386" spans="1:4" hidden="1">
      <c r="A386" s="82">
        <v>155</v>
      </c>
      <c r="B386" s="82" t="s">
        <v>417</v>
      </c>
      <c r="C386" s="82">
        <v>906</v>
      </c>
      <c r="D386" s="82" t="s">
        <v>393</v>
      </c>
    </row>
    <row r="387" spans="1:4" hidden="1">
      <c r="A387" s="82">
        <v>156</v>
      </c>
      <c r="B387" s="82" t="s">
        <v>418</v>
      </c>
      <c r="C387" s="82">
        <v>306</v>
      </c>
      <c r="D387" s="82" t="s">
        <v>212</v>
      </c>
    </row>
    <row r="388" spans="1:4" hidden="1">
      <c r="A388" s="82">
        <v>156</v>
      </c>
      <c r="B388" s="82" t="s">
        <v>418</v>
      </c>
      <c r="C388" s="82">
        <v>402</v>
      </c>
      <c r="D388" s="82" t="s">
        <v>333</v>
      </c>
    </row>
    <row r="389" spans="1:4" hidden="1">
      <c r="A389" s="82">
        <v>156</v>
      </c>
      <c r="B389" s="82" t="s">
        <v>418</v>
      </c>
      <c r="C389" s="82">
        <v>404</v>
      </c>
      <c r="D389" s="82" t="s">
        <v>334</v>
      </c>
    </row>
    <row r="390" spans="1:4" hidden="1">
      <c r="A390" s="82">
        <v>156</v>
      </c>
      <c r="B390" s="82" t="s">
        <v>418</v>
      </c>
      <c r="C390" s="82">
        <v>405</v>
      </c>
      <c r="D390" s="82" t="s">
        <v>389</v>
      </c>
    </row>
    <row r="391" spans="1:4" hidden="1">
      <c r="A391" s="82">
        <v>156</v>
      </c>
      <c r="B391" s="82" t="s">
        <v>418</v>
      </c>
      <c r="C391" s="82">
        <v>912</v>
      </c>
      <c r="D391" s="82" t="s">
        <v>399</v>
      </c>
    </row>
    <row r="392" spans="1:4" hidden="1">
      <c r="A392" s="82">
        <v>157</v>
      </c>
      <c r="B392" s="82" t="s">
        <v>419</v>
      </c>
      <c r="C392" s="82">
        <v>306</v>
      </c>
      <c r="D392" s="82" t="s">
        <v>212</v>
      </c>
    </row>
    <row r="393" spans="1:4" hidden="1">
      <c r="A393" s="82">
        <v>157</v>
      </c>
      <c r="B393" s="82" t="s">
        <v>419</v>
      </c>
      <c r="C393" s="82">
        <v>402</v>
      </c>
      <c r="D393" s="82" t="s">
        <v>333</v>
      </c>
    </row>
    <row r="394" spans="1:4" hidden="1">
      <c r="A394" s="82">
        <v>157</v>
      </c>
      <c r="B394" s="82" t="s">
        <v>419</v>
      </c>
      <c r="C394" s="82">
        <v>404</v>
      </c>
      <c r="D394" s="82" t="s">
        <v>334</v>
      </c>
    </row>
    <row r="395" spans="1:4" hidden="1">
      <c r="A395" s="82">
        <v>157</v>
      </c>
      <c r="B395" s="82" t="s">
        <v>419</v>
      </c>
      <c r="C395" s="82">
        <v>405</v>
      </c>
      <c r="D395" s="82" t="s">
        <v>389</v>
      </c>
    </row>
    <row r="396" spans="1:4" hidden="1">
      <c r="A396" s="82">
        <v>157</v>
      </c>
      <c r="B396" s="82" t="s">
        <v>419</v>
      </c>
      <c r="C396" s="82">
        <v>913</v>
      </c>
      <c r="D396" s="82" t="s">
        <v>400</v>
      </c>
    </row>
    <row r="397" spans="1:4" hidden="1">
      <c r="A397" s="82">
        <v>159</v>
      </c>
      <c r="B397" s="82" t="s">
        <v>420</v>
      </c>
      <c r="C397" s="82">
        <v>306</v>
      </c>
      <c r="D397" s="82" t="s">
        <v>212</v>
      </c>
    </row>
    <row r="398" spans="1:4" hidden="1">
      <c r="A398" s="82">
        <v>159</v>
      </c>
      <c r="B398" s="82" t="s">
        <v>420</v>
      </c>
      <c r="C398" s="82">
        <v>402</v>
      </c>
      <c r="D398" s="82" t="s">
        <v>333</v>
      </c>
    </row>
    <row r="399" spans="1:4" hidden="1">
      <c r="A399" s="82">
        <v>159</v>
      </c>
      <c r="B399" s="82" t="s">
        <v>420</v>
      </c>
      <c r="C399" s="82">
        <v>404</v>
      </c>
      <c r="D399" s="82" t="s">
        <v>334</v>
      </c>
    </row>
    <row r="400" spans="1:4" hidden="1">
      <c r="A400" s="82">
        <v>159</v>
      </c>
      <c r="B400" s="82" t="s">
        <v>420</v>
      </c>
      <c r="C400" s="82">
        <v>405</v>
      </c>
      <c r="D400" s="82" t="s">
        <v>389</v>
      </c>
    </row>
    <row r="401" spans="1:4" hidden="1">
      <c r="A401" s="82">
        <v>159</v>
      </c>
      <c r="B401" s="82" t="s">
        <v>420</v>
      </c>
      <c r="C401" s="82">
        <v>406</v>
      </c>
      <c r="D401" s="82" t="s">
        <v>408</v>
      </c>
    </row>
    <row r="402" spans="1:4" hidden="1">
      <c r="A402" s="82">
        <v>159</v>
      </c>
      <c r="B402" s="82" t="s">
        <v>420</v>
      </c>
      <c r="C402" s="82">
        <v>912</v>
      </c>
      <c r="D402" s="82" t="s">
        <v>399</v>
      </c>
    </row>
    <row r="403" spans="1:4" hidden="1">
      <c r="A403" s="82">
        <v>159</v>
      </c>
      <c r="B403" s="82" t="s">
        <v>420</v>
      </c>
      <c r="C403" s="82">
        <v>913</v>
      </c>
      <c r="D403" s="82" t="s">
        <v>400</v>
      </c>
    </row>
    <row r="404" spans="1:4" hidden="1">
      <c r="A404" s="82">
        <v>161</v>
      </c>
      <c r="B404" s="82" t="s">
        <v>421</v>
      </c>
      <c r="C404" s="82">
        <v>306</v>
      </c>
      <c r="D404" s="82" t="s">
        <v>212</v>
      </c>
    </row>
    <row r="405" spans="1:4" hidden="1">
      <c r="A405" s="82">
        <v>161</v>
      </c>
      <c r="B405" s="82" t="s">
        <v>421</v>
      </c>
      <c r="C405" s="82">
        <v>404</v>
      </c>
      <c r="D405" s="82" t="s">
        <v>334</v>
      </c>
    </row>
    <row r="406" spans="1:4" hidden="1">
      <c r="A406" s="82">
        <v>161</v>
      </c>
      <c r="B406" s="82" t="s">
        <v>421</v>
      </c>
      <c r="C406" s="82">
        <v>405</v>
      </c>
      <c r="D406" s="82" t="s">
        <v>389</v>
      </c>
    </row>
    <row r="407" spans="1:4" hidden="1">
      <c r="A407" s="82">
        <v>161</v>
      </c>
      <c r="B407" s="82" t="s">
        <v>421</v>
      </c>
      <c r="C407" s="82">
        <v>406</v>
      </c>
      <c r="D407" s="82" t="s">
        <v>408</v>
      </c>
    </row>
    <row r="408" spans="1:4" hidden="1">
      <c r="A408" s="82">
        <v>161</v>
      </c>
      <c r="B408" s="82" t="s">
        <v>421</v>
      </c>
      <c r="C408" s="82">
        <v>912</v>
      </c>
      <c r="D408" s="82" t="s">
        <v>399</v>
      </c>
    </row>
    <row r="409" spans="1:4" hidden="1">
      <c r="A409" s="82">
        <v>162</v>
      </c>
      <c r="B409" s="82" t="s">
        <v>422</v>
      </c>
      <c r="C409" s="82">
        <v>306</v>
      </c>
      <c r="D409" s="82" t="s">
        <v>212</v>
      </c>
    </row>
    <row r="410" spans="1:4" hidden="1">
      <c r="A410" s="82">
        <v>162</v>
      </c>
      <c r="B410" s="82" t="s">
        <v>422</v>
      </c>
      <c r="C410" s="82">
        <v>402</v>
      </c>
      <c r="D410" s="82" t="s">
        <v>333</v>
      </c>
    </row>
    <row r="411" spans="1:4" hidden="1">
      <c r="A411" s="82">
        <v>162</v>
      </c>
      <c r="B411" s="82" t="s">
        <v>422</v>
      </c>
      <c r="C411" s="82">
        <v>404</v>
      </c>
      <c r="D411" s="82" t="s">
        <v>334</v>
      </c>
    </row>
    <row r="412" spans="1:4" hidden="1">
      <c r="A412" s="82">
        <v>162</v>
      </c>
      <c r="B412" s="82" t="s">
        <v>422</v>
      </c>
      <c r="C412" s="82">
        <v>405</v>
      </c>
      <c r="D412" s="82" t="s">
        <v>389</v>
      </c>
    </row>
    <row r="413" spans="1:4" hidden="1">
      <c r="A413" s="82">
        <v>162</v>
      </c>
      <c r="B413" s="82" t="s">
        <v>422</v>
      </c>
      <c r="C413" s="82">
        <v>406</v>
      </c>
      <c r="D413" s="82" t="s">
        <v>408</v>
      </c>
    </row>
    <row r="414" spans="1:4" hidden="1">
      <c r="A414" s="82">
        <v>162</v>
      </c>
      <c r="B414" s="82" t="s">
        <v>422</v>
      </c>
      <c r="C414" s="82">
        <v>912</v>
      </c>
      <c r="D414" s="82" t="s">
        <v>399</v>
      </c>
    </row>
    <row r="415" spans="1:4" hidden="1">
      <c r="A415" s="82">
        <v>162</v>
      </c>
      <c r="B415" s="82" t="s">
        <v>422</v>
      </c>
      <c r="C415" s="82">
        <v>913</v>
      </c>
      <c r="D415" s="82" t="s">
        <v>400</v>
      </c>
    </row>
    <row r="416" spans="1:4" hidden="1">
      <c r="A416" s="82">
        <v>163</v>
      </c>
      <c r="B416" s="82" t="s">
        <v>423</v>
      </c>
      <c r="C416" s="82">
        <v>306</v>
      </c>
      <c r="D416" s="82" t="s">
        <v>212</v>
      </c>
    </row>
    <row r="417" spans="1:4" hidden="1">
      <c r="A417" s="82">
        <v>163</v>
      </c>
      <c r="B417" s="82" t="s">
        <v>423</v>
      </c>
      <c r="C417" s="82">
        <v>403</v>
      </c>
      <c r="D417" s="82" t="s">
        <v>226</v>
      </c>
    </row>
    <row r="418" spans="1:4" hidden="1">
      <c r="A418" s="82">
        <v>163</v>
      </c>
      <c r="B418" s="82" t="s">
        <v>423</v>
      </c>
      <c r="C418" s="82">
        <v>404</v>
      </c>
      <c r="D418" s="82" t="s">
        <v>334</v>
      </c>
    </row>
    <row r="419" spans="1:4" hidden="1">
      <c r="A419" s="82">
        <v>163</v>
      </c>
      <c r="B419" s="82" t="s">
        <v>423</v>
      </c>
      <c r="C419" s="82">
        <v>405</v>
      </c>
      <c r="D419" s="82" t="s">
        <v>389</v>
      </c>
    </row>
    <row r="420" spans="1:4" hidden="1">
      <c r="A420" s="82">
        <v>163</v>
      </c>
      <c r="B420" s="82" t="s">
        <v>423</v>
      </c>
      <c r="C420" s="82">
        <v>406</v>
      </c>
      <c r="D420" s="82" t="s">
        <v>408</v>
      </c>
    </row>
    <row r="421" spans="1:4" hidden="1">
      <c r="A421" s="82">
        <v>163</v>
      </c>
      <c r="B421" s="82" t="s">
        <v>423</v>
      </c>
      <c r="C421" s="82">
        <v>909</v>
      </c>
      <c r="D421" s="82" t="s">
        <v>396</v>
      </c>
    </row>
    <row r="422" spans="1:4" hidden="1">
      <c r="A422" s="82">
        <v>163</v>
      </c>
      <c r="B422" s="82" t="s">
        <v>423</v>
      </c>
      <c r="C422" s="82">
        <v>914</v>
      </c>
      <c r="D422" s="82" t="s">
        <v>401</v>
      </c>
    </row>
    <row r="423" spans="1:4" hidden="1">
      <c r="A423" s="82">
        <v>164</v>
      </c>
      <c r="B423" s="82" t="s">
        <v>424</v>
      </c>
      <c r="C423" s="82">
        <v>306</v>
      </c>
      <c r="D423" s="82" t="s">
        <v>212</v>
      </c>
    </row>
    <row r="424" spans="1:4" hidden="1">
      <c r="A424" s="82">
        <v>164</v>
      </c>
      <c r="B424" s="82" t="s">
        <v>424</v>
      </c>
      <c r="C424" s="82">
        <v>404</v>
      </c>
      <c r="D424" s="82" t="s">
        <v>334</v>
      </c>
    </row>
    <row r="425" spans="1:4" hidden="1">
      <c r="A425" s="82">
        <v>164</v>
      </c>
      <c r="B425" s="82" t="s">
        <v>424</v>
      </c>
      <c r="C425" s="82">
        <v>405</v>
      </c>
      <c r="D425" s="82" t="s">
        <v>389</v>
      </c>
    </row>
    <row r="426" spans="1:4" hidden="1">
      <c r="A426" s="82">
        <v>164</v>
      </c>
      <c r="B426" s="82" t="s">
        <v>424</v>
      </c>
      <c r="C426" s="82">
        <v>406</v>
      </c>
      <c r="D426" s="82" t="s">
        <v>408</v>
      </c>
    </row>
    <row r="427" spans="1:4" hidden="1">
      <c r="A427" s="82">
        <v>164</v>
      </c>
      <c r="B427" s="82" t="s">
        <v>424</v>
      </c>
      <c r="C427" s="82">
        <v>911</v>
      </c>
      <c r="D427" s="82" t="s">
        <v>398</v>
      </c>
    </row>
    <row r="428" spans="1:4" hidden="1">
      <c r="A428" s="82">
        <v>165</v>
      </c>
      <c r="B428" s="82" t="s">
        <v>425</v>
      </c>
      <c r="C428" s="82">
        <v>306</v>
      </c>
      <c r="D428" s="82" t="s">
        <v>212</v>
      </c>
    </row>
    <row r="429" spans="1:4" hidden="1">
      <c r="A429" s="82">
        <v>165</v>
      </c>
      <c r="B429" s="82" t="s">
        <v>425</v>
      </c>
      <c r="C429" s="82">
        <v>404</v>
      </c>
      <c r="D429" s="82" t="s">
        <v>334</v>
      </c>
    </row>
    <row r="430" spans="1:4" hidden="1">
      <c r="A430" s="82">
        <v>165</v>
      </c>
      <c r="B430" s="82" t="s">
        <v>425</v>
      </c>
      <c r="C430" s="82">
        <v>405</v>
      </c>
      <c r="D430" s="82" t="s">
        <v>389</v>
      </c>
    </row>
    <row r="431" spans="1:4" hidden="1">
      <c r="A431" s="82">
        <v>165</v>
      </c>
      <c r="B431" s="82" t="s">
        <v>425</v>
      </c>
      <c r="C431" s="82">
        <v>406</v>
      </c>
      <c r="D431" s="82" t="s">
        <v>408</v>
      </c>
    </row>
    <row r="432" spans="1:4" hidden="1">
      <c r="A432" s="82">
        <v>165</v>
      </c>
      <c r="B432" s="82" t="s">
        <v>425</v>
      </c>
      <c r="C432" s="82">
        <v>918</v>
      </c>
      <c r="D432" s="82" t="s">
        <v>404</v>
      </c>
    </row>
    <row r="433" spans="1:4" hidden="1">
      <c r="A433" s="82">
        <v>166</v>
      </c>
      <c r="B433" s="82" t="s">
        <v>426</v>
      </c>
      <c r="C433" s="82">
        <v>306</v>
      </c>
      <c r="D433" s="82" t="s">
        <v>212</v>
      </c>
    </row>
    <row r="434" spans="1:4" hidden="1">
      <c r="A434" s="82">
        <v>166</v>
      </c>
      <c r="B434" s="82" t="s">
        <v>426</v>
      </c>
      <c r="C434" s="82">
        <v>402</v>
      </c>
      <c r="D434" s="82" t="s">
        <v>333</v>
      </c>
    </row>
    <row r="435" spans="1:4" hidden="1">
      <c r="A435" s="82">
        <v>166</v>
      </c>
      <c r="B435" s="82" t="s">
        <v>426</v>
      </c>
      <c r="C435" s="82">
        <v>404</v>
      </c>
      <c r="D435" s="82" t="s">
        <v>334</v>
      </c>
    </row>
    <row r="436" spans="1:4" hidden="1">
      <c r="A436" s="82">
        <v>166</v>
      </c>
      <c r="B436" s="82" t="s">
        <v>426</v>
      </c>
      <c r="C436" s="82">
        <v>405</v>
      </c>
      <c r="D436" s="82" t="s">
        <v>389</v>
      </c>
    </row>
    <row r="437" spans="1:4" hidden="1">
      <c r="A437" s="82">
        <v>166</v>
      </c>
      <c r="B437" s="82" t="s">
        <v>426</v>
      </c>
      <c r="C437" s="82">
        <v>406</v>
      </c>
      <c r="D437" s="82" t="s">
        <v>408</v>
      </c>
    </row>
    <row r="438" spans="1:4" hidden="1">
      <c r="A438" s="82">
        <v>166</v>
      </c>
      <c r="B438" s="82" t="s">
        <v>426</v>
      </c>
      <c r="C438" s="82">
        <v>913</v>
      </c>
      <c r="D438" s="82" t="s">
        <v>400</v>
      </c>
    </row>
    <row r="439" spans="1:4" hidden="1">
      <c r="A439" s="82">
        <v>167</v>
      </c>
      <c r="B439" s="82" t="s">
        <v>427</v>
      </c>
      <c r="C439" s="82">
        <v>306</v>
      </c>
      <c r="D439" s="82" t="s">
        <v>212</v>
      </c>
    </row>
    <row r="440" spans="1:4" hidden="1">
      <c r="A440" s="82">
        <v>167</v>
      </c>
      <c r="B440" s="82" t="s">
        <v>427</v>
      </c>
      <c r="C440" s="82">
        <v>404</v>
      </c>
      <c r="D440" s="82" t="s">
        <v>334</v>
      </c>
    </row>
    <row r="441" spans="1:4" hidden="1">
      <c r="A441" s="82">
        <v>167</v>
      </c>
      <c r="B441" s="82" t="s">
        <v>427</v>
      </c>
      <c r="C441" s="82">
        <v>405</v>
      </c>
      <c r="D441" s="82" t="s">
        <v>389</v>
      </c>
    </row>
    <row r="442" spans="1:4" hidden="1">
      <c r="A442" s="82">
        <v>167</v>
      </c>
      <c r="B442" s="82" t="s">
        <v>427</v>
      </c>
      <c r="C442" s="82">
        <v>406</v>
      </c>
      <c r="D442" s="82" t="s">
        <v>408</v>
      </c>
    </row>
    <row r="443" spans="1:4" hidden="1">
      <c r="A443" s="82">
        <v>167</v>
      </c>
      <c r="B443" s="82" t="s">
        <v>427</v>
      </c>
      <c r="C443" s="82">
        <v>910</v>
      </c>
      <c r="D443" s="82" t="s">
        <v>397</v>
      </c>
    </row>
    <row r="444" spans="1:4" hidden="1">
      <c r="A444" s="82">
        <v>167</v>
      </c>
      <c r="B444" s="82" t="s">
        <v>427</v>
      </c>
      <c r="C444" s="82">
        <v>911</v>
      </c>
      <c r="D444" s="82" t="s">
        <v>398</v>
      </c>
    </row>
    <row r="445" spans="1:4" hidden="1">
      <c r="A445" s="82">
        <v>167</v>
      </c>
      <c r="B445" s="82" t="s">
        <v>427</v>
      </c>
      <c r="C445" s="82">
        <v>914</v>
      </c>
      <c r="D445" s="82" t="s">
        <v>401</v>
      </c>
    </row>
    <row r="446" spans="1:4" hidden="1">
      <c r="A446" s="82">
        <v>168</v>
      </c>
      <c r="B446" s="82" t="s">
        <v>428</v>
      </c>
      <c r="C446" s="82">
        <v>306</v>
      </c>
      <c r="D446" s="82" t="s">
        <v>212</v>
      </c>
    </row>
    <row r="447" spans="1:4" hidden="1">
      <c r="A447" s="82">
        <v>168</v>
      </c>
      <c r="B447" s="82" t="s">
        <v>428</v>
      </c>
      <c r="C447" s="82">
        <v>404</v>
      </c>
      <c r="D447" s="82" t="s">
        <v>334</v>
      </c>
    </row>
    <row r="448" spans="1:4" hidden="1">
      <c r="A448" s="82">
        <v>168</v>
      </c>
      <c r="B448" s="82" t="s">
        <v>428</v>
      </c>
      <c r="C448" s="82">
        <v>405</v>
      </c>
      <c r="D448" s="82" t="s">
        <v>389</v>
      </c>
    </row>
    <row r="449" spans="1:4" hidden="1">
      <c r="A449" s="82">
        <v>168</v>
      </c>
      <c r="B449" s="82" t="s">
        <v>428</v>
      </c>
      <c r="C449" s="82">
        <v>406</v>
      </c>
      <c r="D449" s="82" t="s">
        <v>408</v>
      </c>
    </row>
    <row r="450" spans="1:4" hidden="1">
      <c r="A450" s="82">
        <v>168</v>
      </c>
      <c r="B450" s="82" t="s">
        <v>428</v>
      </c>
      <c r="C450" s="82">
        <v>918</v>
      </c>
      <c r="D450" s="82" t="s">
        <v>404</v>
      </c>
    </row>
    <row r="451" spans="1:4" hidden="1">
      <c r="A451" s="82">
        <v>169</v>
      </c>
      <c r="B451" s="82" t="s">
        <v>429</v>
      </c>
      <c r="C451" s="82">
        <v>306</v>
      </c>
      <c r="D451" s="82" t="s">
        <v>212</v>
      </c>
    </row>
    <row r="452" spans="1:4" hidden="1">
      <c r="A452" s="82">
        <v>169</v>
      </c>
      <c r="B452" s="82" t="s">
        <v>429</v>
      </c>
      <c r="C452" s="82">
        <v>402</v>
      </c>
      <c r="D452" s="82" t="s">
        <v>333</v>
      </c>
    </row>
    <row r="453" spans="1:4" hidden="1">
      <c r="A453" s="82">
        <v>169</v>
      </c>
      <c r="B453" s="82" t="s">
        <v>429</v>
      </c>
      <c r="C453" s="82">
        <v>404</v>
      </c>
      <c r="D453" s="82" t="s">
        <v>334</v>
      </c>
    </row>
    <row r="454" spans="1:4" hidden="1">
      <c r="A454" s="82">
        <v>169</v>
      </c>
      <c r="B454" s="82" t="s">
        <v>429</v>
      </c>
      <c r="C454" s="82">
        <v>405</v>
      </c>
      <c r="D454" s="82" t="s">
        <v>389</v>
      </c>
    </row>
    <row r="455" spans="1:4" hidden="1">
      <c r="A455" s="82">
        <v>169</v>
      </c>
      <c r="B455" s="82" t="s">
        <v>429</v>
      </c>
      <c r="C455" s="82">
        <v>406</v>
      </c>
      <c r="D455" s="82" t="s">
        <v>408</v>
      </c>
    </row>
    <row r="456" spans="1:4" hidden="1">
      <c r="A456" s="82">
        <v>169</v>
      </c>
      <c r="B456" s="82" t="s">
        <v>429</v>
      </c>
      <c r="C456" s="82">
        <v>913</v>
      </c>
      <c r="D456" s="82" t="s">
        <v>400</v>
      </c>
    </row>
    <row r="457" spans="1:4" hidden="1">
      <c r="A457" s="82">
        <v>171</v>
      </c>
      <c r="B457" s="82" t="s">
        <v>430</v>
      </c>
      <c r="C457" s="82">
        <v>306</v>
      </c>
      <c r="D457" s="82" t="s">
        <v>212</v>
      </c>
    </row>
    <row r="458" spans="1:4" hidden="1">
      <c r="A458" s="82">
        <v>171</v>
      </c>
      <c r="B458" s="82" t="s">
        <v>430</v>
      </c>
      <c r="C458" s="82">
        <v>402</v>
      </c>
      <c r="D458" s="82" t="s">
        <v>333</v>
      </c>
    </row>
    <row r="459" spans="1:4" hidden="1">
      <c r="A459" s="82">
        <v>171</v>
      </c>
      <c r="B459" s="82" t="s">
        <v>430</v>
      </c>
      <c r="C459" s="82">
        <v>403</v>
      </c>
      <c r="D459" s="82" t="s">
        <v>226</v>
      </c>
    </row>
    <row r="460" spans="1:4" hidden="1">
      <c r="A460" s="82">
        <v>171</v>
      </c>
      <c r="B460" s="82" t="s">
        <v>430</v>
      </c>
      <c r="C460" s="82">
        <v>404</v>
      </c>
      <c r="D460" s="82" t="s">
        <v>334</v>
      </c>
    </row>
    <row r="461" spans="1:4" hidden="1">
      <c r="A461" s="82">
        <v>171</v>
      </c>
      <c r="B461" s="82" t="s">
        <v>430</v>
      </c>
      <c r="C461" s="82">
        <v>405</v>
      </c>
      <c r="D461" s="82" t="s">
        <v>389</v>
      </c>
    </row>
    <row r="462" spans="1:4" hidden="1">
      <c r="A462" s="82">
        <v>171</v>
      </c>
      <c r="B462" s="82" t="s">
        <v>430</v>
      </c>
      <c r="C462" s="82">
        <v>406</v>
      </c>
      <c r="D462" s="82" t="s">
        <v>408</v>
      </c>
    </row>
    <row r="463" spans="1:4" hidden="1">
      <c r="A463" s="82">
        <v>171</v>
      </c>
      <c r="B463" s="82" t="s">
        <v>430</v>
      </c>
      <c r="C463" s="82">
        <v>910</v>
      </c>
      <c r="D463" s="82" t="s">
        <v>397</v>
      </c>
    </row>
    <row r="464" spans="1:4" hidden="1">
      <c r="A464" s="82">
        <v>172</v>
      </c>
      <c r="B464" s="82" t="s">
        <v>431</v>
      </c>
      <c r="C464" s="82">
        <v>306</v>
      </c>
      <c r="D464" s="82" t="s">
        <v>212</v>
      </c>
    </row>
    <row r="465" spans="1:4" hidden="1">
      <c r="A465" s="82">
        <v>172</v>
      </c>
      <c r="B465" s="82" t="s">
        <v>431</v>
      </c>
      <c r="C465" s="82">
        <v>404</v>
      </c>
      <c r="D465" s="82" t="s">
        <v>334</v>
      </c>
    </row>
    <row r="466" spans="1:4" hidden="1">
      <c r="A466" s="82">
        <v>172</v>
      </c>
      <c r="B466" s="82" t="s">
        <v>431</v>
      </c>
      <c r="C466" s="82">
        <v>405</v>
      </c>
      <c r="D466" s="82" t="s">
        <v>389</v>
      </c>
    </row>
    <row r="467" spans="1:4" hidden="1">
      <c r="A467" s="82">
        <v>172</v>
      </c>
      <c r="B467" s="82" t="s">
        <v>431</v>
      </c>
      <c r="C467" s="82">
        <v>406</v>
      </c>
      <c r="D467" s="82" t="s">
        <v>408</v>
      </c>
    </row>
    <row r="468" spans="1:4" hidden="1">
      <c r="A468" s="82">
        <v>172</v>
      </c>
      <c r="B468" s="82" t="s">
        <v>431</v>
      </c>
      <c r="C468" s="82">
        <v>910</v>
      </c>
      <c r="D468" s="82" t="s">
        <v>397</v>
      </c>
    </row>
    <row r="469" spans="1:4" hidden="1">
      <c r="A469" s="82">
        <v>173</v>
      </c>
      <c r="B469" s="82" t="s">
        <v>432</v>
      </c>
      <c r="C469" s="82">
        <v>306</v>
      </c>
      <c r="D469" s="82" t="s">
        <v>212</v>
      </c>
    </row>
    <row r="470" spans="1:4" hidden="1">
      <c r="A470" s="82">
        <v>173</v>
      </c>
      <c r="B470" s="82" t="s">
        <v>432</v>
      </c>
      <c r="C470" s="82">
        <v>402</v>
      </c>
      <c r="D470" s="82" t="s">
        <v>333</v>
      </c>
    </row>
    <row r="471" spans="1:4" hidden="1">
      <c r="A471" s="82">
        <v>173</v>
      </c>
      <c r="B471" s="82" t="s">
        <v>432</v>
      </c>
      <c r="C471" s="82">
        <v>404</v>
      </c>
      <c r="D471" s="82" t="s">
        <v>334</v>
      </c>
    </row>
    <row r="472" spans="1:4" hidden="1">
      <c r="A472" s="82">
        <v>173</v>
      </c>
      <c r="B472" s="82" t="s">
        <v>432</v>
      </c>
      <c r="C472" s="82">
        <v>405</v>
      </c>
      <c r="D472" s="82" t="s">
        <v>389</v>
      </c>
    </row>
    <row r="473" spans="1:4" hidden="1">
      <c r="A473" s="82">
        <v>173</v>
      </c>
      <c r="B473" s="82" t="s">
        <v>432</v>
      </c>
      <c r="C473" s="82">
        <v>406</v>
      </c>
      <c r="D473" s="82" t="s">
        <v>408</v>
      </c>
    </row>
    <row r="474" spans="1:4" hidden="1">
      <c r="A474" s="82">
        <v>173</v>
      </c>
      <c r="B474" s="82" t="s">
        <v>432</v>
      </c>
      <c r="C474" s="82">
        <v>913</v>
      </c>
      <c r="D474" s="82" t="s">
        <v>400</v>
      </c>
    </row>
    <row r="475" spans="1:4" hidden="1">
      <c r="A475" s="82">
        <v>173</v>
      </c>
      <c r="B475" s="82" t="s">
        <v>432</v>
      </c>
      <c r="C475" s="82">
        <v>914</v>
      </c>
      <c r="D475" s="82" t="s">
        <v>401</v>
      </c>
    </row>
    <row r="476" spans="1:4" hidden="1">
      <c r="A476" s="82">
        <v>174</v>
      </c>
      <c r="B476" s="82" t="s">
        <v>433</v>
      </c>
      <c r="C476" s="82">
        <v>306</v>
      </c>
      <c r="D476" s="82" t="s">
        <v>212</v>
      </c>
    </row>
    <row r="477" spans="1:4" hidden="1">
      <c r="A477" s="82">
        <v>174</v>
      </c>
      <c r="B477" s="82" t="s">
        <v>433</v>
      </c>
      <c r="C477" s="82">
        <v>402</v>
      </c>
      <c r="D477" s="82" t="s">
        <v>333</v>
      </c>
    </row>
    <row r="478" spans="1:4" hidden="1">
      <c r="A478" s="82">
        <v>174</v>
      </c>
      <c r="B478" s="82" t="s">
        <v>433</v>
      </c>
      <c r="C478" s="82">
        <v>404</v>
      </c>
      <c r="D478" s="82" t="s">
        <v>334</v>
      </c>
    </row>
    <row r="479" spans="1:4" hidden="1">
      <c r="A479" s="82">
        <v>174</v>
      </c>
      <c r="B479" s="82" t="s">
        <v>433</v>
      </c>
      <c r="C479" s="82">
        <v>405</v>
      </c>
      <c r="D479" s="82" t="s">
        <v>389</v>
      </c>
    </row>
    <row r="480" spans="1:4" hidden="1">
      <c r="A480" s="82">
        <v>174</v>
      </c>
      <c r="B480" s="82" t="s">
        <v>433</v>
      </c>
      <c r="C480" s="82">
        <v>406</v>
      </c>
      <c r="D480" s="82" t="s">
        <v>408</v>
      </c>
    </row>
    <row r="481" spans="1:4" hidden="1">
      <c r="A481" s="82">
        <v>174</v>
      </c>
      <c r="B481" s="82" t="s">
        <v>433</v>
      </c>
      <c r="C481" s="82">
        <v>912</v>
      </c>
      <c r="D481" s="82" t="s">
        <v>399</v>
      </c>
    </row>
    <row r="482" spans="1:4" hidden="1">
      <c r="A482" s="82">
        <v>174</v>
      </c>
      <c r="B482" s="82" t="s">
        <v>433</v>
      </c>
      <c r="C482" s="82">
        <v>913</v>
      </c>
      <c r="D482" s="82" t="s">
        <v>400</v>
      </c>
    </row>
    <row r="483" spans="1:4" hidden="1">
      <c r="A483" s="82">
        <v>174</v>
      </c>
      <c r="B483" s="82" t="s">
        <v>433</v>
      </c>
      <c r="C483" s="82">
        <v>914</v>
      </c>
      <c r="D483" s="82" t="s">
        <v>401</v>
      </c>
    </row>
    <row r="484" spans="1:4" hidden="1">
      <c r="A484" s="82">
        <v>175</v>
      </c>
      <c r="B484" s="82" t="s">
        <v>434</v>
      </c>
      <c r="C484" s="82">
        <v>306</v>
      </c>
      <c r="D484" s="82" t="s">
        <v>212</v>
      </c>
    </row>
    <row r="485" spans="1:4" hidden="1">
      <c r="A485" s="82">
        <v>175</v>
      </c>
      <c r="B485" s="82" t="s">
        <v>434</v>
      </c>
      <c r="C485" s="82">
        <v>402</v>
      </c>
      <c r="D485" s="82" t="s">
        <v>333</v>
      </c>
    </row>
    <row r="486" spans="1:4" hidden="1">
      <c r="A486" s="82">
        <v>175</v>
      </c>
      <c r="B486" s="82" t="s">
        <v>434</v>
      </c>
      <c r="C486" s="82">
        <v>404</v>
      </c>
      <c r="D486" s="82" t="s">
        <v>334</v>
      </c>
    </row>
    <row r="487" spans="1:4" hidden="1">
      <c r="A487" s="82">
        <v>175</v>
      </c>
      <c r="B487" s="82" t="s">
        <v>434</v>
      </c>
      <c r="C487" s="82">
        <v>405</v>
      </c>
      <c r="D487" s="82" t="s">
        <v>389</v>
      </c>
    </row>
    <row r="488" spans="1:4" hidden="1">
      <c r="A488" s="82">
        <v>175</v>
      </c>
      <c r="B488" s="82" t="s">
        <v>434</v>
      </c>
      <c r="C488" s="82">
        <v>406</v>
      </c>
      <c r="D488" s="82" t="s">
        <v>408</v>
      </c>
    </row>
    <row r="489" spans="1:4" hidden="1">
      <c r="A489" s="82">
        <v>175</v>
      </c>
      <c r="B489" s="82" t="s">
        <v>434</v>
      </c>
      <c r="C489" s="82">
        <v>913</v>
      </c>
      <c r="D489" s="82" t="s">
        <v>400</v>
      </c>
    </row>
    <row r="490" spans="1:4" hidden="1">
      <c r="A490" s="82">
        <v>176</v>
      </c>
      <c r="B490" s="82" t="s">
        <v>435</v>
      </c>
      <c r="C490" s="82">
        <v>306</v>
      </c>
      <c r="D490" s="82" t="s">
        <v>212</v>
      </c>
    </row>
    <row r="491" spans="1:4" hidden="1">
      <c r="A491" s="82">
        <v>176</v>
      </c>
      <c r="B491" s="82" t="s">
        <v>435</v>
      </c>
      <c r="C491" s="82">
        <v>402</v>
      </c>
      <c r="D491" s="82" t="s">
        <v>333</v>
      </c>
    </row>
    <row r="492" spans="1:4" hidden="1">
      <c r="A492" s="82">
        <v>176</v>
      </c>
      <c r="B492" s="82" t="s">
        <v>435</v>
      </c>
      <c r="C492" s="82">
        <v>404</v>
      </c>
      <c r="D492" s="82" t="s">
        <v>334</v>
      </c>
    </row>
    <row r="493" spans="1:4" hidden="1">
      <c r="A493" s="82">
        <v>176</v>
      </c>
      <c r="B493" s="82" t="s">
        <v>435</v>
      </c>
      <c r="C493" s="82">
        <v>405</v>
      </c>
      <c r="D493" s="82" t="s">
        <v>389</v>
      </c>
    </row>
    <row r="494" spans="1:4" hidden="1">
      <c r="A494" s="82">
        <v>176</v>
      </c>
      <c r="B494" s="82" t="s">
        <v>435</v>
      </c>
      <c r="C494" s="82">
        <v>406</v>
      </c>
      <c r="D494" s="82" t="s">
        <v>408</v>
      </c>
    </row>
    <row r="495" spans="1:4" hidden="1">
      <c r="A495" s="82">
        <v>176</v>
      </c>
      <c r="B495" s="82" t="s">
        <v>435</v>
      </c>
      <c r="C495" s="82">
        <v>912</v>
      </c>
      <c r="D495" s="82" t="s">
        <v>399</v>
      </c>
    </row>
    <row r="496" spans="1:4" hidden="1">
      <c r="A496" s="82">
        <v>176</v>
      </c>
      <c r="B496" s="82" t="s">
        <v>435</v>
      </c>
      <c r="C496" s="82">
        <v>913</v>
      </c>
      <c r="D496" s="82" t="s">
        <v>400</v>
      </c>
    </row>
    <row r="497" spans="1:4" hidden="1">
      <c r="A497" s="82">
        <v>176</v>
      </c>
      <c r="B497" s="82" t="s">
        <v>435</v>
      </c>
      <c r="C497" s="82">
        <v>914</v>
      </c>
      <c r="D497" s="82" t="s">
        <v>401</v>
      </c>
    </row>
    <row r="498" spans="1:4" hidden="1">
      <c r="A498" s="82">
        <v>177</v>
      </c>
      <c r="B498" s="82" t="s">
        <v>436</v>
      </c>
      <c r="C498" s="82">
        <v>306</v>
      </c>
      <c r="D498" s="82" t="s">
        <v>212</v>
      </c>
    </row>
    <row r="499" spans="1:4" hidden="1">
      <c r="A499" s="82">
        <v>177</v>
      </c>
      <c r="B499" s="82" t="s">
        <v>436</v>
      </c>
      <c r="C499" s="82">
        <v>404</v>
      </c>
      <c r="D499" s="82" t="s">
        <v>334</v>
      </c>
    </row>
    <row r="500" spans="1:4" hidden="1">
      <c r="A500" s="82">
        <v>177</v>
      </c>
      <c r="B500" s="82" t="s">
        <v>436</v>
      </c>
      <c r="C500" s="82">
        <v>405</v>
      </c>
      <c r="D500" s="82" t="s">
        <v>389</v>
      </c>
    </row>
    <row r="501" spans="1:4" hidden="1">
      <c r="A501" s="82">
        <v>177</v>
      </c>
      <c r="B501" s="82" t="s">
        <v>436</v>
      </c>
      <c r="C501" s="82">
        <v>406</v>
      </c>
      <c r="D501" s="82" t="s">
        <v>408</v>
      </c>
    </row>
    <row r="502" spans="1:4" hidden="1">
      <c r="A502" s="82">
        <v>177</v>
      </c>
      <c r="B502" s="82" t="s">
        <v>436</v>
      </c>
      <c r="C502" s="82">
        <v>910</v>
      </c>
      <c r="D502" s="82" t="s">
        <v>397</v>
      </c>
    </row>
    <row r="503" spans="1:4" hidden="1">
      <c r="A503" s="82">
        <v>178</v>
      </c>
      <c r="B503" s="82" t="s">
        <v>437</v>
      </c>
      <c r="C503" s="82">
        <v>306</v>
      </c>
      <c r="D503" s="82" t="s">
        <v>212</v>
      </c>
    </row>
    <row r="504" spans="1:4" hidden="1">
      <c r="A504" s="82">
        <v>178</v>
      </c>
      <c r="B504" s="82" t="s">
        <v>437</v>
      </c>
      <c r="C504" s="82">
        <v>402</v>
      </c>
      <c r="D504" s="82" t="s">
        <v>333</v>
      </c>
    </row>
    <row r="505" spans="1:4" hidden="1">
      <c r="A505" s="82">
        <v>178</v>
      </c>
      <c r="B505" s="82" t="s">
        <v>437</v>
      </c>
      <c r="C505" s="82">
        <v>404</v>
      </c>
      <c r="D505" s="82" t="s">
        <v>334</v>
      </c>
    </row>
    <row r="506" spans="1:4" hidden="1">
      <c r="A506" s="82">
        <v>178</v>
      </c>
      <c r="B506" s="82" t="s">
        <v>437</v>
      </c>
      <c r="C506" s="82">
        <v>405</v>
      </c>
      <c r="D506" s="82" t="s">
        <v>389</v>
      </c>
    </row>
    <row r="507" spans="1:4" hidden="1">
      <c r="A507" s="82">
        <v>178</v>
      </c>
      <c r="B507" s="82" t="s">
        <v>437</v>
      </c>
      <c r="C507" s="82">
        <v>406</v>
      </c>
      <c r="D507" s="82" t="s">
        <v>408</v>
      </c>
    </row>
    <row r="508" spans="1:4" hidden="1">
      <c r="A508" s="82">
        <v>178</v>
      </c>
      <c r="B508" s="82" t="s">
        <v>437</v>
      </c>
      <c r="C508" s="82">
        <v>913</v>
      </c>
      <c r="D508" s="82" t="s">
        <v>400</v>
      </c>
    </row>
    <row r="509" spans="1:4" hidden="1">
      <c r="A509" s="82">
        <v>179</v>
      </c>
      <c r="B509" s="82" t="s">
        <v>438</v>
      </c>
      <c r="C509" s="82">
        <v>306</v>
      </c>
      <c r="D509" s="82" t="s">
        <v>212</v>
      </c>
    </row>
    <row r="510" spans="1:4" hidden="1">
      <c r="A510" s="82">
        <v>179</v>
      </c>
      <c r="B510" s="82" t="s">
        <v>438</v>
      </c>
      <c r="C510" s="82">
        <v>402</v>
      </c>
      <c r="D510" s="82" t="s">
        <v>333</v>
      </c>
    </row>
    <row r="511" spans="1:4" hidden="1">
      <c r="A511" s="82">
        <v>179</v>
      </c>
      <c r="B511" s="82" t="s">
        <v>438</v>
      </c>
      <c r="C511" s="82">
        <v>404</v>
      </c>
      <c r="D511" s="82" t="s">
        <v>334</v>
      </c>
    </row>
    <row r="512" spans="1:4" hidden="1">
      <c r="A512" s="82">
        <v>179</v>
      </c>
      <c r="B512" s="82" t="s">
        <v>438</v>
      </c>
      <c r="C512" s="82">
        <v>405</v>
      </c>
      <c r="D512" s="82" t="s">
        <v>389</v>
      </c>
    </row>
    <row r="513" spans="1:4" hidden="1">
      <c r="A513" s="82">
        <v>179</v>
      </c>
      <c r="B513" s="82" t="s">
        <v>438</v>
      </c>
      <c r="C513" s="82">
        <v>406</v>
      </c>
      <c r="D513" s="82" t="s">
        <v>408</v>
      </c>
    </row>
    <row r="514" spans="1:4" hidden="1">
      <c r="A514" s="82">
        <v>179</v>
      </c>
      <c r="B514" s="82" t="s">
        <v>438</v>
      </c>
      <c r="C514" s="82">
        <v>912</v>
      </c>
      <c r="D514" s="82" t="s">
        <v>399</v>
      </c>
    </row>
    <row r="515" spans="1:4" hidden="1">
      <c r="A515" s="82">
        <v>179</v>
      </c>
      <c r="B515" s="82" t="s">
        <v>438</v>
      </c>
      <c r="C515" s="82">
        <v>913</v>
      </c>
      <c r="D515" s="82" t="s">
        <v>400</v>
      </c>
    </row>
    <row r="516" spans="1:4" hidden="1">
      <c r="A516" s="82">
        <v>181</v>
      </c>
      <c r="B516" s="82" t="s">
        <v>439</v>
      </c>
      <c r="C516" s="82">
        <v>306</v>
      </c>
      <c r="D516" s="82" t="s">
        <v>212</v>
      </c>
    </row>
    <row r="517" spans="1:4" hidden="1">
      <c r="A517" s="82">
        <v>181</v>
      </c>
      <c r="B517" s="82" t="s">
        <v>439</v>
      </c>
      <c r="C517" s="82">
        <v>402</v>
      </c>
      <c r="D517" s="82" t="s">
        <v>333</v>
      </c>
    </row>
    <row r="518" spans="1:4" hidden="1">
      <c r="A518" s="82">
        <v>181</v>
      </c>
      <c r="B518" s="82" t="s">
        <v>439</v>
      </c>
      <c r="C518" s="82">
        <v>404</v>
      </c>
      <c r="D518" s="82" t="s">
        <v>334</v>
      </c>
    </row>
    <row r="519" spans="1:4" hidden="1">
      <c r="A519" s="82">
        <v>181</v>
      </c>
      <c r="B519" s="82" t="s">
        <v>439</v>
      </c>
      <c r="C519" s="82">
        <v>405</v>
      </c>
      <c r="D519" s="82" t="s">
        <v>389</v>
      </c>
    </row>
    <row r="520" spans="1:4" hidden="1">
      <c r="A520" s="82">
        <v>181</v>
      </c>
      <c r="B520" s="82" t="s">
        <v>439</v>
      </c>
      <c r="C520" s="82">
        <v>406</v>
      </c>
      <c r="D520" s="82" t="s">
        <v>408</v>
      </c>
    </row>
    <row r="521" spans="1:4" hidden="1">
      <c r="A521" s="82">
        <v>181</v>
      </c>
      <c r="B521" s="82" t="s">
        <v>439</v>
      </c>
      <c r="C521" s="82">
        <v>912</v>
      </c>
      <c r="D521" s="82" t="s">
        <v>399</v>
      </c>
    </row>
    <row r="522" spans="1:4" hidden="1">
      <c r="A522" s="82">
        <v>181</v>
      </c>
      <c r="B522" s="82" t="s">
        <v>439</v>
      </c>
      <c r="C522" s="82">
        <v>913</v>
      </c>
      <c r="D522" s="82" t="s">
        <v>400</v>
      </c>
    </row>
    <row r="523" spans="1:4" hidden="1">
      <c r="A523" s="82">
        <v>182</v>
      </c>
      <c r="B523" s="82" t="s">
        <v>440</v>
      </c>
      <c r="C523" s="82">
        <v>306</v>
      </c>
      <c r="D523" s="82" t="s">
        <v>212</v>
      </c>
    </row>
    <row r="524" spans="1:4" hidden="1">
      <c r="A524" s="82">
        <v>182</v>
      </c>
      <c r="B524" s="82" t="s">
        <v>440</v>
      </c>
      <c r="C524" s="82">
        <v>404</v>
      </c>
      <c r="D524" s="82" t="s">
        <v>334</v>
      </c>
    </row>
    <row r="525" spans="1:4" hidden="1">
      <c r="A525" s="82">
        <v>182</v>
      </c>
      <c r="B525" s="82" t="s">
        <v>440</v>
      </c>
      <c r="C525" s="82">
        <v>405</v>
      </c>
      <c r="D525" s="82" t="s">
        <v>389</v>
      </c>
    </row>
    <row r="526" spans="1:4" hidden="1">
      <c r="A526" s="82">
        <v>182</v>
      </c>
      <c r="B526" s="82" t="s">
        <v>440</v>
      </c>
      <c r="C526" s="82">
        <v>406</v>
      </c>
      <c r="D526" s="82" t="s">
        <v>408</v>
      </c>
    </row>
    <row r="527" spans="1:4" hidden="1">
      <c r="A527" s="82">
        <v>182</v>
      </c>
      <c r="B527" s="82" t="s">
        <v>440</v>
      </c>
      <c r="C527" s="82">
        <v>910</v>
      </c>
      <c r="D527" s="82" t="s">
        <v>397</v>
      </c>
    </row>
    <row r="528" spans="1:4" hidden="1">
      <c r="A528" s="82">
        <v>183</v>
      </c>
      <c r="B528" s="82" t="s">
        <v>441</v>
      </c>
      <c r="C528" s="82">
        <v>306</v>
      </c>
      <c r="D528" s="82" t="s">
        <v>212</v>
      </c>
    </row>
    <row r="529" spans="1:4" hidden="1">
      <c r="A529" s="82">
        <v>183</v>
      </c>
      <c r="B529" s="82" t="s">
        <v>441</v>
      </c>
      <c r="C529" s="82">
        <v>402</v>
      </c>
      <c r="D529" s="82" t="s">
        <v>333</v>
      </c>
    </row>
    <row r="530" spans="1:4" hidden="1">
      <c r="A530" s="82">
        <v>183</v>
      </c>
      <c r="B530" s="82" t="s">
        <v>441</v>
      </c>
      <c r="C530" s="82">
        <v>404</v>
      </c>
      <c r="D530" s="82" t="s">
        <v>334</v>
      </c>
    </row>
    <row r="531" spans="1:4" hidden="1">
      <c r="A531" s="82">
        <v>183</v>
      </c>
      <c r="B531" s="82" t="s">
        <v>441</v>
      </c>
      <c r="C531" s="82">
        <v>405</v>
      </c>
      <c r="D531" s="82" t="s">
        <v>389</v>
      </c>
    </row>
    <row r="532" spans="1:4" hidden="1">
      <c r="A532" s="82">
        <v>183</v>
      </c>
      <c r="B532" s="82" t="s">
        <v>441</v>
      </c>
      <c r="C532" s="82">
        <v>406</v>
      </c>
      <c r="D532" s="82" t="s">
        <v>408</v>
      </c>
    </row>
    <row r="533" spans="1:4" hidden="1">
      <c r="A533" s="82">
        <v>183</v>
      </c>
      <c r="B533" s="82" t="s">
        <v>441</v>
      </c>
      <c r="C533" s="82">
        <v>913</v>
      </c>
      <c r="D533" s="82" t="s">
        <v>400</v>
      </c>
    </row>
    <row r="534" spans="1:4" hidden="1">
      <c r="A534" s="82">
        <v>184</v>
      </c>
      <c r="B534" s="82" t="s">
        <v>442</v>
      </c>
      <c r="C534" s="82">
        <v>306</v>
      </c>
      <c r="D534" s="82" t="s">
        <v>212</v>
      </c>
    </row>
    <row r="535" spans="1:4" hidden="1">
      <c r="A535" s="82">
        <v>184</v>
      </c>
      <c r="B535" s="82" t="s">
        <v>442</v>
      </c>
      <c r="C535" s="82">
        <v>402</v>
      </c>
      <c r="D535" s="82" t="s">
        <v>333</v>
      </c>
    </row>
    <row r="536" spans="1:4" hidden="1">
      <c r="A536" s="82">
        <v>184</v>
      </c>
      <c r="B536" s="82" t="s">
        <v>442</v>
      </c>
      <c r="C536" s="82">
        <v>404</v>
      </c>
      <c r="D536" s="82" t="s">
        <v>334</v>
      </c>
    </row>
    <row r="537" spans="1:4" hidden="1">
      <c r="A537" s="82">
        <v>184</v>
      </c>
      <c r="B537" s="82" t="s">
        <v>442</v>
      </c>
      <c r="C537" s="82">
        <v>405</v>
      </c>
      <c r="D537" s="82" t="s">
        <v>389</v>
      </c>
    </row>
    <row r="538" spans="1:4" hidden="1">
      <c r="A538" s="82">
        <v>184</v>
      </c>
      <c r="B538" s="82" t="s">
        <v>442</v>
      </c>
      <c r="C538" s="82">
        <v>406</v>
      </c>
      <c r="D538" s="82" t="s">
        <v>408</v>
      </c>
    </row>
    <row r="539" spans="1:4" hidden="1">
      <c r="A539" s="82">
        <v>184</v>
      </c>
      <c r="B539" s="82" t="s">
        <v>442</v>
      </c>
      <c r="C539" s="82">
        <v>913</v>
      </c>
      <c r="D539" s="82" t="s">
        <v>400</v>
      </c>
    </row>
    <row r="540" spans="1:4" hidden="1">
      <c r="A540" s="82">
        <v>185</v>
      </c>
      <c r="B540" s="82" t="s">
        <v>443</v>
      </c>
      <c r="C540" s="82">
        <v>306</v>
      </c>
      <c r="D540" s="82" t="s">
        <v>212</v>
      </c>
    </row>
    <row r="541" spans="1:4" hidden="1">
      <c r="A541" s="82">
        <v>185</v>
      </c>
      <c r="B541" s="82" t="s">
        <v>443</v>
      </c>
      <c r="C541" s="82">
        <v>402</v>
      </c>
      <c r="D541" s="82" t="s">
        <v>333</v>
      </c>
    </row>
    <row r="542" spans="1:4" hidden="1">
      <c r="A542" s="82">
        <v>185</v>
      </c>
      <c r="B542" s="82" t="s">
        <v>443</v>
      </c>
      <c r="C542" s="82">
        <v>404</v>
      </c>
      <c r="D542" s="82" t="s">
        <v>334</v>
      </c>
    </row>
    <row r="543" spans="1:4" hidden="1">
      <c r="A543" s="82">
        <v>185</v>
      </c>
      <c r="B543" s="82" t="s">
        <v>443</v>
      </c>
      <c r="C543" s="82">
        <v>405</v>
      </c>
      <c r="D543" s="82" t="s">
        <v>389</v>
      </c>
    </row>
    <row r="544" spans="1:4" hidden="1">
      <c r="A544" s="82">
        <v>185</v>
      </c>
      <c r="B544" s="82" t="s">
        <v>443</v>
      </c>
      <c r="C544" s="82">
        <v>406</v>
      </c>
      <c r="D544" s="82" t="s">
        <v>408</v>
      </c>
    </row>
    <row r="545" spans="1:4" hidden="1">
      <c r="A545" s="82">
        <v>185</v>
      </c>
      <c r="B545" s="82" t="s">
        <v>443</v>
      </c>
      <c r="C545" s="82">
        <v>912</v>
      </c>
      <c r="D545" s="82" t="s">
        <v>399</v>
      </c>
    </row>
    <row r="546" spans="1:4" hidden="1">
      <c r="A546" s="82">
        <v>186</v>
      </c>
      <c r="B546" s="82" t="s">
        <v>444</v>
      </c>
      <c r="C546" s="82">
        <v>306</v>
      </c>
      <c r="D546" s="82" t="s">
        <v>212</v>
      </c>
    </row>
    <row r="547" spans="1:4" hidden="1">
      <c r="A547" s="82">
        <v>186</v>
      </c>
      <c r="B547" s="82" t="s">
        <v>444</v>
      </c>
      <c r="C547" s="82">
        <v>405</v>
      </c>
      <c r="D547" s="82" t="s">
        <v>389</v>
      </c>
    </row>
    <row r="548" spans="1:4" hidden="1">
      <c r="A548" s="82">
        <v>186</v>
      </c>
      <c r="B548" s="82" t="s">
        <v>444</v>
      </c>
      <c r="C548" s="82">
        <v>918</v>
      </c>
      <c r="D548" s="82" t="s">
        <v>404</v>
      </c>
    </row>
    <row r="549" spans="1:4" hidden="1">
      <c r="A549" s="82">
        <v>187</v>
      </c>
      <c r="B549" s="82" t="s">
        <v>445</v>
      </c>
      <c r="C549" s="82">
        <v>306</v>
      </c>
      <c r="D549" s="82" t="s">
        <v>212</v>
      </c>
    </row>
    <row r="550" spans="1:4" hidden="1">
      <c r="A550" s="82">
        <v>187</v>
      </c>
      <c r="B550" s="82" t="s">
        <v>445</v>
      </c>
      <c r="C550" s="82">
        <v>404</v>
      </c>
      <c r="D550" s="82" t="s">
        <v>334</v>
      </c>
    </row>
    <row r="551" spans="1:4" hidden="1">
      <c r="A551" s="82">
        <v>187</v>
      </c>
      <c r="B551" s="82" t="s">
        <v>445</v>
      </c>
      <c r="C551" s="82">
        <v>405</v>
      </c>
      <c r="D551" s="82" t="s">
        <v>389</v>
      </c>
    </row>
    <row r="552" spans="1:4" hidden="1">
      <c r="A552" s="82">
        <v>187</v>
      </c>
      <c r="B552" s="82" t="s">
        <v>445</v>
      </c>
      <c r="C552" s="82">
        <v>406</v>
      </c>
      <c r="D552" s="82" t="s">
        <v>408</v>
      </c>
    </row>
    <row r="553" spans="1:4" hidden="1">
      <c r="A553" s="82">
        <v>187</v>
      </c>
      <c r="B553" s="82" t="s">
        <v>445</v>
      </c>
      <c r="C553" s="82">
        <v>910</v>
      </c>
      <c r="D553" s="82" t="s">
        <v>397</v>
      </c>
    </row>
    <row r="554" spans="1:4" hidden="1">
      <c r="A554" s="82">
        <v>188</v>
      </c>
      <c r="B554" s="82" t="s">
        <v>446</v>
      </c>
      <c r="C554" s="82">
        <v>306</v>
      </c>
      <c r="D554" s="82" t="s">
        <v>212</v>
      </c>
    </row>
    <row r="555" spans="1:4" hidden="1">
      <c r="A555" s="82">
        <v>188</v>
      </c>
      <c r="B555" s="82" t="s">
        <v>446</v>
      </c>
      <c r="C555" s="82">
        <v>325</v>
      </c>
      <c r="D555" s="82" t="s">
        <v>224</v>
      </c>
    </row>
    <row r="556" spans="1:4" hidden="1">
      <c r="A556" s="82">
        <v>188</v>
      </c>
      <c r="B556" s="82" t="s">
        <v>446</v>
      </c>
      <c r="C556" s="82">
        <v>326</v>
      </c>
      <c r="D556" s="82" t="s">
        <v>225</v>
      </c>
    </row>
    <row r="557" spans="1:4" hidden="1">
      <c r="A557" s="82">
        <v>188</v>
      </c>
      <c r="B557" s="82" t="s">
        <v>446</v>
      </c>
      <c r="C557" s="82">
        <v>404</v>
      </c>
      <c r="D557" s="82" t="s">
        <v>334</v>
      </c>
    </row>
    <row r="558" spans="1:4" hidden="1">
      <c r="A558" s="82">
        <v>188</v>
      </c>
      <c r="B558" s="82" t="s">
        <v>446</v>
      </c>
      <c r="C558" s="82">
        <v>405</v>
      </c>
      <c r="D558" s="82" t="s">
        <v>389</v>
      </c>
    </row>
    <row r="559" spans="1:4" hidden="1">
      <c r="A559" s="82">
        <v>188</v>
      </c>
      <c r="B559" s="82" t="s">
        <v>446</v>
      </c>
      <c r="C559" s="82">
        <v>910</v>
      </c>
      <c r="D559" s="82" t="s">
        <v>397</v>
      </c>
    </row>
    <row r="560" spans="1:4" hidden="1">
      <c r="A560" s="82">
        <v>188</v>
      </c>
      <c r="B560" s="82" t="s">
        <v>446</v>
      </c>
      <c r="C560" s="82">
        <v>914</v>
      </c>
      <c r="D560" s="82" t="s">
        <v>401</v>
      </c>
    </row>
    <row r="561" spans="1:4" hidden="1">
      <c r="A561" s="82">
        <v>189</v>
      </c>
      <c r="B561" s="82" t="s">
        <v>447</v>
      </c>
      <c r="C561" s="82">
        <v>306</v>
      </c>
      <c r="D561" s="82" t="s">
        <v>212</v>
      </c>
    </row>
    <row r="562" spans="1:4" hidden="1">
      <c r="A562" s="82">
        <v>189</v>
      </c>
      <c r="B562" s="82" t="s">
        <v>447</v>
      </c>
      <c r="C562" s="82">
        <v>404</v>
      </c>
      <c r="D562" s="82" t="s">
        <v>334</v>
      </c>
    </row>
    <row r="563" spans="1:4" hidden="1">
      <c r="A563" s="82">
        <v>189</v>
      </c>
      <c r="B563" s="82" t="s">
        <v>447</v>
      </c>
      <c r="C563" s="82">
        <v>405</v>
      </c>
      <c r="D563" s="82" t="s">
        <v>389</v>
      </c>
    </row>
    <row r="564" spans="1:4" hidden="1">
      <c r="A564" s="82">
        <v>189</v>
      </c>
      <c r="B564" s="82" t="s">
        <v>447</v>
      </c>
      <c r="C564" s="82">
        <v>406</v>
      </c>
      <c r="D564" s="82" t="s">
        <v>408</v>
      </c>
    </row>
    <row r="565" spans="1:4" hidden="1">
      <c r="A565" s="82">
        <v>189</v>
      </c>
      <c r="B565" s="82" t="s">
        <v>447</v>
      </c>
      <c r="C565" s="82">
        <v>910</v>
      </c>
      <c r="D565" s="82" t="s">
        <v>397</v>
      </c>
    </row>
    <row r="566" spans="1:4" hidden="1">
      <c r="A566" s="82">
        <v>189</v>
      </c>
      <c r="B566" s="82" t="s">
        <v>447</v>
      </c>
      <c r="C566" s="82">
        <v>914</v>
      </c>
      <c r="D566" s="82" t="s">
        <v>401</v>
      </c>
    </row>
    <row r="567" spans="1:4" hidden="1">
      <c r="A567" s="82">
        <v>191</v>
      </c>
      <c r="B567" s="82" t="s">
        <v>448</v>
      </c>
      <c r="C567" s="82">
        <v>306</v>
      </c>
      <c r="D567" s="82" t="s">
        <v>212</v>
      </c>
    </row>
    <row r="568" spans="1:4" hidden="1">
      <c r="A568" s="82">
        <v>191</v>
      </c>
      <c r="B568" s="82" t="s">
        <v>448</v>
      </c>
      <c r="C568" s="82">
        <v>402</v>
      </c>
      <c r="D568" s="82" t="s">
        <v>333</v>
      </c>
    </row>
    <row r="569" spans="1:4" hidden="1">
      <c r="A569" s="82">
        <v>191</v>
      </c>
      <c r="B569" s="82" t="s">
        <v>448</v>
      </c>
      <c r="C569" s="82">
        <v>404</v>
      </c>
      <c r="D569" s="82" t="s">
        <v>334</v>
      </c>
    </row>
    <row r="570" spans="1:4" hidden="1">
      <c r="A570" s="82">
        <v>191</v>
      </c>
      <c r="B570" s="82" t="s">
        <v>448</v>
      </c>
      <c r="C570" s="82">
        <v>405</v>
      </c>
      <c r="D570" s="82" t="s">
        <v>389</v>
      </c>
    </row>
    <row r="571" spans="1:4" hidden="1">
      <c r="A571" s="82">
        <v>191</v>
      </c>
      <c r="B571" s="82" t="s">
        <v>448</v>
      </c>
      <c r="C571" s="82">
        <v>912</v>
      </c>
      <c r="D571" s="82" t="s">
        <v>399</v>
      </c>
    </row>
    <row r="572" spans="1:4" hidden="1">
      <c r="A572" s="82">
        <v>191</v>
      </c>
      <c r="B572" s="82" t="s">
        <v>448</v>
      </c>
      <c r="C572" s="82">
        <v>913</v>
      </c>
      <c r="D572" s="82" t="s">
        <v>400</v>
      </c>
    </row>
    <row r="573" spans="1:4" hidden="1">
      <c r="A573" s="82">
        <v>192</v>
      </c>
      <c r="B573" s="82" t="s">
        <v>449</v>
      </c>
      <c r="C573" s="82">
        <v>306</v>
      </c>
      <c r="D573" s="82" t="s">
        <v>212</v>
      </c>
    </row>
    <row r="574" spans="1:4" hidden="1">
      <c r="A574" s="82">
        <v>192</v>
      </c>
      <c r="B574" s="82" t="s">
        <v>449</v>
      </c>
      <c r="C574" s="82">
        <v>402</v>
      </c>
      <c r="D574" s="82" t="s">
        <v>333</v>
      </c>
    </row>
    <row r="575" spans="1:4" hidden="1">
      <c r="A575" s="82">
        <v>192</v>
      </c>
      <c r="B575" s="82" t="s">
        <v>449</v>
      </c>
      <c r="C575" s="82">
        <v>404</v>
      </c>
      <c r="D575" s="82" t="s">
        <v>334</v>
      </c>
    </row>
    <row r="576" spans="1:4" hidden="1">
      <c r="A576" s="82">
        <v>192</v>
      </c>
      <c r="B576" s="82" t="s">
        <v>449</v>
      </c>
      <c r="C576" s="82">
        <v>405</v>
      </c>
      <c r="D576" s="82" t="s">
        <v>389</v>
      </c>
    </row>
    <row r="577" spans="1:4" hidden="1">
      <c r="A577" s="82">
        <v>192</v>
      </c>
      <c r="B577" s="82" t="s">
        <v>449</v>
      </c>
      <c r="C577" s="82">
        <v>913</v>
      </c>
      <c r="D577" s="82" t="s">
        <v>400</v>
      </c>
    </row>
    <row r="578" spans="1:4" hidden="1">
      <c r="A578" s="82">
        <v>193</v>
      </c>
      <c r="B578" s="82" t="s">
        <v>450</v>
      </c>
      <c r="C578" s="82">
        <v>306</v>
      </c>
      <c r="D578" s="82" t="s">
        <v>212</v>
      </c>
    </row>
    <row r="579" spans="1:4" hidden="1">
      <c r="A579" s="82">
        <v>193</v>
      </c>
      <c r="B579" s="82" t="s">
        <v>450</v>
      </c>
      <c r="C579" s="82">
        <v>404</v>
      </c>
      <c r="D579" s="82" t="s">
        <v>334</v>
      </c>
    </row>
    <row r="580" spans="1:4" hidden="1">
      <c r="A580" s="82">
        <v>193</v>
      </c>
      <c r="B580" s="82" t="s">
        <v>450</v>
      </c>
      <c r="C580" s="82">
        <v>405</v>
      </c>
      <c r="D580" s="82" t="s">
        <v>389</v>
      </c>
    </row>
    <row r="581" spans="1:4" hidden="1">
      <c r="A581" s="82">
        <v>193</v>
      </c>
      <c r="B581" s="82" t="s">
        <v>450</v>
      </c>
      <c r="C581" s="82">
        <v>406</v>
      </c>
      <c r="D581" s="82" t="s">
        <v>408</v>
      </c>
    </row>
    <row r="582" spans="1:4" hidden="1">
      <c r="A582" s="82">
        <v>193</v>
      </c>
      <c r="B582" s="82" t="s">
        <v>450</v>
      </c>
      <c r="C582" s="82">
        <v>910</v>
      </c>
      <c r="D582" s="82" t="s">
        <v>397</v>
      </c>
    </row>
    <row r="583" spans="1:4" hidden="1">
      <c r="A583" s="82">
        <v>194</v>
      </c>
      <c r="B583" s="82" t="s">
        <v>451</v>
      </c>
      <c r="C583" s="82">
        <v>306</v>
      </c>
      <c r="D583" s="82" t="s">
        <v>212</v>
      </c>
    </row>
    <row r="584" spans="1:4" hidden="1">
      <c r="A584" s="82">
        <v>194</v>
      </c>
      <c r="B584" s="82" t="s">
        <v>451</v>
      </c>
      <c r="C584" s="82">
        <v>402</v>
      </c>
      <c r="D584" s="82" t="s">
        <v>333</v>
      </c>
    </row>
    <row r="585" spans="1:4" hidden="1">
      <c r="A585" s="82">
        <v>194</v>
      </c>
      <c r="B585" s="82" t="s">
        <v>451</v>
      </c>
      <c r="C585" s="82">
        <v>404</v>
      </c>
      <c r="D585" s="82" t="s">
        <v>334</v>
      </c>
    </row>
    <row r="586" spans="1:4" hidden="1">
      <c r="A586" s="82">
        <v>194</v>
      </c>
      <c r="B586" s="82" t="s">
        <v>451</v>
      </c>
      <c r="C586" s="82">
        <v>405</v>
      </c>
      <c r="D586" s="82" t="s">
        <v>389</v>
      </c>
    </row>
    <row r="587" spans="1:4" hidden="1">
      <c r="A587" s="82">
        <v>194</v>
      </c>
      <c r="B587" s="82" t="s">
        <v>451</v>
      </c>
      <c r="C587" s="82">
        <v>912</v>
      </c>
      <c r="D587" s="82" t="s">
        <v>399</v>
      </c>
    </row>
    <row r="588" spans="1:4" hidden="1">
      <c r="A588" s="82">
        <v>194</v>
      </c>
      <c r="B588" s="82" t="s">
        <v>451</v>
      </c>
      <c r="C588" s="82">
        <v>913</v>
      </c>
      <c r="D588" s="82" t="s">
        <v>400</v>
      </c>
    </row>
    <row r="589" spans="1:4" hidden="1">
      <c r="A589" s="82">
        <v>195</v>
      </c>
      <c r="B589" s="82" t="s">
        <v>452</v>
      </c>
      <c r="C589" s="82">
        <v>306</v>
      </c>
      <c r="D589" s="82" t="s">
        <v>212</v>
      </c>
    </row>
    <row r="590" spans="1:4" hidden="1">
      <c r="A590" s="82">
        <v>195</v>
      </c>
      <c r="B590" s="82" t="s">
        <v>452</v>
      </c>
      <c r="C590" s="82">
        <v>404</v>
      </c>
      <c r="D590" s="82" t="s">
        <v>334</v>
      </c>
    </row>
    <row r="591" spans="1:4" hidden="1">
      <c r="A591" s="82">
        <v>195</v>
      </c>
      <c r="B591" s="82" t="s">
        <v>452</v>
      </c>
      <c r="C591" s="82">
        <v>405</v>
      </c>
      <c r="D591" s="82" t="s">
        <v>389</v>
      </c>
    </row>
    <row r="592" spans="1:4" hidden="1">
      <c r="A592" s="82">
        <v>195</v>
      </c>
      <c r="B592" s="82" t="s">
        <v>452</v>
      </c>
      <c r="C592" s="82">
        <v>406</v>
      </c>
      <c r="D592" s="82" t="s">
        <v>408</v>
      </c>
    </row>
    <row r="593" spans="1:4" hidden="1">
      <c r="A593" s="82">
        <v>195</v>
      </c>
      <c r="B593" s="82" t="s">
        <v>452</v>
      </c>
      <c r="C593" s="82">
        <v>910</v>
      </c>
      <c r="D593" s="82" t="s">
        <v>397</v>
      </c>
    </row>
    <row r="594" spans="1:4" hidden="1">
      <c r="A594" s="82">
        <v>196</v>
      </c>
      <c r="B594" s="82" t="s">
        <v>453</v>
      </c>
      <c r="C594" s="82">
        <v>306</v>
      </c>
      <c r="D594" s="82" t="s">
        <v>212</v>
      </c>
    </row>
    <row r="595" spans="1:4" hidden="1">
      <c r="A595" s="82">
        <v>196</v>
      </c>
      <c r="B595" s="82" t="s">
        <v>453</v>
      </c>
      <c r="C595" s="82">
        <v>404</v>
      </c>
      <c r="D595" s="82" t="s">
        <v>334</v>
      </c>
    </row>
    <row r="596" spans="1:4" hidden="1">
      <c r="A596" s="82">
        <v>196</v>
      </c>
      <c r="B596" s="82" t="s">
        <v>453</v>
      </c>
      <c r="C596" s="82">
        <v>405</v>
      </c>
      <c r="D596" s="82" t="s">
        <v>389</v>
      </c>
    </row>
    <row r="597" spans="1:4" hidden="1">
      <c r="A597" s="82">
        <v>196</v>
      </c>
      <c r="B597" s="82" t="s">
        <v>453</v>
      </c>
      <c r="C597" s="82">
        <v>406</v>
      </c>
      <c r="D597" s="82" t="s">
        <v>408</v>
      </c>
    </row>
    <row r="598" spans="1:4" hidden="1">
      <c r="A598" s="82">
        <v>196</v>
      </c>
      <c r="B598" s="82" t="s">
        <v>453</v>
      </c>
      <c r="C598" s="82">
        <v>910</v>
      </c>
      <c r="D598" s="82" t="s">
        <v>397</v>
      </c>
    </row>
    <row r="599" spans="1:4" hidden="1">
      <c r="A599" s="82">
        <v>197</v>
      </c>
      <c r="B599" s="82" t="s">
        <v>454</v>
      </c>
      <c r="C599" s="82">
        <v>306</v>
      </c>
      <c r="D599" s="82" t="s">
        <v>212</v>
      </c>
    </row>
    <row r="600" spans="1:4" hidden="1">
      <c r="A600" s="82">
        <v>197</v>
      </c>
      <c r="B600" s="82" t="s">
        <v>454</v>
      </c>
      <c r="C600" s="82">
        <v>404</v>
      </c>
      <c r="D600" s="82" t="s">
        <v>334</v>
      </c>
    </row>
    <row r="601" spans="1:4" hidden="1">
      <c r="A601" s="82">
        <v>197</v>
      </c>
      <c r="B601" s="82" t="s">
        <v>454</v>
      </c>
      <c r="C601" s="82">
        <v>405</v>
      </c>
      <c r="D601" s="82" t="s">
        <v>389</v>
      </c>
    </row>
    <row r="602" spans="1:4" hidden="1">
      <c r="A602" s="82">
        <v>197</v>
      </c>
      <c r="B602" s="82" t="s">
        <v>454</v>
      </c>
      <c r="C602" s="82">
        <v>406</v>
      </c>
      <c r="D602" s="82" t="s">
        <v>408</v>
      </c>
    </row>
    <row r="603" spans="1:4" hidden="1">
      <c r="A603" s="82">
        <v>197</v>
      </c>
      <c r="B603" s="82" t="s">
        <v>454</v>
      </c>
      <c r="C603" s="82">
        <v>910</v>
      </c>
      <c r="D603" s="82" t="s">
        <v>397</v>
      </c>
    </row>
    <row r="604" spans="1:4" hidden="1">
      <c r="A604" s="82">
        <v>198</v>
      </c>
      <c r="B604" s="82" t="s">
        <v>455</v>
      </c>
      <c r="C604" s="82">
        <v>306</v>
      </c>
      <c r="D604" s="82" t="s">
        <v>212</v>
      </c>
    </row>
    <row r="605" spans="1:4" hidden="1">
      <c r="A605" s="82">
        <v>198</v>
      </c>
      <c r="B605" s="82" t="s">
        <v>455</v>
      </c>
      <c r="C605" s="82">
        <v>404</v>
      </c>
      <c r="D605" s="82" t="s">
        <v>334</v>
      </c>
    </row>
    <row r="606" spans="1:4" hidden="1">
      <c r="A606" s="82">
        <v>198</v>
      </c>
      <c r="B606" s="82" t="s">
        <v>455</v>
      </c>
      <c r="C606" s="82">
        <v>405</v>
      </c>
      <c r="D606" s="82" t="s">
        <v>389</v>
      </c>
    </row>
    <row r="607" spans="1:4" hidden="1">
      <c r="A607" s="82">
        <v>198</v>
      </c>
      <c r="B607" s="82" t="s">
        <v>455</v>
      </c>
      <c r="C607" s="82">
        <v>406</v>
      </c>
      <c r="D607" s="82" t="s">
        <v>408</v>
      </c>
    </row>
    <row r="608" spans="1:4" hidden="1">
      <c r="A608" s="82">
        <v>198</v>
      </c>
      <c r="B608" s="82" t="s">
        <v>455</v>
      </c>
      <c r="C608" s="82">
        <v>910</v>
      </c>
      <c r="D608" s="82" t="s">
        <v>397</v>
      </c>
    </row>
    <row r="609" spans="1:4" hidden="1">
      <c r="A609" s="82">
        <v>199</v>
      </c>
      <c r="B609" s="82" t="s">
        <v>456</v>
      </c>
      <c r="C609" s="82">
        <v>306</v>
      </c>
      <c r="D609" s="82" t="s">
        <v>212</v>
      </c>
    </row>
    <row r="610" spans="1:4" hidden="1">
      <c r="A610" s="82">
        <v>199</v>
      </c>
      <c r="B610" s="82" t="s">
        <v>456</v>
      </c>
      <c r="C610" s="82">
        <v>404</v>
      </c>
      <c r="D610" s="82" t="s">
        <v>334</v>
      </c>
    </row>
    <row r="611" spans="1:4" hidden="1">
      <c r="A611" s="82">
        <v>199</v>
      </c>
      <c r="B611" s="82" t="s">
        <v>456</v>
      </c>
      <c r="C611" s="82">
        <v>405</v>
      </c>
      <c r="D611" s="82" t="s">
        <v>389</v>
      </c>
    </row>
    <row r="612" spans="1:4" hidden="1">
      <c r="A612" s="82">
        <v>199</v>
      </c>
      <c r="B612" s="82" t="s">
        <v>456</v>
      </c>
      <c r="C612" s="82">
        <v>406</v>
      </c>
      <c r="D612" s="82" t="s">
        <v>408</v>
      </c>
    </row>
    <row r="613" spans="1:4" hidden="1">
      <c r="A613" s="82">
        <v>199</v>
      </c>
      <c r="B613" s="82" t="s">
        <v>456</v>
      </c>
      <c r="C613" s="82">
        <v>910</v>
      </c>
      <c r="D613" s="82" t="s">
        <v>397</v>
      </c>
    </row>
    <row r="614" spans="1:4" hidden="1">
      <c r="A614" s="82">
        <v>201</v>
      </c>
      <c r="B614" s="82" t="s">
        <v>457</v>
      </c>
      <c r="C614" s="82">
        <v>306</v>
      </c>
      <c r="D614" s="82" t="s">
        <v>212</v>
      </c>
    </row>
    <row r="615" spans="1:4" hidden="1">
      <c r="A615" s="82">
        <v>201</v>
      </c>
      <c r="B615" s="82" t="s">
        <v>457</v>
      </c>
      <c r="C615" s="82">
        <v>404</v>
      </c>
      <c r="D615" s="82" t="s">
        <v>334</v>
      </c>
    </row>
    <row r="616" spans="1:4" hidden="1">
      <c r="A616" s="82">
        <v>201</v>
      </c>
      <c r="B616" s="82" t="s">
        <v>457</v>
      </c>
      <c r="C616" s="82">
        <v>405</v>
      </c>
      <c r="D616" s="82" t="s">
        <v>389</v>
      </c>
    </row>
    <row r="617" spans="1:4" hidden="1">
      <c r="A617" s="82">
        <v>201</v>
      </c>
      <c r="B617" s="82" t="s">
        <v>457</v>
      </c>
      <c r="C617" s="82">
        <v>406</v>
      </c>
      <c r="D617" s="82" t="s">
        <v>408</v>
      </c>
    </row>
    <row r="618" spans="1:4" hidden="1">
      <c r="A618" s="82">
        <v>201</v>
      </c>
      <c r="B618" s="82" t="s">
        <v>457</v>
      </c>
      <c r="C618" s="82">
        <v>912</v>
      </c>
      <c r="D618" s="82" t="s">
        <v>399</v>
      </c>
    </row>
    <row r="619" spans="1:4" hidden="1">
      <c r="A619" s="82">
        <v>202</v>
      </c>
      <c r="B619" s="82" t="s">
        <v>458</v>
      </c>
      <c r="C619" s="82">
        <v>306</v>
      </c>
      <c r="D619" s="82" t="s">
        <v>212</v>
      </c>
    </row>
    <row r="620" spans="1:4" hidden="1">
      <c r="A620" s="82">
        <v>202</v>
      </c>
      <c r="B620" s="82" t="s">
        <v>458</v>
      </c>
      <c r="C620" s="82">
        <v>404</v>
      </c>
      <c r="D620" s="82" t="s">
        <v>334</v>
      </c>
    </row>
    <row r="621" spans="1:4" hidden="1">
      <c r="A621" s="82">
        <v>202</v>
      </c>
      <c r="B621" s="82" t="s">
        <v>458</v>
      </c>
      <c r="C621" s="82">
        <v>405</v>
      </c>
      <c r="D621" s="82" t="s">
        <v>389</v>
      </c>
    </row>
    <row r="622" spans="1:4" hidden="1">
      <c r="A622" s="82">
        <v>202</v>
      </c>
      <c r="B622" s="82" t="s">
        <v>458</v>
      </c>
      <c r="C622" s="82">
        <v>406</v>
      </c>
      <c r="D622" s="82" t="s">
        <v>408</v>
      </c>
    </row>
    <row r="623" spans="1:4" hidden="1">
      <c r="A623" s="82">
        <v>202</v>
      </c>
      <c r="B623" s="82" t="s">
        <v>458</v>
      </c>
      <c r="C623" s="82">
        <v>912</v>
      </c>
      <c r="D623" s="82" t="s">
        <v>399</v>
      </c>
    </row>
    <row r="624" spans="1:4" hidden="1">
      <c r="A624" s="82">
        <v>203</v>
      </c>
      <c r="B624" s="82" t="s">
        <v>459</v>
      </c>
      <c r="C624" s="82">
        <v>306</v>
      </c>
      <c r="D624" s="82" t="s">
        <v>212</v>
      </c>
    </row>
    <row r="625" spans="1:4" hidden="1">
      <c r="A625" s="82">
        <v>203</v>
      </c>
      <c r="B625" s="82" t="s">
        <v>459</v>
      </c>
      <c r="C625" s="82">
        <v>404</v>
      </c>
      <c r="D625" s="82" t="s">
        <v>334</v>
      </c>
    </row>
    <row r="626" spans="1:4" hidden="1">
      <c r="A626" s="82">
        <v>203</v>
      </c>
      <c r="B626" s="82" t="s">
        <v>459</v>
      </c>
      <c r="C626" s="82">
        <v>405</v>
      </c>
      <c r="D626" s="82" t="s">
        <v>389</v>
      </c>
    </row>
    <row r="627" spans="1:4" hidden="1">
      <c r="A627" s="82">
        <v>203</v>
      </c>
      <c r="B627" s="82" t="s">
        <v>459</v>
      </c>
      <c r="C627" s="82">
        <v>406</v>
      </c>
      <c r="D627" s="82" t="s">
        <v>408</v>
      </c>
    </row>
    <row r="628" spans="1:4" hidden="1">
      <c r="A628" s="82">
        <v>203</v>
      </c>
      <c r="B628" s="82" t="s">
        <v>459</v>
      </c>
      <c r="C628" s="82">
        <v>912</v>
      </c>
      <c r="D628" s="82" t="s">
        <v>399</v>
      </c>
    </row>
    <row r="629" spans="1:4" hidden="1">
      <c r="A629" s="82">
        <v>204</v>
      </c>
      <c r="B629" s="82" t="s">
        <v>460</v>
      </c>
      <c r="C629" s="82">
        <v>306</v>
      </c>
      <c r="D629" s="82" t="s">
        <v>212</v>
      </c>
    </row>
    <row r="630" spans="1:4" hidden="1">
      <c r="A630" s="82">
        <v>204</v>
      </c>
      <c r="B630" s="82" t="s">
        <v>460</v>
      </c>
      <c r="C630" s="82">
        <v>404</v>
      </c>
      <c r="D630" s="82" t="s">
        <v>334</v>
      </c>
    </row>
    <row r="631" spans="1:4" hidden="1">
      <c r="A631" s="82">
        <v>204</v>
      </c>
      <c r="B631" s="82" t="s">
        <v>460</v>
      </c>
      <c r="C631" s="82">
        <v>405</v>
      </c>
      <c r="D631" s="82" t="s">
        <v>389</v>
      </c>
    </row>
    <row r="632" spans="1:4" hidden="1">
      <c r="A632" s="82">
        <v>204</v>
      </c>
      <c r="B632" s="82" t="s">
        <v>460</v>
      </c>
      <c r="C632" s="82">
        <v>406</v>
      </c>
      <c r="D632" s="82" t="s">
        <v>408</v>
      </c>
    </row>
    <row r="633" spans="1:4" hidden="1">
      <c r="A633" s="82">
        <v>204</v>
      </c>
      <c r="B633" s="82" t="s">
        <v>460</v>
      </c>
      <c r="C633" s="82">
        <v>912</v>
      </c>
      <c r="D633" s="82" t="s">
        <v>399</v>
      </c>
    </row>
    <row r="634" spans="1:4" hidden="1">
      <c r="A634" s="82">
        <v>205</v>
      </c>
      <c r="B634" s="82" t="s">
        <v>461</v>
      </c>
      <c r="C634" s="82">
        <v>306</v>
      </c>
      <c r="D634" s="82" t="s">
        <v>212</v>
      </c>
    </row>
    <row r="635" spans="1:4" hidden="1">
      <c r="A635" s="82">
        <v>205</v>
      </c>
      <c r="B635" s="82" t="s">
        <v>461</v>
      </c>
      <c r="C635" s="82">
        <v>404</v>
      </c>
      <c r="D635" s="82" t="s">
        <v>334</v>
      </c>
    </row>
    <row r="636" spans="1:4" hidden="1">
      <c r="A636" s="82">
        <v>205</v>
      </c>
      <c r="B636" s="82" t="s">
        <v>461</v>
      </c>
      <c r="C636" s="82">
        <v>405</v>
      </c>
      <c r="D636" s="82" t="s">
        <v>389</v>
      </c>
    </row>
    <row r="637" spans="1:4" hidden="1">
      <c r="A637" s="82">
        <v>205</v>
      </c>
      <c r="B637" s="82" t="s">
        <v>461</v>
      </c>
      <c r="C637" s="82">
        <v>406</v>
      </c>
      <c r="D637" s="82" t="s">
        <v>408</v>
      </c>
    </row>
    <row r="638" spans="1:4" hidden="1">
      <c r="A638" s="82">
        <v>205</v>
      </c>
      <c r="B638" s="82" t="s">
        <v>461</v>
      </c>
      <c r="C638" s="82">
        <v>912</v>
      </c>
      <c r="D638" s="82" t="s">
        <v>399</v>
      </c>
    </row>
    <row r="639" spans="1:4" hidden="1">
      <c r="A639" s="82">
        <v>206</v>
      </c>
      <c r="B639" s="82" t="s">
        <v>462</v>
      </c>
      <c r="C639" s="82">
        <v>306</v>
      </c>
      <c r="D639" s="82" t="s">
        <v>212</v>
      </c>
    </row>
    <row r="640" spans="1:4" hidden="1">
      <c r="A640" s="82">
        <v>206</v>
      </c>
      <c r="B640" s="82" t="s">
        <v>462</v>
      </c>
      <c r="C640" s="82">
        <v>404</v>
      </c>
      <c r="D640" s="82" t="s">
        <v>334</v>
      </c>
    </row>
    <row r="641" spans="1:4" hidden="1">
      <c r="A641" s="82">
        <v>206</v>
      </c>
      <c r="B641" s="82" t="s">
        <v>462</v>
      </c>
      <c r="C641" s="82">
        <v>405</v>
      </c>
      <c r="D641" s="82" t="s">
        <v>389</v>
      </c>
    </row>
    <row r="642" spans="1:4" hidden="1">
      <c r="A642" s="82">
        <v>206</v>
      </c>
      <c r="B642" s="82" t="s">
        <v>462</v>
      </c>
      <c r="C642" s="82">
        <v>406</v>
      </c>
      <c r="D642" s="82" t="s">
        <v>408</v>
      </c>
    </row>
    <row r="643" spans="1:4" hidden="1">
      <c r="A643" s="82">
        <v>206</v>
      </c>
      <c r="B643" s="82" t="s">
        <v>462</v>
      </c>
      <c r="C643" s="82">
        <v>912</v>
      </c>
      <c r="D643" s="82" t="s">
        <v>399</v>
      </c>
    </row>
    <row r="644" spans="1:4" hidden="1">
      <c r="A644" s="82">
        <v>207</v>
      </c>
      <c r="B644" s="82" t="s">
        <v>463</v>
      </c>
      <c r="C644" s="82">
        <v>306</v>
      </c>
      <c r="D644" s="82" t="s">
        <v>212</v>
      </c>
    </row>
    <row r="645" spans="1:4" hidden="1">
      <c r="A645" s="82">
        <v>207</v>
      </c>
      <c r="B645" s="82" t="s">
        <v>463</v>
      </c>
      <c r="C645" s="82">
        <v>402</v>
      </c>
      <c r="D645" s="82" t="s">
        <v>333</v>
      </c>
    </row>
    <row r="646" spans="1:4" hidden="1">
      <c r="A646" s="82">
        <v>207</v>
      </c>
      <c r="B646" s="82" t="s">
        <v>463</v>
      </c>
      <c r="C646" s="82">
        <v>404</v>
      </c>
      <c r="D646" s="82" t="s">
        <v>334</v>
      </c>
    </row>
    <row r="647" spans="1:4" hidden="1">
      <c r="A647" s="82">
        <v>207</v>
      </c>
      <c r="B647" s="82" t="s">
        <v>463</v>
      </c>
      <c r="C647" s="82">
        <v>405</v>
      </c>
      <c r="D647" s="82" t="s">
        <v>389</v>
      </c>
    </row>
    <row r="648" spans="1:4" hidden="1">
      <c r="A648" s="82">
        <v>207</v>
      </c>
      <c r="B648" s="82" t="s">
        <v>463</v>
      </c>
      <c r="C648" s="82">
        <v>406</v>
      </c>
      <c r="D648" s="82" t="s">
        <v>408</v>
      </c>
    </row>
    <row r="649" spans="1:4" hidden="1">
      <c r="A649" s="82">
        <v>207</v>
      </c>
      <c r="B649" s="82" t="s">
        <v>463</v>
      </c>
      <c r="C649" s="82">
        <v>912</v>
      </c>
      <c r="D649" s="82" t="s">
        <v>399</v>
      </c>
    </row>
    <row r="650" spans="1:4" hidden="1">
      <c r="A650" s="82">
        <v>207</v>
      </c>
      <c r="B650" s="82" t="s">
        <v>463</v>
      </c>
      <c r="C650" s="82">
        <v>913</v>
      </c>
      <c r="D650" s="82" t="s">
        <v>400</v>
      </c>
    </row>
    <row r="651" spans="1:4" hidden="1">
      <c r="A651" s="82">
        <v>208</v>
      </c>
      <c r="B651" s="82" t="s">
        <v>464</v>
      </c>
      <c r="C651" s="82">
        <v>306</v>
      </c>
      <c r="D651" s="82" t="s">
        <v>212</v>
      </c>
    </row>
    <row r="652" spans="1:4" hidden="1">
      <c r="A652" s="82">
        <v>208</v>
      </c>
      <c r="B652" s="82" t="s">
        <v>464</v>
      </c>
      <c r="C652" s="82">
        <v>404</v>
      </c>
      <c r="D652" s="82" t="s">
        <v>334</v>
      </c>
    </row>
    <row r="653" spans="1:4" hidden="1">
      <c r="A653" s="82">
        <v>208</v>
      </c>
      <c r="B653" s="82" t="s">
        <v>464</v>
      </c>
      <c r="C653" s="82">
        <v>405</v>
      </c>
      <c r="D653" s="82" t="s">
        <v>389</v>
      </c>
    </row>
    <row r="654" spans="1:4" hidden="1">
      <c r="A654" s="82">
        <v>208</v>
      </c>
      <c r="B654" s="82" t="s">
        <v>464</v>
      </c>
      <c r="C654" s="82">
        <v>406</v>
      </c>
      <c r="D654" s="82" t="s">
        <v>408</v>
      </c>
    </row>
    <row r="655" spans="1:4" hidden="1">
      <c r="A655" s="82">
        <v>208</v>
      </c>
      <c r="B655" s="82" t="s">
        <v>464</v>
      </c>
      <c r="C655" s="82">
        <v>912</v>
      </c>
      <c r="D655" s="82" t="s">
        <v>399</v>
      </c>
    </row>
    <row r="656" spans="1:4" hidden="1">
      <c r="A656" s="82">
        <v>209</v>
      </c>
      <c r="B656" s="82" t="s">
        <v>465</v>
      </c>
      <c r="C656" s="82">
        <v>306</v>
      </c>
      <c r="D656" s="82" t="s">
        <v>212</v>
      </c>
    </row>
    <row r="657" spans="1:4" hidden="1">
      <c r="A657" s="82">
        <v>209</v>
      </c>
      <c r="B657" s="82" t="s">
        <v>465</v>
      </c>
      <c r="C657" s="82">
        <v>404</v>
      </c>
      <c r="D657" s="82" t="s">
        <v>334</v>
      </c>
    </row>
    <row r="658" spans="1:4" hidden="1">
      <c r="A658" s="82">
        <v>209</v>
      </c>
      <c r="B658" s="82" t="s">
        <v>465</v>
      </c>
      <c r="C658" s="82">
        <v>405</v>
      </c>
      <c r="D658" s="82" t="s">
        <v>389</v>
      </c>
    </row>
    <row r="659" spans="1:4" hidden="1">
      <c r="A659" s="82">
        <v>209</v>
      </c>
      <c r="B659" s="82" t="s">
        <v>465</v>
      </c>
      <c r="C659" s="82">
        <v>406</v>
      </c>
      <c r="D659" s="82" t="s">
        <v>408</v>
      </c>
    </row>
    <row r="660" spans="1:4" hidden="1">
      <c r="A660" s="82">
        <v>209</v>
      </c>
      <c r="B660" s="82" t="s">
        <v>465</v>
      </c>
      <c r="C660" s="82">
        <v>912</v>
      </c>
      <c r="D660" s="82" t="s">
        <v>399</v>
      </c>
    </row>
    <row r="661" spans="1:4" hidden="1">
      <c r="A661" s="82">
        <v>211</v>
      </c>
      <c r="B661" s="82" t="s">
        <v>466</v>
      </c>
      <c r="C661" s="82">
        <v>306</v>
      </c>
      <c r="D661" s="82" t="s">
        <v>212</v>
      </c>
    </row>
    <row r="662" spans="1:4" hidden="1">
      <c r="A662" s="82">
        <v>211</v>
      </c>
      <c r="B662" s="82" t="s">
        <v>466</v>
      </c>
      <c r="C662" s="82">
        <v>404</v>
      </c>
      <c r="D662" s="82" t="s">
        <v>334</v>
      </c>
    </row>
    <row r="663" spans="1:4" hidden="1">
      <c r="A663" s="82">
        <v>211</v>
      </c>
      <c r="B663" s="82" t="s">
        <v>466</v>
      </c>
      <c r="C663" s="82">
        <v>405</v>
      </c>
      <c r="D663" s="82" t="s">
        <v>389</v>
      </c>
    </row>
    <row r="664" spans="1:4" hidden="1">
      <c r="A664" s="82">
        <v>211</v>
      </c>
      <c r="B664" s="82" t="s">
        <v>466</v>
      </c>
      <c r="C664" s="82">
        <v>406</v>
      </c>
      <c r="D664" s="82" t="s">
        <v>408</v>
      </c>
    </row>
    <row r="665" spans="1:4" hidden="1">
      <c r="A665" s="82">
        <v>211</v>
      </c>
      <c r="B665" s="82" t="s">
        <v>466</v>
      </c>
      <c r="C665" s="82">
        <v>912</v>
      </c>
      <c r="D665" s="82" t="s">
        <v>399</v>
      </c>
    </row>
    <row r="666" spans="1:4" hidden="1">
      <c r="A666" s="82">
        <v>212</v>
      </c>
      <c r="B666" s="82" t="s">
        <v>467</v>
      </c>
      <c r="C666" s="82">
        <v>306</v>
      </c>
      <c r="D666" s="82" t="s">
        <v>212</v>
      </c>
    </row>
    <row r="667" spans="1:4" hidden="1">
      <c r="A667" s="82">
        <v>212</v>
      </c>
      <c r="B667" s="82" t="s">
        <v>467</v>
      </c>
      <c r="C667" s="82">
        <v>404</v>
      </c>
      <c r="D667" s="82" t="s">
        <v>334</v>
      </c>
    </row>
    <row r="668" spans="1:4" hidden="1">
      <c r="A668" s="82">
        <v>212</v>
      </c>
      <c r="B668" s="82" t="s">
        <v>467</v>
      </c>
      <c r="C668" s="82">
        <v>405</v>
      </c>
      <c r="D668" s="82" t="s">
        <v>389</v>
      </c>
    </row>
    <row r="669" spans="1:4" hidden="1">
      <c r="A669" s="82">
        <v>212</v>
      </c>
      <c r="B669" s="82" t="s">
        <v>467</v>
      </c>
      <c r="C669" s="82">
        <v>406</v>
      </c>
      <c r="D669" s="82" t="s">
        <v>408</v>
      </c>
    </row>
    <row r="670" spans="1:4" hidden="1">
      <c r="A670" s="82">
        <v>212</v>
      </c>
      <c r="B670" s="82" t="s">
        <v>467</v>
      </c>
      <c r="C670" s="82">
        <v>912</v>
      </c>
      <c r="D670" s="82" t="s">
        <v>399</v>
      </c>
    </row>
    <row r="671" spans="1:4" hidden="1">
      <c r="A671" s="82">
        <v>213</v>
      </c>
      <c r="B671" s="82" t="s">
        <v>468</v>
      </c>
      <c r="C671" s="82">
        <v>306</v>
      </c>
      <c r="D671" s="82" t="s">
        <v>212</v>
      </c>
    </row>
    <row r="672" spans="1:4" hidden="1">
      <c r="A672" s="82">
        <v>213</v>
      </c>
      <c r="B672" s="82" t="s">
        <v>468</v>
      </c>
      <c r="C672" s="82">
        <v>404</v>
      </c>
      <c r="D672" s="82" t="s">
        <v>334</v>
      </c>
    </row>
    <row r="673" spans="1:4" hidden="1">
      <c r="A673" s="82">
        <v>213</v>
      </c>
      <c r="B673" s="82" t="s">
        <v>468</v>
      </c>
      <c r="C673" s="82">
        <v>405</v>
      </c>
      <c r="D673" s="82" t="s">
        <v>389</v>
      </c>
    </row>
    <row r="674" spans="1:4" hidden="1">
      <c r="A674" s="82">
        <v>213</v>
      </c>
      <c r="B674" s="82" t="s">
        <v>468</v>
      </c>
      <c r="C674" s="82">
        <v>914</v>
      </c>
      <c r="D674" s="82" t="s">
        <v>401</v>
      </c>
    </row>
    <row r="675" spans="1:4" hidden="1">
      <c r="A675" s="82">
        <v>214</v>
      </c>
      <c r="B675" s="82" t="s">
        <v>469</v>
      </c>
      <c r="C675" s="82">
        <v>306</v>
      </c>
      <c r="D675" s="82" t="s">
        <v>212</v>
      </c>
    </row>
    <row r="676" spans="1:4" hidden="1">
      <c r="A676" s="82">
        <v>214</v>
      </c>
      <c r="B676" s="82" t="s">
        <v>469</v>
      </c>
      <c r="C676" s="82">
        <v>402</v>
      </c>
      <c r="D676" s="82" t="s">
        <v>333</v>
      </c>
    </row>
    <row r="677" spans="1:4" hidden="1">
      <c r="A677" s="82">
        <v>214</v>
      </c>
      <c r="B677" s="82" t="s">
        <v>469</v>
      </c>
      <c r="C677" s="82">
        <v>404</v>
      </c>
      <c r="D677" s="82" t="s">
        <v>334</v>
      </c>
    </row>
    <row r="678" spans="1:4" hidden="1">
      <c r="A678" s="82">
        <v>214</v>
      </c>
      <c r="B678" s="82" t="s">
        <v>469</v>
      </c>
      <c r="C678" s="82">
        <v>405</v>
      </c>
      <c r="D678" s="82" t="s">
        <v>389</v>
      </c>
    </row>
    <row r="679" spans="1:4" hidden="1">
      <c r="A679" s="82">
        <v>214</v>
      </c>
      <c r="B679" s="82" t="s">
        <v>469</v>
      </c>
      <c r="C679" s="82">
        <v>910</v>
      </c>
      <c r="D679" s="82" t="s">
        <v>397</v>
      </c>
    </row>
    <row r="680" spans="1:4" hidden="1">
      <c r="A680" s="82">
        <v>215</v>
      </c>
      <c r="B680" s="82" t="s">
        <v>470</v>
      </c>
      <c r="C680" s="82">
        <v>306</v>
      </c>
      <c r="D680" s="82" t="s">
        <v>212</v>
      </c>
    </row>
    <row r="681" spans="1:4" hidden="1">
      <c r="A681" s="82">
        <v>215</v>
      </c>
      <c r="B681" s="82" t="s">
        <v>470</v>
      </c>
      <c r="C681" s="82">
        <v>404</v>
      </c>
      <c r="D681" s="82" t="s">
        <v>334</v>
      </c>
    </row>
    <row r="682" spans="1:4" hidden="1">
      <c r="A682" s="82">
        <v>215</v>
      </c>
      <c r="B682" s="82" t="s">
        <v>470</v>
      </c>
      <c r="C682" s="82">
        <v>405</v>
      </c>
      <c r="D682" s="82" t="s">
        <v>389</v>
      </c>
    </row>
    <row r="683" spans="1:4" hidden="1">
      <c r="A683" s="82">
        <v>215</v>
      </c>
      <c r="B683" s="82" t="s">
        <v>470</v>
      </c>
      <c r="C683" s="82">
        <v>406</v>
      </c>
      <c r="D683" s="82" t="s">
        <v>408</v>
      </c>
    </row>
    <row r="684" spans="1:4" hidden="1">
      <c r="A684" s="82">
        <v>215</v>
      </c>
      <c r="B684" s="82" t="s">
        <v>470</v>
      </c>
      <c r="C684" s="82">
        <v>910</v>
      </c>
      <c r="D684" s="82" t="s">
        <v>397</v>
      </c>
    </row>
    <row r="685" spans="1:4" hidden="1">
      <c r="A685" s="82">
        <v>216</v>
      </c>
      <c r="B685" s="82" t="s">
        <v>471</v>
      </c>
      <c r="C685" s="82">
        <v>306</v>
      </c>
      <c r="D685" s="82" t="s">
        <v>212</v>
      </c>
    </row>
    <row r="686" spans="1:4" hidden="1">
      <c r="A686" s="82">
        <v>216</v>
      </c>
      <c r="B686" s="82" t="s">
        <v>471</v>
      </c>
      <c r="C686" s="82">
        <v>404</v>
      </c>
      <c r="D686" s="82" t="s">
        <v>334</v>
      </c>
    </row>
    <row r="687" spans="1:4" hidden="1">
      <c r="A687" s="82">
        <v>216</v>
      </c>
      <c r="B687" s="82" t="s">
        <v>471</v>
      </c>
      <c r="C687" s="82">
        <v>405</v>
      </c>
      <c r="D687" s="82" t="s">
        <v>389</v>
      </c>
    </row>
    <row r="688" spans="1:4" hidden="1">
      <c r="A688" s="82">
        <v>216</v>
      </c>
      <c r="B688" s="82" t="s">
        <v>471</v>
      </c>
      <c r="C688" s="82">
        <v>406</v>
      </c>
      <c r="D688" s="82" t="s">
        <v>408</v>
      </c>
    </row>
    <row r="689" spans="1:4" hidden="1">
      <c r="A689" s="82">
        <v>216</v>
      </c>
      <c r="B689" s="82" t="s">
        <v>471</v>
      </c>
      <c r="C689" s="82">
        <v>912</v>
      </c>
      <c r="D689" s="82" t="s">
        <v>399</v>
      </c>
    </row>
    <row r="690" spans="1:4" hidden="1">
      <c r="A690" s="82">
        <v>217</v>
      </c>
      <c r="B690" s="82" t="s">
        <v>472</v>
      </c>
      <c r="C690" s="82">
        <v>306</v>
      </c>
      <c r="D690" s="82" t="s">
        <v>212</v>
      </c>
    </row>
    <row r="691" spans="1:4" hidden="1">
      <c r="A691" s="82">
        <v>217</v>
      </c>
      <c r="B691" s="82" t="s">
        <v>472</v>
      </c>
      <c r="C691" s="82">
        <v>404</v>
      </c>
      <c r="D691" s="82" t="s">
        <v>334</v>
      </c>
    </row>
    <row r="692" spans="1:4" hidden="1">
      <c r="A692" s="82">
        <v>217</v>
      </c>
      <c r="B692" s="82" t="s">
        <v>472</v>
      </c>
      <c r="C692" s="82">
        <v>405</v>
      </c>
      <c r="D692" s="82" t="s">
        <v>389</v>
      </c>
    </row>
    <row r="693" spans="1:4" hidden="1">
      <c r="A693" s="82">
        <v>217</v>
      </c>
      <c r="B693" s="82" t="s">
        <v>472</v>
      </c>
      <c r="C693" s="82">
        <v>406</v>
      </c>
      <c r="D693" s="82" t="s">
        <v>408</v>
      </c>
    </row>
    <row r="694" spans="1:4" hidden="1">
      <c r="A694" s="82">
        <v>217</v>
      </c>
      <c r="B694" s="82" t="s">
        <v>472</v>
      </c>
      <c r="C694" s="82">
        <v>912</v>
      </c>
      <c r="D694" s="82" t="s">
        <v>399</v>
      </c>
    </row>
    <row r="695" spans="1:4" hidden="1">
      <c r="A695" s="82">
        <v>218</v>
      </c>
      <c r="B695" s="82" t="s">
        <v>473</v>
      </c>
      <c r="C695" s="82">
        <v>306</v>
      </c>
      <c r="D695" s="82" t="s">
        <v>212</v>
      </c>
    </row>
    <row r="696" spans="1:4" hidden="1">
      <c r="A696" s="82">
        <v>218</v>
      </c>
      <c r="B696" s="82" t="s">
        <v>473</v>
      </c>
      <c r="C696" s="82">
        <v>402</v>
      </c>
      <c r="D696" s="82" t="s">
        <v>333</v>
      </c>
    </row>
    <row r="697" spans="1:4" hidden="1">
      <c r="A697" s="82">
        <v>218</v>
      </c>
      <c r="B697" s="82" t="s">
        <v>473</v>
      </c>
      <c r="C697" s="82">
        <v>404</v>
      </c>
      <c r="D697" s="82" t="s">
        <v>334</v>
      </c>
    </row>
    <row r="698" spans="1:4" hidden="1">
      <c r="A698" s="82">
        <v>218</v>
      </c>
      <c r="B698" s="82" t="s">
        <v>473</v>
      </c>
      <c r="C698" s="82">
        <v>405</v>
      </c>
      <c r="D698" s="82" t="s">
        <v>389</v>
      </c>
    </row>
    <row r="699" spans="1:4" hidden="1">
      <c r="A699" s="82">
        <v>218</v>
      </c>
      <c r="B699" s="82" t="s">
        <v>473</v>
      </c>
      <c r="C699" s="82">
        <v>406</v>
      </c>
      <c r="D699" s="82" t="s">
        <v>408</v>
      </c>
    </row>
    <row r="700" spans="1:4" hidden="1">
      <c r="A700" s="82">
        <v>218</v>
      </c>
      <c r="B700" s="82" t="s">
        <v>473</v>
      </c>
      <c r="C700" s="82">
        <v>912</v>
      </c>
      <c r="D700" s="82" t="s">
        <v>399</v>
      </c>
    </row>
    <row r="701" spans="1:4" hidden="1">
      <c r="A701" s="82">
        <v>218</v>
      </c>
      <c r="B701" s="82" t="s">
        <v>473</v>
      </c>
      <c r="C701" s="82">
        <v>913</v>
      </c>
      <c r="D701" s="82" t="s">
        <v>400</v>
      </c>
    </row>
    <row r="702" spans="1:4" hidden="1">
      <c r="A702" s="82">
        <v>219</v>
      </c>
      <c r="B702" s="82" t="s">
        <v>474</v>
      </c>
      <c r="C702" s="82">
        <v>306</v>
      </c>
      <c r="D702" s="82" t="s">
        <v>212</v>
      </c>
    </row>
    <row r="703" spans="1:4" hidden="1">
      <c r="A703" s="82">
        <v>219</v>
      </c>
      <c r="B703" s="82" t="s">
        <v>474</v>
      </c>
      <c r="C703" s="82">
        <v>402</v>
      </c>
      <c r="D703" s="82" t="s">
        <v>333</v>
      </c>
    </row>
    <row r="704" spans="1:4" hidden="1">
      <c r="A704" s="82">
        <v>219</v>
      </c>
      <c r="B704" s="82" t="s">
        <v>474</v>
      </c>
      <c r="C704" s="82">
        <v>404</v>
      </c>
      <c r="D704" s="82" t="s">
        <v>334</v>
      </c>
    </row>
    <row r="705" spans="1:4" hidden="1">
      <c r="A705" s="82">
        <v>219</v>
      </c>
      <c r="B705" s="82" t="s">
        <v>474</v>
      </c>
      <c r="C705" s="82">
        <v>405</v>
      </c>
      <c r="D705" s="82" t="s">
        <v>389</v>
      </c>
    </row>
    <row r="706" spans="1:4" hidden="1">
      <c r="A706" s="82">
        <v>219</v>
      </c>
      <c r="B706" s="82" t="s">
        <v>474</v>
      </c>
      <c r="C706" s="82">
        <v>406</v>
      </c>
      <c r="D706" s="82" t="s">
        <v>408</v>
      </c>
    </row>
    <row r="707" spans="1:4" hidden="1">
      <c r="A707" s="82">
        <v>219</v>
      </c>
      <c r="B707" s="82" t="s">
        <v>474</v>
      </c>
      <c r="C707" s="82">
        <v>913</v>
      </c>
      <c r="D707" s="82" t="s">
        <v>400</v>
      </c>
    </row>
    <row r="708" spans="1:4" hidden="1">
      <c r="A708" s="82">
        <v>221</v>
      </c>
      <c r="B708" s="82" t="s">
        <v>475</v>
      </c>
      <c r="C708" s="82">
        <v>306</v>
      </c>
      <c r="D708" s="82" t="s">
        <v>212</v>
      </c>
    </row>
    <row r="709" spans="1:4" hidden="1">
      <c r="A709" s="82">
        <v>221</v>
      </c>
      <c r="B709" s="82" t="s">
        <v>475</v>
      </c>
      <c r="C709" s="82">
        <v>402</v>
      </c>
      <c r="D709" s="82" t="s">
        <v>333</v>
      </c>
    </row>
    <row r="710" spans="1:4" hidden="1">
      <c r="A710" s="82">
        <v>221</v>
      </c>
      <c r="B710" s="82" t="s">
        <v>475</v>
      </c>
      <c r="C710" s="82">
        <v>404</v>
      </c>
      <c r="D710" s="82" t="s">
        <v>334</v>
      </c>
    </row>
    <row r="711" spans="1:4" hidden="1">
      <c r="A711" s="82">
        <v>221</v>
      </c>
      <c r="B711" s="82" t="s">
        <v>475</v>
      </c>
      <c r="C711" s="82">
        <v>405</v>
      </c>
      <c r="D711" s="82" t="s">
        <v>389</v>
      </c>
    </row>
    <row r="712" spans="1:4" hidden="1">
      <c r="A712" s="82">
        <v>221</v>
      </c>
      <c r="B712" s="82" t="s">
        <v>475</v>
      </c>
      <c r="C712" s="82">
        <v>406</v>
      </c>
      <c r="D712" s="82" t="s">
        <v>408</v>
      </c>
    </row>
    <row r="713" spans="1:4" hidden="1">
      <c r="A713" s="82">
        <v>221</v>
      </c>
      <c r="B713" s="82" t="s">
        <v>475</v>
      </c>
      <c r="C713" s="82">
        <v>913</v>
      </c>
      <c r="D713" s="82" t="s">
        <v>400</v>
      </c>
    </row>
    <row r="714" spans="1:4" hidden="1">
      <c r="A714" s="82">
        <v>222</v>
      </c>
      <c r="B714" s="82" t="s">
        <v>476</v>
      </c>
      <c r="C714" s="82">
        <v>306</v>
      </c>
      <c r="D714" s="82" t="s">
        <v>212</v>
      </c>
    </row>
    <row r="715" spans="1:4" hidden="1">
      <c r="A715" s="82">
        <v>222</v>
      </c>
      <c r="B715" s="82" t="s">
        <v>476</v>
      </c>
      <c r="C715" s="82">
        <v>402</v>
      </c>
      <c r="D715" s="82" t="s">
        <v>333</v>
      </c>
    </row>
    <row r="716" spans="1:4" hidden="1">
      <c r="A716" s="82">
        <v>222</v>
      </c>
      <c r="B716" s="82" t="s">
        <v>476</v>
      </c>
      <c r="C716" s="82">
        <v>404</v>
      </c>
      <c r="D716" s="82" t="s">
        <v>334</v>
      </c>
    </row>
    <row r="717" spans="1:4" hidden="1">
      <c r="A717" s="82">
        <v>222</v>
      </c>
      <c r="B717" s="82" t="s">
        <v>476</v>
      </c>
      <c r="C717" s="82">
        <v>405</v>
      </c>
      <c r="D717" s="82" t="s">
        <v>389</v>
      </c>
    </row>
    <row r="718" spans="1:4" hidden="1">
      <c r="A718" s="82">
        <v>222</v>
      </c>
      <c r="B718" s="82" t="s">
        <v>476</v>
      </c>
      <c r="C718" s="82">
        <v>406</v>
      </c>
      <c r="D718" s="82" t="s">
        <v>408</v>
      </c>
    </row>
    <row r="719" spans="1:4" hidden="1">
      <c r="A719" s="82">
        <v>222</v>
      </c>
      <c r="B719" s="82" t="s">
        <v>476</v>
      </c>
      <c r="C719" s="82">
        <v>912</v>
      </c>
      <c r="D719" s="82" t="s">
        <v>399</v>
      </c>
    </row>
    <row r="720" spans="1:4" hidden="1">
      <c r="A720" s="82">
        <v>222</v>
      </c>
      <c r="B720" s="82" t="s">
        <v>476</v>
      </c>
      <c r="C720" s="82">
        <v>913</v>
      </c>
      <c r="D720" s="82" t="s">
        <v>400</v>
      </c>
    </row>
    <row r="721" spans="1:4" hidden="1">
      <c r="A721" s="82">
        <v>223</v>
      </c>
      <c r="B721" s="82" t="s">
        <v>477</v>
      </c>
      <c r="C721" s="82">
        <v>306</v>
      </c>
      <c r="D721" s="82" t="s">
        <v>212</v>
      </c>
    </row>
    <row r="722" spans="1:4" hidden="1">
      <c r="A722" s="82">
        <v>223</v>
      </c>
      <c r="B722" s="82" t="s">
        <v>477</v>
      </c>
      <c r="C722" s="82">
        <v>404</v>
      </c>
      <c r="D722" s="82" t="s">
        <v>334</v>
      </c>
    </row>
    <row r="723" spans="1:4" hidden="1">
      <c r="A723" s="82">
        <v>223</v>
      </c>
      <c r="B723" s="82" t="s">
        <v>477</v>
      </c>
      <c r="C723" s="82">
        <v>405</v>
      </c>
      <c r="D723" s="82" t="s">
        <v>389</v>
      </c>
    </row>
    <row r="724" spans="1:4" hidden="1">
      <c r="A724" s="82">
        <v>223</v>
      </c>
      <c r="B724" s="82" t="s">
        <v>477</v>
      </c>
      <c r="C724" s="82">
        <v>406</v>
      </c>
      <c r="D724" s="82" t="s">
        <v>408</v>
      </c>
    </row>
    <row r="725" spans="1:4" hidden="1">
      <c r="A725" s="82">
        <v>223</v>
      </c>
      <c r="B725" s="82" t="s">
        <v>477</v>
      </c>
      <c r="C725" s="82">
        <v>912</v>
      </c>
      <c r="D725" s="82" t="s">
        <v>399</v>
      </c>
    </row>
    <row r="726" spans="1:4" hidden="1">
      <c r="A726" s="82">
        <v>223</v>
      </c>
      <c r="B726" s="82" t="s">
        <v>477</v>
      </c>
      <c r="C726" s="82">
        <v>913</v>
      </c>
      <c r="D726" s="82" t="s">
        <v>400</v>
      </c>
    </row>
    <row r="727" spans="1:4" hidden="1">
      <c r="A727" s="82">
        <v>224</v>
      </c>
      <c r="B727" s="82" t="s">
        <v>478</v>
      </c>
      <c r="C727" s="82">
        <v>306</v>
      </c>
      <c r="D727" s="82" t="s">
        <v>212</v>
      </c>
    </row>
    <row r="728" spans="1:4" hidden="1">
      <c r="A728" s="82">
        <v>224</v>
      </c>
      <c r="B728" s="82" t="s">
        <v>478</v>
      </c>
      <c r="C728" s="82">
        <v>404</v>
      </c>
      <c r="D728" s="82" t="s">
        <v>334</v>
      </c>
    </row>
    <row r="729" spans="1:4" hidden="1">
      <c r="A729" s="82">
        <v>224</v>
      </c>
      <c r="B729" s="82" t="s">
        <v>478</v>
      </c>
      <c r="C729" s="82">
        <v>405</v>
      </c>
      <c r="D729" s="82" t="s">
        <v>389</v>
      </c>
    </row>
    <row r="730" spans="1:4" hidden="1">
      <c r="A730" s="82">
        <v>224</v>
      </c>
      <c r="B730" s="82" t="s">
        <v>478</v>
      </c>
      <c r="C730" s="82">
        <v>406</v>
      </c>
      <c r="D730" s="82" t="s">
        <v>408</v>
      </c>
    </row>
    <row r="731" spans="1:4" hidden="1">
      <c r="A731" s="82">
        <v>224</v>
      </c>
      <c r="B731" s="82" t="s">
        <v>478</v>
      </c>
      <c r="C731" s="82">
        <v>910</v>
      </c>
      <c r="D731" s="82" t="s">
        <v>397</v>
      </c>
    </row>
    <row r="732" spans="1:4" hidden="1">
      <c r="A732" s="82">
        <v>225</v>
      </c>
      <c r="B732" s="82" t="s">
        <v>479</v>
      </c>
      <c r="C732" s="82">
        <v>306</v>
      </c>
      <c r="D732" s="82" t="s">
        <v>212</v>
      </c>
    </row>
    <row r="733" spans="1:4" hidden="1">
      <c r="A733" s="82">
        <v>225</v>
      </c>
      <c r="B733" s="82" t="s">
        <v>479</v>
      </c>
      <c r="C733" s="82">
        <v>404</v>
      </c>
      <c r="D733" s="82" t="s">
        <v>334</v>
      </c>
    </row>
    <row r="734" spans="1:4" hidden="1">
      <c r="A734" s="82">
        <v>225</v>
      </c>
      <c r="B734" s="82" t="s">
        <v>479</v>
      </c>
      <c r="C734" s="82">
        <v>405</v>
      </c>
      <c r="D734" s="82" t="s">
        <v>389</v>
      </c>
    </row>
    <row r="735" spans="1:4" hidden="1">
      <c r="A735" s="82">
        <v>225</v>
      </c>
      <c r="B735" s="82" t="s">
        <v>479</v>
      </c>
      <c r="C735" s="82">
        <v>910</v>
      </c>
      <c r="D735" s="82" t="s">
        <v>397</v>
      </c>
    </row>
    <row r="736" spans="1:4" hidden="1">
      <c r="A736" s="82">
        <v>226</v>
      </c>
      <c r="B736" s="82" t="s">
        <v>480</v>
      </c>
      <c r="C736" s="82">
        <v>306</v>
      </c>
      <c r="D736" s="82" t="s">
        <v>212</v>
      </c>
    </row>
    <row r="737" spans="1:4" hidden="1">
      <c r="A737" s="82">
        <v>226</v>
      </c>
      <c r="B737" s="82" t="s">
        <v>480</v>
      </c>
      <c r="C737" s="82">
        <v>404</v>
      </c>
      <c r="D737" s="82" t="s">
        <v>334</v>
      </c>
    </row>
    <row r="738" spans="1:4" hidden="1">
      <c r="A738" s="82">
        <v>226</v>
      </c>
      <c r="B738" s="82" t="s">
        <v>480</v>
      </c>
      <c r="C738" s="82">
        <v>405</v>
      </c>
      <c r="D738" s="82" t="s">
        <v>389</v>
      </c>
    </row>
    <row r="739" spans="1:4" hidden="1">
      <c r="A739" s="82">
        <v>226</v>
      </c>
      <c r="B739" s="82" t="s">
        <v>480</v>
      </c>
      <c r="C739" s="82">
        <v>910</v>
      </c>
      <c r="D739" s="82" t="s">
        <v>397</v>
      </c>
    </row>
    <row r="740" spans="1:4" hidden="1">
      <c r="A740" s="82">
        <v>226</v>
      </c>
      <c r="B740" s="82" t="s">
        <v>480</v>
      </c>
      <c r="C740" s="82">
        <v>920</v>
      </c>
      <c r="D740" s="82" t="s">
        <v>405</v>
      </c>
    </row>
    <row r="741" spans="1:4" hidden="1">
      <c r="A741" s="82">
        <v>227</v>
      </c>
      <c r="B741" s="82" t="s">
        <v>481</v>
      </c>
      <c r="C741" s="82">
        <v>306</v>
      </c>
      <c r="D741" s="82" t="s">
        <v>212</v>
      </c>
    </row>
    <row r="742" spans="1:4" hidden="1">
      <c r="A742" s="82">
        <v>227</v>
      </c>
      <c r="B742" s="82" t="s">
        <v>481</v>
      </c>
      <c r="C742" s="82">
        <v>404</v>
      </c>
      <c r="D742" s="82" t="s">
        <v>334</v>
      </c>
    </row>
    <row r="743" spans="1:4" hidden="1">
      <c r="A743" s="82">
        <v>227</v>
      </c>
      <c r="B743" s="82" t="s">
        <v>481</v>
      </c>
      <c r="C743" s="82">
        <v>405</v>
      </c>
      <c r="D743" s="82" t="s">
        <v>389</v>
      </c>
    </row>
    <row r="744" spans="1:4" hidden="1">
      <c r="A744" s="82">
        <v>227</v>
      </c>
      <c r="B744" s="82" t="s">
        <v>481</v>
      </c>
      <c r="C744" s="82">
        <v>910</v>
      </c>
      <c r="D744" s="82" t="s">
        <v>397</v>
      </c>
    </row>
    <row r="745" spans="1:4" hidden="1">
      <c r="A745" s="82">
        <v>227</v>
      </c>
      <c r="B745" s="82" t="s">
        <v>481</v>
      </c>
      <c r="C745" s="82">
        <v>920</v>
      </c>
      <c r="D745" s="82" t="s">
        <v>405</v>
      </c>
    </row>
    <row r="746" spans="1:4" hidden="1">
      <c r="A746" s="82">
        <v>228</v>
      </c>
      <c r="B746" s="82" t="s">
        <v>482</v>
      </c>
      <c r="C746" s="82">
        <v>306</v>
      </c>
      <c r="D746" s="82" t="s">
        <v>212</v>
      </c>
    </row>
    <row r="747" spans="1:4" hidden="1">
      <c r="A747" s="82">
        <v>228</v>
      </c>
      <c r="B747" s="82" t="s">
        <v>482</v>
      </c>
      <c r="C747" s="82">
        <v>402</v>
      </c>
      <c r="D747" s="82" t="s">
        <v>333</v>
      </c>
    </row>
    <row r="748" spans="1:4" hidden="1">
      <c r="A748" s="82">
        <v>228</v>
      </c>
      <c r="B748" s="82" t="s">
        <v>482</v>
      </c>
      <c r="C748" s="82">
        <v>404</v>
      </c>
      <c r="D748" s="82" t="s">
        <v>334</v>
      </c>
    </row>
    <row r="749" spans="1:4" hidden="1">
      <c r="A749" s="82">
        <v>228</v>
      </c>
      <c r="B749" s="82" t="s">
        <v>482</v>
      </c>
      <c r="C749" s="82">
        <v>405</v>
      </c>
      <c r="D749" s="82" t="s">
        <v>389</v>
      </c>
    </row>
    <row r="750" spans="1:4" hidden="1">
      <c r="A750" s="82">
        <v>228</v>
      </c>
      <c r="B750" s="82" t="s">
        <v>482</v>
      </c>
      <c r="C750" s="82">
        <v>910</v>
      </c>
      <c r="D750" s="82" t="s">
        <v>397</v>
      </c>
    </row>
    <row r="751" spans="1:4" hidden="1">
      <c r="A751" s="82">
        <v>229</v>
      </c>
      <c r="B751" s="82" t="s">
        <v>483</v>
      </c>
      <c r="C751" s="82">
        <v>306</v>
      </c>
      <c r="D751" s="82" t="s">
        <v>212</v>
      </c>
    </row>
    <row r="752" spans="1:4" hidden="1">
      <c r="A752" s="82">
        <v>229</v>
      </c>
      <c r="B752" s="82" t="s">
        <v>483</v>
      </c>
      <c r="C752" s="82">
        <v>404</v>
      </c>
      <c r="D752" s="82" t="s">
        <v>334</v>
      </c>
    </row>
    <row r="753" spans="1:4" hidden="1">
      <c r="A753" s="82">
        <v>229</v>
      </c>
      <c r="B753" s="82" t="s">
        <v>483</v>
      </c>
      <c r="C753" s="82">
        <v>405</v>
      </c>
      <c r="D753" s="82" t="s">
        <v>389</v>
      </c>
    </row>
    <row r="754" spans="1:4" hidden="1">
      <c r="A754" s="82">
        <v>229</v>
      </c>
      <c r="B754" s="82" t="s">
        <v>483</v>
      </c>
      <c r="C754" s="82">
        <v>910</v>
      </c>
      <c r="D754" s="82" t="s">
        <v>397</v>
      </c>
    </row>
    <row r="755" spans="1:4" hidden="1">
      <c r="A755" s="82">
        <v>229</v>
      </c>
      <c r="B755" s="82" t="s">
        <v>483</v>
      </c>
      <c r="C755" s="82">
        <v>921</v>
      </c>
      <c r="D755" s="82" t="s">
        <v>406</v>
      </c>
    </row>
    <row r="756" spans="1:4" hidden="1">
      <c r="A756" s="82">
        <v>231</v>
      </c>
      <c r="B756" s="82" t="s">
        <v>484</v>
      </c>
      <c r="C756" s="82">
        <v>306</v>
      </c>
      <c r="D756" s="82" t="s">
        <v>212</v>
      </c>
    </row>
    <row r="757" spans="1:4" hidden="1">
      <c r="A757" s="82">
        <v>231</v>
      </c>
      <c r="B757" s="82" t="s">
        <v>484</v>
      </c>
      <c r="C757" s="82">
        <v>404</v>
      </c>
      <c r="D757" s="82" t="s">
        <v>334</v>
      </c>
    </row>
    <row r="758" spans="1:4" hidden="1">
      <c r="A758" s="82">
        <v>231</v>
      </c>
      <c r="B758" s="82" t="s">
        <v>484</v>
      </c>
      <c r="C758" s="82">
        <v>920</v>
      </c>
      <c r="D758" s="82" t="s">
        <v>405</v>
      </c>
    </row>
    <row r="759" spans="1:4" hidden="1">
      <c r="A759" s="82">
        <v>232</v>
      </c>
      <c r="B759" s="82" t="s">
        <v>485</v>
      </c>
      <c r="C759" s="82">
        <v>105</v>
      </c>
      <c r="D759" s="82" t="s">
        <v>280</v>
      </c>
    </row>
    <row r="760" spans="1:4" hidden="1">
      <c r="A760" s="82">
        <v>232</v>
      </c>
      <c r="B760" s="82" t="s">
        <v>485</v>
      </c>
      <c r="C760" s="82">
        <v>306</v>
      </c>
      <c r="D760" s="82" t="s">
        <v>212</v>
      </c>
    </row>
    <row r="761" spans="1:4" hidden="1">
      <c r="A761" s="82">
        <v>232</v>
      </c>
      <c r="B761" s="82" t="s">
        <v>485</v>
      </c>
      <c r="C761" s="82">
        <v>402</v>
      </c>
      <c r="D761" s="82" t="s">
        <v>333</v>
      </c>
    </row>
    <row r="762" spans="1:4" hidden="1">
      <c r="A762" s="82">
        <v>232</v>
      </c>
      <c r="B762" s="82" t="s">
        <v>485</v>
      </c>
      <c r="C762" s="82">
        <v>403</v>
      </c>
      <c r="D762" s="82" t="s">
        <v>226</v>
      </c>
    </row>
    <row r="763" spans="1:4" hidden="1">
      <c r="A763" s="82">
        <v>232</v>
      </c>
      <c r="B763" s="82" t="s">
        <v>485</v>
      </c>
      <c r="C763" s="82">
        <v>404</v>
      </c>
      <c r="D763" s="82" t="s">
        <v>334</v>
      </c>
    </row>
    <row r="764" spans="1:4" hidden="1">
      <c r="A764" s="82">
        <v>232</v>
      </c>
      <c r="B764" s="82" t="s">
        <v>485</v>
      </c>
      <c r="C764" s="82">
        <v>919</v>
      </c>
      <c r="D764" s="82" t="s">
        <v>386</v>
      </c>
    </row>
    <row r="765" spans="1:4" hidden="1">
      <c r="A765" s="82">
        <v>233</v>
      </c>
      <c r="B765" s="82" t="s">
        <v>486</v>
      </c>
      <c r="C765" s="82">
        <v>306</v>
      </c>
      <c r="D765" s="82" t="s">
        <v>212</v>
      </c>
    </row>
    <row r="766" spans="1:4" hidden="1">
      <c r="A766" s="82">
        <v>233</v>
      </c>
      <c r="B766" s="82" t="s">
        <v>486</v>
      </c>
      <c r="C766" s="82">
        <v>404</v>
      </c>
      <c r="D766" s="82" t="s">
        <v>334</v>
      </c>
    </row>
    <row r="767" spans="1:4" hidden="1">
      <c r="A767" s="82">
        <v>233</v>
      </c>
      <c r="B767" s="82" t="s">
        <v>486</v>
      </c>
      <c r="C767" s="82">
        <v>405</v>
      </c>
      <c r="D767" s="82" t="s">
        <v>389</v>
      </c>
    </row>
    <row r="768" spans="1:4" hidden="1">
      <c r="A768" s="82">
        <v>233</v>
      </c>
      <c r="B768" s="82" t="s">
        <v>486</v>
      </c>
      <c r="C768" s="82">
        <v>406</v>
      </c>
      <c r="D768" s="82" t="s">
        <v>408</v>
      </c>
    </row>
    <row r="769" spans="1:4" hidden="1">
      <c r="A769" s="82">
        <v>233</v>
      </c>
      <c r="B769" s="82" t="s">
        <v>486</v>
      </c>
      <c r="C769" s="82">
        <v>910</v>
      </c>
      <c r="D769" s="82" t="s">
        <v>397</v>
      </c>
    </row>
    <row r="770" spans="1:4" hidden="1">
      <c r="A770" s="82">
        <v>999</v>
      </c>
      <c r="B770" s="82" t="s">
        <v>487</v>
      </c>
      <c r="C770" s="82">
        <v>999</v>
      </c>
      <c r="D770" s="82" t="s">
        <v>488</v>
      </c>
    </row>
  </sheetData>
  <autoFilter ref="A1:D770">
    <filterColumn colId="3">
      <filters>
        <filter val="GER. - DEVOLUÇÃO DE CAUÇÃO"/>
      </filters>
    </filterColumn>
  </autoFilter>
  <pageMargins left="0.51181102362204722" right="0.51181102362204722" top="0" bottom="0" header="0.31496062992125984" footer="0.31496062992125984"/>
  <pageSetup paperSize="9" scale="70" orientation="portrait" r:id="rId1"/>
  <headerFooter>
    <oddHeader>&amp;R&amp;"Arial,Normal"&amp;12&amp;P   /  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>
    <pageSetUpPr fitToPage="1"/>
  </sheetPr>
  <dimension ref="B1:Q72"/>
  <sheetViews>
    <sheetView showGridLines="0" topLeftCell="A24" zoomScale="60" zoomScaleNormal="60" workbookViewId="0">
      <selection activeCell="G43" sqref="G43"/>
    </sheetView>
  </sheetViews>
  <sheetFormatPr defaultColWidth="9.140625" defaultRowHeight="20.25"/>
  <cols>
    <col min="1" max="1" width="9.140625" style="10"/>
    <col min="2" max="2" width="67.42578125" style="10" customWidth="1"/>
    <col min="3" max="3" width="26.42578125" style="10" customWidth="1"/>
    <col min="4" max="4" width="40.42578125" style="10" bestFit="1" customWidth="1"/>
    <col min="5" max="5" width="42.5703125" style="10" customWidth="1"/>
    <col min="6" max="6" width="9.140625" style="10"/>
    <col min="7" max="7" width="51.85546875" style="10" bestFit="1" customWidth="1"/>
    <col min="8" max="8" width="17.140625" style="10" bestFit="1" customWidth="1"/>
    <col min="9" max="9" width="17.5703125" style="10" bestFit="1" customWidth="1"/>
    <col min="10" max="10" width="19.42578125" style="10" bestFit="1" customWidth="1"/>
    <col min="11" max="11" width="25.42578125" style="10" customWidth="1"/>
    <col min="12" max="17" width="8.85546875" customWidth="1"/>
    <col min="18" max="16384" width="9.140625" style="10"/>
  </cols>
  <sheetData>
    <row r="1" spans="2:14" ht="35.25" customHeight="1" thickBot="1">
      <c r="C1" s="12" t="s">
        <v>25</v>
      </c>
      <c r="E1" s="13">
        <v>42917</v>
      </c>
      <c r="G1" s="14" t="s">
        <v>70</v>
      </c>
      <c r="H1" s="15" t="s">
        <v>3</v>
      </c>
      <c r="I1" s="15" t="s">
        <v>71</v>
      </c>
      <c r="J1" s="16" t="s">
        <v>72</v>
      </c>
      <c r="K1" s="33"/>
    </row>
    <row r="2" spans="2:14" ht="35.25" customHeight="1" thickBot="1">
      <c r="B2" s="7" t="s">
        <v>24</v>
      </c>
      <c r="C2" s="5">
        <v>9</v>
      </c>
      <c r="D2" s="4"/>
      <c r="E2" s="17">
        <v>24699297</v>
      </c>
      <c r="G2" s="23" t="s">
        <v>74</v>
      </c>
      <c r="H2" s="24">
        <v>42921</v>
      </c>
      <c r="I2" s="25">
        <v>314</v>
      </c>
      <c r="J2" s="62">
        <f>+E35-K2</f>
        <v>548662</v>
      </c>
      <c r="K2" s="63">
        <v>300000</v>
      </c>
      <c r="L2" s="64" t="s">
        <v>491</v>
      </c>
      <c r="M2" s="65"/>
      <c r="N2" s="65"/>
    </row>
    <row r="3" spans="2:14" ht="35.25" customHeight="1" thickBot="1">
      <c r="B3" s="7" t="s">
        <v>26</v>
      </c>
      <c r="C3" s="5">
        <v>9</v>
      </c>
      <c r="D3" s="4"/>
      <c r="E3" s="22">
        <f>-E38</f>
        <v>-150000</v>
      </c>
      <c r="G3" s="18" t="s">
        <v>29</v>
      </c>
      <c r="H3" s="24">
        <v>42923</v>
      </c>
      <c r="I3" s="20">
        <v>314</v>
      </c>
      <c r="J3" s="21">
        <f>+E32</f>
        <v>1076851</v>
      </c>
      <c r="K3" s="33"/>
    </row>
    <row r="4" spans="2:14" ht="35.25" customHeight="1" thickBot="1">
      <c r="B4" s="7" t="s">
        <v>27</v>
      </c>
      <c r="C4" s="5"/>
      <c r="D4" s="4"/>
      <c r="E4" s="17">
        <f>SUM(E2:E3)</f>
        <v>24549297</v>
      </c>
      <c r="G4" s="29" t="s">
        <v>76</v>
      </c>
      <c r="H4" s="30">
        <v>42929</v>
      </c>
      <c r="I4" s="31">
        <v>311</v>
      </c>
      <c r="J4" s="32">
        <f>+E25*45%</f>
        <v>4233849.75</v>
      </c>
      <c r="K4" s="33"/>
    </row>
    <row r="5" spans="2:14" ht="35.25" customHeight="1" thickBot="1">
      <c r="B5" s="7" t="s">
        <v>28</v>
      </c>
      <c r="C5" s="5"/>
      <c r="D5" s="4"/>
      <c r="E5" s="17">
        <f>SUM(E25:E34)-E32</f>
        <v>24549297</v>
      </c>
      <c r="G5" s="23" t="s">
        <v>75</v>
      </c>
      <c r="H5" s="24">
        <v>42930</v>
      </c>
      <c r="I5" s="25">
        <v>321</v>
      </c>
      <c r="J5" s="26">
        <f>+E40</f>
        <v>335218</v>
      </c>
      <c r="K5" s="33"/>
    </row>
    <row r="6" spans="2:14" ht="35.25" customHeight="1" thickBot="1">
      <c r="B6" s="54" t="s">
        <v>69</v>
      </c>
      <c r="C6" s="55"/>
      <c r="D6" s="55"/>
      <c r="E6" s="57">
        <f>+E4-E5</f>
        <v>0</v>
      </c>
      <c r="F6" s="6"/>
      <c r="G6" s="18" t="s">
        <v>73</v>
      </c>
      <c r="H6" s="19">
        <v>42930</v>
      </c>
      <c r="I6" s="20">
        <v>314</v>
      </c>
      <c r="J6" s="21">
        <v>100000</v>
      </c>
      <c r="K6" s="33"/>
    </row>
    <row r="7" spans="2:14" ht="35.25" customHeight="1" thickBot="1">
      <c r="B7" s="8"/>
      <c r="C7" s="27"/>
      <c r="D7" s="27"/>
      <c r="E7" s="28"/>
      <c r="F7" s="6"/>
      <c r="G7" s="61" t="s">
        <v>66</v>
      </c>
      <c r="H7" s="30">
        <v>0</v>
      </c>
      <c r="I7" s="31">
        <v>370</v>
      </c>
      <c r="J7" s="35">
        <f>+E55</f>
        <v>0</v>
      </c>
      <c r="K7" s="33"/>
    </row>
    <row r="8" spans="2:14" ht="35.25" customHeight="1">
      <c r="B8" s="6"/>
      <c r="C8" s="6"/>
      <c r="D8" s="6"/>
      <c r="E8" s="6"/>
      <c r="F8" s="6"/>
      <c r="G8" s="60" t="s">
        <v>98</v>
      </c>
      <c r="H8" s="30">
        <v>42936</v>
      </c>
      <c r="I8" s="31">
        <v>314</v>
      </c>
      <c r="J8" s="32">
        <f>+E37-E32</f>
        <v>5384254</v>
      </c>
      <c r="K8" s="33"/>
    </row>
    <row r="9" spans="2:14" ht="35.25" customHeight="1" thickBot="1">
      <c r="B9" s="6"/>
      <c r="C9" s="6"/>
      <c r="D9" s="6"/>
      <c r="E9" s="6"/>
      <c r="F9" s="6"/>
      <c r="G9" s="29" t="s">
        <v>77</v>
      </c>
      <c r="H9" s="30">
        <v>42940</v>
      </c>
      <c r="I9" s="31">
        <v>352</v>
      </c>
      <c r="J9" s="32">
        <f>+E53</f>
        <v>1233945</v>
      </c>
      <c r="K9" s="33"/>
    </row>
    <row r="10" spans="2:14" ht="35.25" customHeight="1" thickBot="1">
      <c r="B10" s="8"/>
      <c r="C10" s="27"/>
      <c r="D10" s="27"/>
      <c r="E10" s="28"/>
      <c r="F10" s="6"/>
      <c r="G10" s="29" t="s">
        <v>4</v>
      </c>
      <c r="H10" s="30">
        <v>42944</v>
      </c>
      <c r="I10" s="31">
        <v>311</v>
      </c>
      <c r="J10" s="32">
        <f>+E25-J4</f>
        <v>5174705.25</v>
      </c>
      <c r="K10" s="33"/>
    </row>
    <row r="11" spans="2:14" ht="35.25" customHeight="1" thickBot="1">
      <c r="B11" s="8" t="s">
        <v>30</v>
      </c>
      <c r="C11" s="27"/>
      <c r="D11" s="27">
        <v>7</v>
      </c>
      <c r="E11" s="28">
        <v>108616</v>
      </c>
      <c r="F11" s="6"/>
      <c r="G11" s="29" t="s">
        <v>79</v>
      </c>
      <c r="H11" s="30"/>
      <c r="I11" s="31">
        <v>311</v>
      </c>
      <c r="J11" s="32">
        <v>0</v>
      </c>
      <c r="K11" s="33"/>
    </row>
    <row r="12" spans="2:14" ht="35.25" customHeight="1" thickBot="1">
      <c r="B12" s="8" t="s">
        <v>31</v>
      </c>
      <c r="C12" s="27"/>
      <c r="D12" s="27">
        <v>7</v>
      </c>
      <c r="E12" s="28">
        <v>2022213</v>
      </c>
      <c r="F12" s="6"/>
      <c r="K12" s="33"/>
    </row>
    <row r="13" spans="2:14" ht="35.25" customHeight="1" thickBot="1">
      <c r="B13" s="8" t="s">
        <v>32</v>
      </c>
      <c r="C13" s="27"/>
      <c r="D13" s="27">
        <v>7</v>
      </c>
      <c r="E13" s="28">
        <v>305945</v>
      </c>
      <c r="F13" s="6"/>
    </row>
    <row r="14" spans="2:14" ht="35.25" customHeight="1" thickBot="1">
      <c r="B14" s="8" t="s">
        <v>33</v>
      </c>
      <c r="C14" s="27"/>
      <c r="D14" s="56">
        <v>7</v>
      </c>
      <c r="E14" s="28">
        <f>3546850-266000</f>
        <v>3280850</v>
      </c>
      <c r="F14" s="6"/>
      <c r="I14" s="59"/>
    </row>
    <row r="15" spans="2:14" ht="35.25" customHeight="1">
      <c r="B15" s="33"/>
      <c r="C15" s="33"/>
      <c r="D15" s="33"/>
      <c r="E15" s="36"/>
      <c r="F15" s="6"/>
      <c r="K15" s="34"/>
    </row>
    <row r="16" spans="2:14" ht="35.25" customHeight="1">
      <c r="B16" s="33" t="s">
        <v>34</v>
      </c>
      <c r="C16" s="33"/>
      <c r="D16" s="33">
        <v>7</v>
      </c>
      <c r="E16" s="36">
        <v>533500</v>
      </c>
      <c r="F16" s="6"/>
      <c r="G16" s="29" t="s">
        <v>80</v>
      </c>
      <c r="H16" s="30">
        <v>42947</v>
      </c>
      <c r="I16" s="31">
        <v>311</v>
      </c>
      <c r="J16" s="32">
        <f>+E26</f>
        <v>1500000</v>
      </c>
      <c r="K16" s="34"/>
    </row>
    <row r="17" spans="2:11" ht="35.25" customHeight="1">
      <c r="B17" s="33" t="s">
        <v>35</v>
      </c>
      <c r="C17" s="33"/>
      <c r="D17" s="33">
        <v>7</v>
      </c>
      <c r="E17" s="36">
        <v>410000</v>
      </c>
      <c r="F17" s="6"/>
      <c r="G17" s="29" t="s">
        <v>81</v>
      </c>
      <c r="H17" s="30">
        <v>42947</v>
      </c>
      <c r="I17" s="31">
        <v>311</v>
      </c>
      <c r="J17" s="32">
        <f>+E28</f>
        <v>300000</v>
      </c>
      <c r="K17"/>
    </row>
    <row r="18" spans="2:11" ht="35.25" customHeight="1">
      <c r="B18" s="33" t="s">
        <v>96</v>
      </c>
      <c r="C18" s="33"/>
      <c r="D18" s="33">
        <v>7</v>
      </c>
      <c r="E18" s="36">
        <v>608000</v>
      </c>
      <c r="F18" s="6"/>
      <c r="G18" s="29" t="s">
        <v>82</v>
      </c>
      <c r="H18" s="30">
        <v>42947</v>
      </c>
      <c r="I18" s="31">
        <v>311</v>
      </c>
      <c r="J18" s="32">
        <f>+E27</f>
        <v>300000</v>
      </c>
      <c r="K18" s="34"/>
    </row>
    <row r="19" spans="2:11" ht="35.25" customHeight="1">
      <c r="B19" s="33" t="s">
        <v>97</v>
      </c>
      <c r="C19" s="33"/>
      <c r="D19" s="33">
        <v>7</v>
      </c>
      <c r="E19" s="36">
        <v>215850</v>
      </c>
      <c r="F19" s="6"/>
      <c r="G19" s="29" t="s">
        <v>83</v>
      </c>
      <c r="H19" s="30">
        <v>42947</v>
      </c>
      <c r="I19" s="31">
        <v>311</v>
      </c>
      <c r="J19" s="32">
        <f>+E30</f>
        <v>55000</v>
      </c>
      <c r="K19" s="34"/>
    </row>
    <row r="20" spans="2:11" ht="35.25" customHeight="1">
      <c r="B20" s="33" t="s">
        <v>36</v>
      </c>
      <c r="C20" s="33" t="s">
        <v>37</v>
      </c>
      <c r="D20" s="33">
        <v>1</v>
      </c>
      <c r="E20" s="36">
        <v>0</v>
      </c>
      <c r="F20" s="6"/>
      <c r="G20" s="29" t="s">
        <v>84</v>
      </c>
      <c r="H20" s="30">
        <v>42947</v>
      </c>
      <c r="I20" s="31">
        <v>311</v>
      </c>
      <c r="J20" s="32">
        <f>+E31</f>
        <v>77243</v>
      </c>
      <c r="K20" s="34"/>
    </row>
    <row r="21" spans="2:11" ht="35.25" customHeight="1">
      <c r="B21" s="33" t="s">
        <v>38</v>
      </c>
      <c r="C21" s="33" t="s">
        <v>37</v>
      </c>
      <c r="D21" s="33">
        <v>1</v>
      </c>
      <c r="E21" s="36">
        <v>31149924</v>
      </c>
      <c r="F21" s="6"/>
      <c r="G21" s="29" t="s">
        <v>85</v>
      </c>
      <c r="H21" s="30">
        <v>42947</v>
      </c>
      <c r="I21" s="31">
        <v>322</v>
      </c>
      <c r="J21" s="32">
        <f>+E40</f>
        <v>335218</v>
      </c>
      <c r="K21" s="34"/>
    </row>
    <row r="22" spans="2:11" ht="35.25" customHeight="1">
      <c r="B22" s="33"/>
      <c r="C22" s="33"/>
      <c r="D22" s="33"/>
      <c r="E22" s="36"/>
      <c r="F22" s="6"/>
      <c r="G22" s="29" t="s">
        <v>86</v>
      </c>
      <c r="H22" s="30">
        <v>42947</v>
      </c>
      <c r="I22" s="31">
        <v>322</v>
      </c>
      <c r="J22" s="32">
        <f>+E41</f>
        <v>391374</v>
      </c>
      <c r="K22" s="34"/>
    </row>
    <row r="23" spans="2:11" ht="35.25" customHeight="1" thickBot="1">
      <c r="F23" s="6"/>
      <c r="G23" s="29" t="s">
        <v>87</v>
      </c>
      <c r="H23" s="30">
        <v>42947</v>
      </c>
      <c r="I23" s="31">
        <v>311</v>
      </c>
      <c r="J23" s="32">
        <f>+E29</f>
        <v>2856501</v>
      </c>
      <c r="K23" s="34"/>
    </row>
    <row r="24" spans="2:11" ht="35.25" customHeight="1" thickTop="1" thickBot="1">
      <c r="B24" s="40" t="s">
        <v>39</v>
      </c>
      <c r="C24" s="41">
        <v>311</v>
      </c>
      <c r="D24" s="41"/>
      <c r="E24" s="42">
        <f>SUM(E25:E31)</f>
        <v>14497299</v>
      </c>
      <c r="F24" s="6"/>
      <c r="G24" s="29" t="s">
        <v>75</v>
      </c>
      <c r="H24" s="30">
        <v>42947</v>
      </c>
      <c r="I24" s="31">
        <v>321</v>
      </c>
      <c r="J24" s="32">
        <f>+E38/2</f>
        <v>75000</v>
      </c>
      <c r="K24" s="34"/>
    </row>
    <row r="25" spans="2:11" ht="35.25" customHeight="1">
      <c r="B25" s="43" t="s">
        <v>40</v>
      </c>
      <c r="C25" s="38" t="s">
        <v>41</v>
      </c>
      <c r="D25" s="38">
        <v>9</v>
      </c>
      <c r="E25" s="44">
        <v>9408555</v>
      </c>
      <c r="F25" s="6"/>
      <c r="G25" s="29" t="s">
        <v>73</v>
      </c>
      <c r="H25" s="30">
        <v>42947</v>
      </c>
      <c r="I25" s="31">
        <v>314</v>
      </c>
      <c r="J25" s="32">
        <f>+$E$36</f>
        <v>2592231</v>
      </c>
      <c r="K25" s="34"/>
    </row>
    <row r="26" spans="2:11" ht="35.25" customHeight="1">
      <c r="B26" s="43" t="s">
        <v>42</v>
      </c>
      <c r="C26" s="38" t="s">
        <v>41</v>
      </c>
      <c r="D26" s="38">
        <v>9</v>
      </c>
      <c r="E26" s="44">
        <v>1500000</v>
      </c>
      <c r="F26" s="6"/>
      <c r="G26" s="29" t="s">
        <v>88</v>
      </c>
      <c r="H26" s="30">
        <v>42947</v>
      </c>
      <c r="I26" s="31" t="s">
        <v>78</v>
      </c>
      <c r="J26" s="32">
        <f>+E52</f>
        <v>688243</v>
      </c>
      <c r="K26" s="34"/>
    </row>
    <row r="27" spans="2:11" ht="35.25" customHeight="1">
      <c r="B27" s="43" t="s">
        <v>43</v>
      </c>
      <c r="C27" s="38" t="s">
        <v>41</v>
      </c>
      <c r="D27" s="38">
        <v>9</v>
      </c>
      <c r="E27" s="44">
        <v>300000</v>
      </c>
      <c r="F27" s="6"/>
      <c r="G27" s="29"/>
      <c r="H27" s="30"/>
      <c r="I27" s="31"/>
      <c r="J27" s="32"/>
      <c r="K27" s="34"/>
    </row>
    <row r="28" spans="2:11" ht="35.25" customHeight="1">
      <c r="B28" s="43" t="s">
        <v>44</v>
      </c>
      <c r="C28" s="38" t="s">
        <v>41</v>
      </c>
      <c r="D28" s="38">
        <v>9</v>
      </c>
      <c r="E28" s="44">
        <v>300000</v>
      </c>
      <c r="F28" s="6"/>
      <c r="G28" s="29"/>
      <c r="H28" s="30"/>
      <c r="I28" s="31"/>
      <c r="J28" s="32"/>
      <c r="K28" s="34"/>
    </row>
    <row r="29" spans="2:11" ht="35.25" customHeight="1">
      <c r="B29" s="43" t="s">
        <v>45</v>
      </c>
      <c r="C29" s="38" t="s">
        <v>41</v>
      </c>
      <c r="D29" s="38">
        <v>9</v>
      </c>
      <c r="E29" s="44">
        <v>2856501</v>
      </c>
      <c r="F29" s="6"/>
      <c r="K29" s="34"/>
    </row>
    <row r="30" spans="2:11" ht="35.25" customHeight="1">
      <c r="B30" s="43" t="s">
        <v>46</v>
      </c>
      <c r="C30" s="38" t="s">
        <v>41</v>
      </c>
      <c r="D30" s="38">
        <v>9</v>
      </c>
      <c r="E30" s="44">
        <v>55000</v>
      </c>
      <c r="F30" s="6"/>
      <c r="K30" s="34"/>
    </row>
    <row r="31" spans="2:11" ht="35.25" customHeight="1" thickBot="1">
      <c r="B31" s="45" t="s">
        <v>47</v>
      </c>
      <c r="C31" s="46" t="s">
        <v>41</v>
      </c>
      <c r="D31" s="46">
        <v>9</v>
      </c>
      <c r="E31" s="47">
        <v>77243</v>
      </c>
      <c r="F31" s="6"/>
      <c r="K31" s="34"/>
    </row>
    <row r="32" spans="2:11" ht="35.25" customHeight="1" thickTop="1">
      <c r="B32" s="34" t="s">
        <v>29</v>
      </c>
      <c r="C32" s="34" t="s">
        <v>41</v>
      </c>
      <c r="D32" s="34">
        <v>11</v>
      </c>
      <c r="E32" s="37">
        <f>737021+339830</f>
        <v>1076851</v>
      </c>
      <c r="F32" s="6"/>
      <c r="K32" s="34"/>
    </row>
    <row r="33" spans="2:11" ht="35.25" customHeight="1" thickBot="1">
      <c r="B33" s="33" t="s">
        <v>48</v>
      </c>
      <c r="C33" s="33">
        <v>313</v>
      </c>
      <c r="D33" s="33">
        <v>9</v>
      </c>
      <c r="E33" s="36">
        <v>150000</v>
      </c>
      <c r="F33" s="6"/>
      <c r="G33" s="33"/>
      <c r="H33" s="33"/>
      <c r="I33" s="33"/>
      <c r="J33" s="33"/>
      <c r="K33" s="33"/>
    </row>
    <row r="34" spans="2:11" ht="35.25" customHeight="1" thickTop="1" thickBot="1">
      <c r="B34" s="40" t="s">
        <v>49</v>
      </c>
      <c r="C34" s="41">
        <v>314</v>
      </c>
      <c r="D34" s="41">
        <v>9</v>
      </c>
      <c r="E34" s="42">
        <f>SUM(E35:E37)</f>
        <v>9901998</v>
      </c>
      <c r="F34" s="6"/>
      <c r="G34" s="33"/>
      <c r="H34" s="33"/>
      <c r="I34" s="33"/>
      <c r="J34" s="33"/>
      <c r="K34" s="33"/>
    </row>
    <row r="35" spans="2:11" ht="35.25" customHeight="1">
      <c r="B35" s="43" t="s">
        <v>50</v>
      </c>
      <c r="C35" s="38" t="s">
        <v>41</v>
      </c>
      <c r="D35" s="38">
        <v>9</v>
      </c>
      <c r="E35" s="44">
        <v>848662</v>
      </c>
      <c r="F35" s="6"/>
      <c r="G35" s="33"/>
      <c r="H35" s="33"/>
      <c r="I35" s="33"/>
      <c r="J35" s="33"/>
      <c r="K35" s="33"/>
    </row>
    <row r="36" spans="2:11" ht="35.25" customHeight="1">
      <c r="B36" s="43" t="s">
        <v>51</v>
      </c>
      <c r="C36" s="38" t="s">
        <v>41</v>
      </c>
      <c r="D36" s="38">
        <v>9</v>
      </c>
      <c r="E36" s="44">
        <v>2592231</v>
      </c>
      <c r="F36" s="6"/>
      <c r="G36" s="33"/>
      <c r="H36" s="33"/>
      <c r="I36" s="33"/>
      <c r="J36" s="33"/>
      <c r="K36" s="33"/>
    </row>
    <row r="37" spans="2:11" ht="35.25" customHeight="1" thickBot="1">
      <c r="B37" s="45" t="s">
        <v>52</v>
      </c>
      <c r="C37" s="46" t="s">
        <v>41</v>
      </c>
      <c r="D37" s="46">
        <v>9</v>
      </c>
      <c r="E37" s="47">
        <v>6461105</v>
      </c>
      <c r="F37" s="6"/>
      <c r="G37" s="33"/>
      <c r="H37" s="33"/>
      <c r="I37" s="33"/>
      <c r="J37" s="33"/>
      <c r="K37" s="33"/>
    </row>
    <row r="38" spans="2:11" ht="35.25" customHeight="1" thickTop="1" thickBot="1">
      <c r="B38" s="34" t="s">
        <v>53</v>
      </c>
      <c r="C38" s="34">
        <v>321</v>
      </c>
      <c r="D38" s="34">
        <v>9</v>
      </c>
      <c r="E38" s="36">
        <v>150000</v>
      </c>
      <c r="G38" s="11"/>
      <c r="H38" s="11"/>
      <c r="I38" s="11"/>
      <c r="J38" s="11"/>
      <c r="K38" s="11"/>
    </row>
    <row r="39" spans="2:11" ht="35.25" customHeight="1" thickTop="1" thickBot="1">
      <c r="B39" s="40" t="s">
        <v>55</v>
      </c>
      <c r="C39" s="41">
        <v>322</v>
      </c>
      <c r="D39" s="41"/>
      <c r="E39" s="42">
        <f>SUM(E40:E41)</f>
        <v>726592</v>
      </c>
      <c r="G39" s="11"/>
      <c r="H39" s="11"/>
      <c r="I39" s="11"/>
      <c r="J39" s="11"/>
      <c r="K39" s="11"/>
    </row>
    <row r="40" spans="2:11" ht="35.25" customHeight="1">
      <c r="B40" s="43" t="s">
        <v>56</v>
      </c>
      <c r="C40" s="38" t="s">
        <v>41</v>
      </c>
      <c r="D40" s="38">
        <v>13</v>
      </c>
      <c r="E40" s="44">
        <v>335218</v>
      </c>
      <c r="G40" s="11"/>
      <c r="H40" s="11"/>
      <c r="I40" s="11"/>
      <c r="J40" s="11"/>
      <c r="K40" s="11"/>
    </row>
    <row r="41" spans="2:11" ht="35.25" customHeight="1" thickBot="1">
      <c r="B41" s="45" t="s">
        <v>57</v>
      </c>
      <c r="C41" s="46" t="s">
        <v>41</v>
      </c>
      <c r="D41" s="46">
        <v>13</v>
      </c>
      <c r="E41" s="47">
        <v>391374</v>
      </c>
      <c r="G41" s="11"/>
      <c r="H41" s="11"/>
      <c r="I41" s="11"/>
      <c r="J41" s="11"/>
      <c r="K41" s="11"/>
    </row>
    <row r="42" spans="2:11" ht="35.25" customHeight="1" thickTop="1" thickBot="1">
      <c r="B42" s="38"/>
      <c r="C42" s="38"/>
      <c r="D42" s="38"/>
      <c r="E42" s="37"/>
      <c r="G42" s="11"/>
      <c r="H42" s="11"/>
      <c r="I42" s="11"/>
      <c r="J42" s="11"/>
      <c r="K42" s="11"/>
    </row>
    <row r="43" spans="2:11" ht="35.25" customHeight="1" thickTop="1" thickBot="1">
      <c r="B43" s="40" t="s">
        <v>58</v>
      </c>
      <c r="C43" s="41"/>
      <c r="D43" s="41"/>
      <c r="E43" s="42">
        <f>SUM(E44:E45)</f>
        <v>7890846</v>
      </c>
      <c r="G43" s="11"/>
      <c r="H43" s="11"/>
      <c r="I43" s="11"/>
      <c r="J43" s="11"/>
      <c r="K43" s="11"/>
    </row>
    <row r="44" spans="2:11" ht="35.25" customHeight="1">
      <c r="B44" s="43" t="s">
        <v>59</v>
      </c>
      <c r="C44" s="38">
        <v>331</v>
      </c>
      <c r="D44" s="38">
        <v>12</v>
      </c>
      <c r="E44" s="44">
        <v>339349</v>
      </c>
      <c r="G44" s="11"/>
      <c r="H44" s="11"/>
      <c r="I44" s="11"/>
      <c r="J44" s="11"/>
      <c r="K44" s="11"/>
    </row>
    <row r="45" spans="2:11" ht="35.25" customHeight="1" thickBot="1">
      <c r="B45" s="45" t="s">
        <v>60</v>
      </c>
      <c r="C45" s="46">
        <v>332</v>
      </c>
      <c r="D45" s="46">
        <v>15</v>
      </c>
      <c r="E45" s="47">
        <f>7890846-E44</f>
        <v>7551497</v>
      </c>
      <c r="G45" s="11"/>
      <c r="H45" s="11"/>
      <c r="I45" s="11"/>
      <c r="J45" s="11"/>
      <c r="K45" s="11"/>
    </row>
    <row r="46" spans="2:11" ht="35.25" customHeight="1" thickTop="1" thickBot="1">
      <c r="B46"/>
      <c r="C46"/>
      <c r="D46"/>
      <c r="E46"/>
      <c r="G46" s="11"/>
      <c r="H46" s="11"/>
      <c r="I46" s="11"/>
      <c r="J46" s="11"/>
      <c r="K46" s="11"/>
    </row>
    <row r="47" spans="2:11" ht="35.25" customHeight="1" thickTop="1" thickBot="1">
      <c r="B47" s="40" t="s">
        <v>61</v>
      </c>
      <c r="C47" s="41">
        <v>351</v>
      </c>
      <c r="D47" s="41">
        <v>13</v>
      </c>
      <c r="E47" s="42">
        <f>SUM(E48:E49)</f>
        <v>1134825</v>
      </c>
      <c r="F47" s="6"/>
      <c r="G47" s="33"/>
      <c r="H47" s="33"/>
      <c r="I47" s="33"/>
      <c r="J47" s="33"/>
      <c r="K47" s="33"/>
    </row>
    <row r="48" spans="2:11" ht="35.25" customHeight="1">
      <c r="B48" s="43" t="s">
        <v>62</v>
      </c>
      <c r="C48" s="38" t="s">
        <v>41</v>
      </c>
      <c r="D48" s="38">
        <v>13</v>
      </c>
      <c r="E48" s="44">
        <v>713723</v>
      </c>
      <c r="F48" s="6"/>
      <c r="G48" s="33"/>
      <c r="H48" s="33"/>
      <c r="I48" s="33"/>
      <c r="J48" s="33"/>
      <c r="K48" s="33"/>
    </row>
    <row r="49" spans="2:11" ht="35.25" customHeight="1" thickBot="1">
      <c r="B49" s="45" t="s">
        <v>63</v>
      </c>
      <c r="C49" s="46" t="s">
        <v>41</v>
      </c>
      <c r="D49" s="46">
        <v>13</v>
      </c>
      <c r="E49" s="47">
        <v>421102</v>
      </c>
      <c r="F49" s="6"/>
      <c r="G49" s="33"/>
      <c r="H49" s="33"/>
      <c r="I49" s="33"/>
      <c r="J49" s="33"/>
      <c r="K49" s="33"/>
    </row>
    <row r="50" spans="2:11" ht="35.25" customHeight="1" thickTop="1" thickBot="1">
      <c r="B50" s="38"/>
      <c r="C50" s="38"/>
      <c r="D50" s="38"/>
      <c r="E50" s="37"/>
      <c r="F50" s="6"/>
      <c r="G50" s="33"/>
      <c r="H50" s="33"/>
      <c r="I50" s="33"/>
      <c r="J50" s="33"/>
      <c r="K50" s="33"/>
    </row>
    <row r="51" spans="2:11" ht="35.25" customHeight="1" thickTop="1" thickBot="1">
      <c r="B51" s="40" t="s">
        <v>94</v>
      </c>
      <c r="C51" s="41"/>
      <c r="D51" s="41">
        <v>13</v>
      </c>
      <c r="E51" s="42">
        <f>SUM(E52:E54)</f>
        <v>1973387</v>
      </c>
      <c r="F51" s="6"/>
      <c r="G51" s="33"/>
      <c r="H51" s="33"/>
      <c r="I51" s="33"/>
      <c r="J51" s="33"/>
      <c r="K51" s="33"/>
    </row>
    <row r="52" spans="2:11" ht="35.25" customHeight="1">
      <c r="B52" s="51" t="s">
        <v>54</v>
      </c>
      <c r="C52" s="52">
        <v>352</v>
      </c>
      <c r="D52" s="52">
        <v>13</v>
      </c>
      <c r="E52" s="44">
        <v>688243</v>
      </c>
      <c r="F52" s="6"/>
      <c r="G52" s="33"/>
      <c r="H52" s="33"/>
      <c r="I52" s="33"/>
      <c r="J52" s="33"/>
      <c r="K52" s="33"/>
    </row>
    <row r="53" spans="2:11" ht="35.25" customHeight="1">
      <c r="B53" s="43" t="s">
        <v>64</v>
      </c>
      <c r="C53" s="38" t="s">
        <v>41</v>
      </c>
      <c r="D53" s="38">
        <v>13</v>
      </c>
      <c r="E53" s="44">
        <f>1014201+219744</f>
        <v>1233945</v>
      </c>
      <c r="F53" s="6"/>
      <c r="G53" s="33"/>
      <c r="H53" s="33"/>
      <c r="I53" s="33"/>
      <c r="J53" s="33"/>
      <c r="K53" s="33"/>
    </row>
    <row r="54" spans="2:11" ht="35.25" customHeight="1" thickBot="1">
      <c r="B54" s="45" t="s">
        <v>65</v>
      </c>
      <c r="C54" s="46">
        <v>353</v>
      </c>
      <c r="D54" s="46">
        <v>13</v>
      </c>
      <c r="E54" s="47">
        <v>51199</v>
      </c>
      <c r="F54" s="6"/>
      <c r="G54" s="33"/>
      <c r="H54" s="33"/>
      <c r="I54" s="33"/>
      <c r="J54" s="33"/>
      <c r="K54" s="33"/>
    </row>
    <row r="55" spans="2:11" ht="35.25" customHeight="1" thickTop="1">
      <c r="B55" s="33" t="s">
        <v>66</v>
      </c>
      <c r="C55" s="33">
        <v>370</v>
      </c>
      <c r="D55" s="33">
        <v>17</v>
      </c>
      <c r="E55" s="36">
        <v>0</v>
      </c>
      <c r="F55" s="6"/>
      <c r="G55" s="33"/>
      <c r="H55" s="33"/>
      <c r="I55" s="33"/>
      <c r="J55" s="33"/>
      <c r="K55" s="33"/>
    </row>
    <row r="56" spans="2:11" ht="35.25" customHeight="1" thickBot="1">
      <c r="B56" s="33"/>
      <c r="C56" s="33"/>
      <c r="D56" s="33"/>
      <c r="E56" s="39"/>
      <c r="F56" s="6"/>
      <c r="G56" s="33"/>
      <c r="H56" s="33"/>
      <c r="I56" s="33"/>
      <c r="J56" s="33"/>
      <c r="K56" s="33"/>
    </row>
    <row r="57" spans="2:11" ht="35.25" customHeight="1" thickTop="1">
      <c r="B57" s="48" t="s">
        <v>67</v>
      </c>
      <c r="C57" s="53" t="s">
        <v>95</v>
      </c>
      <c r="D57" s="49">
        <v>1</v>
      </c>
      <c r="E57" s="50">
        <v>3404670</v>
      </c>
      <c r="F57" s="6"/>
      <c r="G57" s="33"/>
      <c r="H57" s="33"/>
      <c r="I57" s="33"/>
      <c r="J57" s="33"/>
      <c r="K57" s="33"/>
    </row>
    <row r="58" spans="2:11" ht="35.25" customHeight="1">
      <c r="B58" s="43" t="s">
        <v>68</v>
      </c>
      <c r="C58" s="38">
        <v>311</v>
      </c>
      <c r="D58" s="38">
        <v>9</v>
      </c>
      <c r="E58" s="44">
        <v>3231614</v>
      </c>
      <c r="F58" s="6"/>
      <c r="G58" s="33"/>
      <c r="H58" s="33"/>
      <c r="I58" s="33"/>
      <c r="J58" s="33"/>
      <c r="K58" s="33"/>
    </row>
    <row r="59" spans="2:11" ht="35.25" customHeight="1" thickBot="1">
      <c r="B59" s="45" t="s">
        <v>52</v>
      </c>
      <c r="C59" s="46">
        <v>312</v>
      </c>
      <c r="D59" s="46">
        <v>9</v>
      </c>
      <c r="E59" s="47">
        <v>173056</v>
      </c>
      <c r="F59" s="6"/>
      <c r="G59" s="33"/>
      <c r="H59" s="33"/>
      <c r="I59" s="33"/>
      <c r="J59" s="33"/>
      <c r="K59" s="33"/>
    </row>
    <row r="60" spans="2:11" ht="35.25" customHeight="1" thickTop="1">
      <c r="F60" s="6"/>
      <c r="G60" s="33"/>
      <c r="H60" s="33"/>
      <c r="I60" s="33"/>
      <c r="J60" s="33"/>
      <c r="K60" s="33"/>
    </row>
    <row r="61" spans="2:11" ht="35.25" customHeight="1">
      <c r="F61" s="6"/>
      <c r="G61" s="33"/>
      <c r="H61" s="33"/>
      <c r="I61" s="33"/>
      <c r="J61" s="33"/>
      <c r="K61" s="33"/>
    </row>
    <row r="62" spans="2:11" ht="35.25" customHeight="1">
      <c r="F62" s="6"/>
      <c r="G62" s="33"/>
      <c r="H62" s="33"/>
      <c r="I62" s="33"/>
      <c r="J62" s="33"/>
      <c r="K62" s="33"/>
    </row>
    <row r="63" spans="2:11" ht="35.25" customHeight="1">
      <c r="F63" s="6"/>
      <c r="G63" s="39"/>
      <c r="H63" s="33"/>
      <c r="I63" s="33"/>
      <c r="J63" s="33"/>
      <c r="K63" s="33"/>
    </row>
    <row r="64" spans="2:11" ht="35.25" customHeight="1">
      <c r="F64" s="6"/>
      <c r="G64" s="39"/>
      <c r="H64" s="33"/>
      <c r="I64" s="33"/>
      <c r="J64" s="33"/>
      <c r="K64" s="33"/>
    </row>
    <row r="65" spans="2:11" ht="35.25" customHeight="1">
      <c r="F65" s="6"/>
      <c r="G65" s="33"/>
      <c r="H65" s="33"/>
      <c r="I65" s="33"/>
      <c r="J65" s="33"/>
      <c r="K65" s="33"/>
    </row>
    <row r="66" spans="2:11" ht="35.25" customHeight="1">
      <c r="F66" s="6"/>
      <c r="G66" s="33"/>
      <c r="H66" s="33"/>
      <c r="I66" s="33"/>
      <c r="J66" s="33"/>
      <c r="K66" s="33"/>
    </row>
    <row r="67" spans="2:11" ht="35.25" customHeight="1">
      <c r="F67" s="6"/>
      <c r="G67" s="33"/>
      <c r="H67" s="33"/>
      <c r="I67" s="33"/>
      <c r="J67" s="33"/>
      <c r="K67" s="33"/>
    </row>
    <row r="68" spans="2:11" ht="35.25" customHeight="1">
      <c r="F68" s="6"/>
      <c r="G68" s="33"/>
      <c r="H68" s="33"/>
      <c r="I68" s="33"/>
      <c r="J68" s="33"/>
      <c r="K68" s="33"/>
    </row>
    <row r="69" spans="2:11" ht="35.25" customHeight="1">
      <c r="F69" s="6"/>
      <c r="G69" s="33"/>
      <c r="H69" s="33"/>
      <c r="I69" s="33"/>
      <c r="J69" s="33"/>
      <c r="K69" s="33"/>
    </row>
    <row r="70" spans="2:11" ht="35.25" customHeight="1">
      <c r="F70" s="6"/>
      <c r="G70" s="33"/>
      <c r="H70" s="33"/>
      <c r="I70" s="33"/>
      <c r="J70" s="33"/>
      <c r="K70" s="33"/>
    </row>
    <row r="71" spans="2:11" ht="35.25" customHeight="1">
      <c r="F71" s="6"/>
      <c r="G71" s="33"/>
      <c r="H71" s="33"/>
      <c r="I71" s="33"/>
      <c r="J71" s="33"/>
      <c r="K71" s="33"/>
    </row>
    <row r="72" spans="2:11">
      <c r="B72" s="34"/>
      <c r="C72" s="34"/>
      <c r="D72" s="34"/>
      <c r="E72" s="34"/>
      <c r="F72" s="6"/>
      <c r="G72" s="33"/>
      <c r="H72" s="33"/>
      <c r="I72" s="33"/>
      <c r="J72" s="33"/>
      <c r="K72" s="33"/>
    </row>
  </sheetData>
  <sortState ref="G2:J11">
    <sortCondition ref="H2:H11"/>
  </sortState>
  <pageMargins left="0.19685039370078741" right="0.19685039370078741" top="0.23622047244094491" bottom="0.23622047244094491" header="0.15748031496062992" footer="0.15748031496062992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8</vt:i4>
      </vt:variant>
    </vt:vector>
  </HeadingPairs>
  <TitlesOfParts>
    <vt:vector size="11" baseType="lpstr">
      <vt:lpstr>sistema</vt:lpstr>
      <vt:lpstr>CODIGOS</vt:lpstr>
      <vt:lpstr>ABERTURAS GESTÃO</vt:lpstr>
      <vt:lpstr>'ABERTURAS GESTÃO'!Area_de_impressao</vt:lpstr>
      <vt:lpstr>sistema!Area_de_impressao</vt:lpstr>
      <vt:lpstr>INICIOSIS</vt:lpstr>
      <vt:lpstr>SISTEMA</vt:lpstr>
      <vt:lpstr>SISTEMAABERTURA</vt:lpstr>
      <vt:lpstr>CODIGOS!Titulos_de_impressao</vt:lpstr>
      <vt:lpstr>sistema!Titulos_de_impressao</vt:lpstr>
      <vt:lpstr>TOTAL</vt:lpstr>
    </vt:vector>
  </TitlesOfParts>
  <Company>usuario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Sptrans</cp:lastModifiedBy>
  <cp:lastPrinted>2017-07-05T15:04:57Z</cp:lastPrinted>
  <dcterms:created xsi:type="dcterms:W3CDTF">2009-02-28T19:26:14Z</dcterms:created>
  <dcterms:modified xsi:type="dcterms:W3CDTF">2017-08-02T18:33:16Z</dcterms:modified>
</cp:coreProperties>
</file>