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Fluxo" sheetId="1" r:id="rId1"/>
  </sheets>
  <externalReferences>
    <externalReference r:id="rId4"/>
  </externalReferences>
  <definedNames>
    <definedName name="_xlnm.Print_Area" localSheetId="0">'Fluxo'!$A$1:$K$130</definedName>
    <definedName name="_xlnm.Print_Titles" localSheetId="0">'Fluxo'!$4:$6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<sst xmlns="http://schemas.openxmlformats.org/spreadsheetml/2006/main" count="140" uniqueCount="140">
  <si>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DEMONSTRATIVO DE REMUNERAÇÃO DOS CONCESSIONÁRIOS</t>
  </si>
  <si>
    <t>PERÍODO DE OPERAÇÃO DE 01/01/17 A 31/01/17 - VENCIMENTO 13/01/17 A 14/02/17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</si>
  <si>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</si>
  <si>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</si>
  <si>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</si>
  <si>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</si>
  <si>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</si>
  <si>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</si>
  <si>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</si>
  <si>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</si>
  <si>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</si>
  <si>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</si>
  <si>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</si>
  <si>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Ambiental Transp. Urb. S.A.</t>
  </si>
  <si>
    <t>Express Transp. Urb Ltda</t>
  </si>
  <si>
    <t>Área 1</t>
  </si>
  <si>
    <t>Área 2</t>
  </si>
  <si>
    <t>Área 3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</si>
  <si>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</si>
  <si>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</si>
  <si>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</si>
  <si>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</si>
  <si>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</si>
  <si>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</si>
  <si>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</si>
  <si>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</si>
  <si>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</si>
  <si>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</si>
  <si>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</si>
  <si>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</si>
  <si>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</si>
  <si>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</si>
  <si>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</si>
  <si>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</si>
  <si>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</si>
  <si>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</si>
  <si>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</si>
  <si>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</si>
  <si>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</si>
  <si>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</si>
  <si>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</si>
  <si>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</si>
  <si>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</si>
  <si>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</si>
  <si>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</si>
  <si>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</si>
  <si>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Instalação de Validadores Eletrônicos</t>
  </si>
  <si>
    <t>2.4.  Desconto pelo descumprimento de Renovação da Frota</t>
  </si>
  <si>
    <t xml:space="preserve">3. Remuneração Linhas USP </t>
  </si>
  <si>
    <t>3.1.  Custo Operacional por Veículo</t>
  </si>
  <si>
    <t>3.2.  Quantidade de Veículos</t>
  </si>
  <si>
    <t>4. Outros Itens de Remuneração (4.1 + 4.2)</t>
  </si>
  <si>
    <t xml:space="preserve">4.1.  Remuneração Mensal de AVL </t>
  </si>
  <si>
    <t>4.1.1.  Quantidade de AVL's Validados no Mês</t>
  </si>
  <si>
    <t>4.1.2.  Remuneração por AVL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</si>
  <si>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</si>
  <si>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</si>
  <si>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</si>
  <si>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</si>
  <si>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+ 5.1.2....+ 5.1.8)</t>
  </si>
  <si>
    <t>5.1.1. Pelo Transporte de Passageiros (1 x 2.1)</t>
  </si>
  <si>
    <t>5.1.2. Pela Substituição de Mini e Micro (1 x 2.2)</t>
  </si>
  <si>
    <t>5.1.3. Pela Instalação dos Validadores Eletrônicos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</si>
  <si>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</si>
  <si>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</si>
  <si>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</si>
  <si>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</si>
  <si>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5.1.8. Remuneração pela Operação dos Terminais</t>
  </si>
  <si>
    <t>5.2. Remuneração pelo Serviço Atende</t>
  </si>
  <si>
    <t>6. Acertos Financeiros (6.1 + 6.2 + 6.3 + 6.4)</t>
  </si>
  <si>
    <t>6.1. Compensação da Receita Antecipada (6.1.1. + 6.1.2. + 6.1.3 + 6.1.4 + 6.1.5 + 6.1.6)</t>
  </si>
  <si>
    <t>6.1.1. Retida na Catraca (1.1.1..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</si>
  <si>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</si>
  <si>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</si>
  <si>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</si>
  <si>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</si>
  <si>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</si>
  <si>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</si>
  <si>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</si>
  <si>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</si>
  <si>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</si>
  <si>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</si>
  <si>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</si>
  <si>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</si>
  <si>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</si>
  <si>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</si>
  <si>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</si>
  <si>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</si>
  <si>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</si>
  <si>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</si>
  <si>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</si>
  <si>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</si>
  <si>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</si>
  <si>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</si>
  <si>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 xml:space="preserve">6.2.17. Descumprimento de Entrega Certidão INSS 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</si>
  <si>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</si>
  <si>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</si>
  <si>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</si>
  <si>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</si>
  <si>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</si>
  <si>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</si>
  <si>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</si>
  <si>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</si>
  <si>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</si>
  <si>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</si>
  <si>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</si>
  <si>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</si>
  <si>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</si>
  <si>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>6.3. Revisão de Remuneração pelo Transporte Coletivo ¹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</si>
  <si>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</si>
  <si>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</si>
  <si>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</si>
  <si>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</si>
  <si>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</si>
  <si>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</si>
  <si>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</si>
  <si>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</si>
  <si>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</si>
  <si>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</si>
  <si>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</si>
  <si>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Via Sul Transportes Urbanos Ltda.</t>
  </si>
  <si>
    <t>8.6. Tupi Transportes Urbanos Piratininga Ltda.</t>
  </si>
  <si>
    <t>8.7. Mobibrasil Transp Urbano Ltda.</t>
  </si>
  <si>
    <t>8.8. Viação Cidade Dutra Ltda.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</si>
  <si>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</si>
  <si>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</si>
  <si>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</si>
  <si>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</si>
  <si>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</si>
  <si>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</si>
  <si>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</si>
  <si>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</si>
  <si>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</si>
  <si>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</si>
  <si>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   ¹ Pagamento de combustível não fóssil de dez/16 e jan/17.</t>
  </si>
  <si>
    <t xml:space="preserve">     Rede da Madrugada de outubro e dezembro/16.</t>
  </si>
  <si>
    <t xml:space="preserve">     Passageiros transportados, processados pelo sistema de bilhetagem eletrônica, referentes ao mês de dezembro/16 (160.790 passageiros).</t>
  </si>
  <si>
    <t xml:space="preserve">     Ajuste dos valores da energia para tração (trólebus) de outubro/16 (Ambiental). </t>
  </si>
  <si>
    <t xml:space="preserve">     Remuneração dos AVL's de janeiro/17.</t>
  </si>
  <si>
    <t xml:space="preserve">     Remuneração das linhas da USP de dezembro/17.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</si>
</sst>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0000_);_([$R$ -416]* \(#,##0.00000000\);_([$R$ -416]* &quot;-&quot;??_);_(@_)"/>
    <numFmt numFmtId="167" formatCode="_([$R$ -416]* #,##0.0000_);_([$R$ -416]* \(#,##0.0000\);_([$R$ -416]* &quot;-&quot;??_);_(@_)"/>
    <numFmt numFmtId="168" formatCode="_([$R$ -416]* #,##0.0000000_);_([$R$ -416]* \(#,##0.0000000\);_([$R$ -416]* &quot;-&quot;??_);_(@_)"/>
    <numFmt numFmtId="169" formatCode="_([$R$ -416]* #,##0.00_);_([$R$ -416]* \(#,##0.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7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3" fillId="0" borderId="4" xfId="0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165" fontId="0" fillId="0" borderId="0" xfId="0" applyNumberFormat="1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wrapText="1" indent="2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wrapText="1" indent="2"/>
    </xf>
    <xf numFmtId="167" fontId="33" fillId="34" borderId="4" xfId="46" applyNumberFormat="1" applyFont="1" applyFill="1" applyBorder="1" applyAlignment="1">
      <alignment horizontal="center" vertical="center"/>
    </xf>
    <xf numFmtId="164" fontId="33" fillId="34" borderId="4" xfId="46" applyNumberFormat="1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horizontal="left" vertical="center" indent="3"/>
    </xf>
    <xf numFmtId="165" fontId="33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3"/>
    </xf>
    <xf numFmtId="0" fontId="33" fillId="34" borderId="4" xfId="0" applyFont="1" applyFill="1" applyBorder="1" applyAlignment="1">
      <alignment horizontal="left" vertical="center" wrapText="1" indent="3"/>
    </xf>
    <xf numFmtId="169" fontId="33" fillId="34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9" fontId="33" fillId="0" borderId="4" xfId="46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169" fontId="33" fillId="0" borderId="4" xfId="53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4" fontId="33" fillId="34" borderId="15" xfId="46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9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4" xfId="53" applyFont="1" applyFill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4" fontId="0" fillId="0" borderId="4" xfId="46" applyNumberFormat="1" applyFont="1" applyBorder="1" applyAlignment="1">
      <alignment vertical="center"/>
    </xf>
    <xf numFmtId="0" fontId="0" fillId="34" borderId="4" xfId="0" applyFill="1" applyBorder="1" applyAlignment="1">
      <alignment horizontal="left" vertical="center" indent="2"/>
    </xf>
    <xf numFmtId="164" fontId="0" fillId="34" borderId="4" xfId="46" applyNumberFormat="1" applyFont="1" applyFill="1" applyBorder="1" applyAlignment="1">
      <alignment vertical="center"/>
    </xf>
    <xf numFmtId="44" fontId="0" fillId="34" borderId="4" xfId="46" applyFont="1" applyFill="1" applyBorder="1" applyAlignment="1">
      <alignment vertical="center"/>
    </xf>
    <xf numFmtId="0" fontId="0" fillId="34" borderId="14" xfId="0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164" fontId="44" fillId="0" borderId="0" xfId="46" applyNumberFormat="1" applyFont="1" applyBorder="1" applyAlignment="1">
      <alignment vertical="center"/>
    </xf>
    <xf numFmtId="164" fontId="44" fillId="0" borderId="0" xfId="46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essao-jan17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xo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1">
        <row r="52">
          <cell r="K52">
            <v>0</v>
          </cell>
        </row>
      </sheetData>
      <sheetData sheetId="2">
        <row r="52">
          <cell r="K52">
            <v>0</v>
          </cell>
        </row>
      </sheetData>
      <sheetData sheetId="3">
        <row r="52">
          <cell r="K52">
            <v>0</v>
          </cell>
        </row>
      </sheetData>
      <sheetData sheetId="4">
        <row r="52">
          <cell r="K52">
            <v>0</v>
          </cell>
        </row>
      </sheetData>
      <sheetData sheetId="5">
        <row r="52">
          <cell r="K52">
            <v>0</v>
          </cell>
        </row>
      </sheetData>
      <sheetData sheetId="6">
        <row r="52">
          <cell r="K52">
            <v>0</v>
          </cell>
        </row>
      </sheetData>
      <sheetData sheetId="7">
        <row r="52">
          <cell r="K52">
            <v>0</v>
          </cell>
        </row>
      </sheetData>
      <sheetData sheetId="8">
        <row r="52">
          <cell r="K52">
            <v>0</v>
          </cell>
        </row>
      </sheetData>
      <sheetData sheetId="9">
        <row r="52">
          <cell r="K52">
            <v>0</v>
          </cell>
        </row>
      </sheetData>
      <sheetData sheetId="10">
        <row r="52">
          <cell r="K52">
            <v>0</v>
          </cell>
        </row>
      </sheetData>
      <sheetData sheetId="11">
        <row r="52">
          <cell r="K52">
            <v>0</v>
          </cell>
        </row>
      </sheetData>
      <sheetData sheetId="12">
        <row r="52">
          <cell r="K52">
            <v>0</v>
          </cell>
        </row>
      </sheetData>
      <sheetData sheetId="13">
        <row r="52">
          <cell r="K52">
            <v>0</v>
          </cell>
        </row>
      </sheetData>
      <sheetData sheetId="14">
        <row r="52">
          <cell r="K52">
            <v>0</v>
          </cell>
        </row>
      </sheetData>
      <sheetData sheetId="15">
        <row r="52">
          <cell r="K52">
            <v>0</v>
          </cell>
        </row>
      </sheetData>
      <sheetData sheetId="16">
        <row r="52">
          <cell r="K52">
            <v>0</v>
          </cell>
        </row>
      </sheetData>
      <sheetData sheetId="17">
        <row r="52">
          <cell r="K52">
            <v>0</v>
          </cell>
        </row>
      </sheetData>
      <sheetData sheetId="18">
        <row r="52">
          <cell r="K52">
            <v>0</v>
          </cell>
        </row>
      </sheetData>
      <sheetData sheetId="19">
        <row r="52">
          <cell r="K52">
            <v>0</v>
          </cell>
        </row>
      </sheetData>
      <sheetData sheetId="20">
        <row r="52">
          <cell r="K52">
            <v>0</v>
          </cell>
        </row>
      </sheetData>
      <sheetData sheetId="21">
        <row r="52">
          <cell r="K52">
            <v>0</v>
          </cell>
        </row>
      </sheetData>
      <sheetData sheetId="22">
        <row r="52">
          <cell r="K52">
            <v>0</v>
          </cell>
        </row>
      </sheetData>
      <sheetData sheetId="23">
        <row r="52">
          <cell r="K52">
            <v>0</v>
          </cell>
        </row>
      </sheetData>
      <sheetData sheetId="24">
        <row r="52">
          <cell r="K52">
            <v>0</v>
          </cell>
        </row>
      </sheetData>
      <sheetData sheetId="25">
        <row r="52">
          <cell r="K52">
            <v>0</v>
          </cell>
        </row>
      </sheetData>
      <sheetData sheetId="26">
        <row r="52">
          <cell r="K52">
            <v>0</v>
          </cell>
        </row>
      </sheetData>
      <sheetData sheetId="27">
        <row r="52">
          <cell r="K52">
            <v>0</v>
          </cell>
        </row>
      </sheetData>
      <sheetData sheetId="28">
        <row r="52">
          <cell r="K52">
            <v>0</v>
          </cell>
        </row>
      </sheetData>
      <sheetData sheetId="29">
        <row r="52">
          <cell r="K52">
            <v>0</v>
          </cell>
        </row>
      </sheetData>
      <sheetData sheetId="30">
        <row r="52">
          <cell r="K52">
            <v>0</v>
          </cell>
        </row>
      </sheetData>
      <sheetData sheetId="31">
        <row r="52">
          <cell r="K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6" width="17.375" style="1" customWidth="1"/>
    <col min="7" max="7" width="18.125" style="1" customWidth="1"/>
    <col min="8" max="10" width="17.375" style="1" customWidth="1"/>
    <col min="11" max="11" width="18.75390625" style="1" customWidth="1"/>
    <col min="12" max="12" width="19.00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2"/>
      <c r="B3" s="3"/>
      <c r="C3" s="2" t="s">
        <v>2</v>
      </c>
      <c r="D3" s="4">
        <v>3.8</v>
      </c>
      <c r="E3" s="5"/>
      <c r="F3" s="5"/>
      <c r="G3" s="5"/>
      <c r="H3" s="5"/>
      <c r="I3" s="5"/>
      <c r="J3" s="5"/>
      <c r="K3" s="2"/>
    </row>
    <row r="4" spans="1:11" ht="15.75">
      <c r="A4" s="76" t="s">
        <v>3</v>
      </c>
      <c r="B4" s="77" t="s">
        <v>4</v>
      </c>
      <c r="C4" s="78"/>
      <c r="D4" s="78"/>
      <c r="E4" s="78"/>
      <c r="F4" s="78"/>
      <c r="G4" s="78"/>
      <c r="H4" s="78"/>
      <c r="I4" s="78"/>
      <c r="J4" s="79"/>
      <c r="K4" s="80" t="s">
        <v>5</v>
      </c>
    </row>
    <row r="5" spans="1:11" ht="38.25">
      <c r="A5" s="76"/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81" t="s">
        <v>13</v>
      </c>
      <c r="J5" s="81" t="s">
        <v>14</v>
      </c>
      <c r="K5" s="76"/>
    </row>
    <row r="6" spans="1:11" ht="18.75" customHeight="1">
      <c r="A6" s="76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82"/>
      <c r="J6" s="82"/>
      <c r="K6" s="76"/>
    </row>
    <row r="7" spans="1:12" ht="17.25" customHeight="1">
      <c r="A7" s="8" t="s">
        <v>22</v>
      </c>
      <c r="B7" s="9">
        <v>12827061</v>
      </c>
      <c r="C7" s="9">
        <v>15945128</v>
      </c>
      <c r="D7" s="9">
        <v>16430681</v>
      </c>
      <c r="E7" s="9">
        <v>11117282</v>
      </c>
      <c r="F7" s="9">
        <v>15812067</v>
      </c>
      <c r="G7" s="9">
        <v>26513635</v>
      </c>
      <c r="H7" s="9">
        <v>11254873</v>
      </c>
      <c r="I7" s="9">
        <v>2507704</v>
      </c>
      <c r="J7" s="9">
        <v>7093734</v>
      </c>
      <c r="K7" s="9">
        <f>+K8+K20+K24+K27</f>
        <v>119502165</v>
      </c>
      <c r="L7" s="10"/>
    </row>
    <row r="8" spans="1:11" ht="17.25" customHeight="1">
      <c r="A8" s="11" t="s">
        <v>23</v>
      </c>
      <c r="B8" s="12">
        <v>7240703</v>
      </c>
      <c r="C8" s="12">
        <v>9256690</v>
      </c>
      <c r="D8" s="12">
        <v>8958131</v>
      </c>
      <c r="E8" s="12">
        <v>6406648</v>
      </c>
      <c r="F8" s="12">
        <v>8770518</v>
      </c>
      <c r="G8" s="12">
        <v>14600802</v>
      </c>
      <c r="H8" s="12">
        <v>6794094</v>
      </c>
      <c r="I8" s="12">
        <v>1288689</v>
      </c>
      <c r="J8" s="12">
        <v>3926453</v>
      </c>
      <c r="K8" s="12">
        <f>SUM(B8:J8)</f>
        <v>67242728</v>
      </c>
    </row>
    <row r="9" spans="1:11" ht="17.25" customHeight="1">
      <c r="A9" s="13" t="s">
        <v>24</v>
      </c>
      <c r="B9" s="14">
        <v>991920</v>
      </c>
      <c r="C9" s="14">
        <v>1343596</v>
      </c>
      <c r="D9" s="14">
        <v>1199986</v>
      </c>
      <c r="E9" s="14">
        <v>878258</v>
      </c>
      <c r="F9" s="14">
        <v>1064408</v>
      </c>
      <c r="G9" s="14">
        <v>1323366</v>
      </c>
      <c r="H9" s="14">
        <v>1101030</v>
      </c>
      <c r="I9" s="14">
        <v>207411</v>
      </c>
      <c r="J9" s="14">
        <v>484137</v>
      </c>
      <c r="K9" s="12">
        <f>SUM(B9:J9)</f>
        <v>8594112</v>
      </c>
    </row>
    <row r="10" spans="1:11" ht="17.25" customHeight="1">
      <c r="A10" s="15" t="s">
        <v>25</v>
      </c>
      <c r="B10" s="14">
        <v>991920</v>
      </c>
      <c r="C10" s="14">
        <v>1343596</v>
      </c>
      <c r="D10" s="14">
        <v>1199986</v>
      </c>
      <c r="E10" s="14">
        <v>878258</v>
      </c>
      <c r="F10" s="14">
        <v>1064408</v>
      </c>
      <c r="G10" s="14">
        <v>1323366</v>
      </c>
      <c r="H10" s="14">
        <v>1101030</v>
      </c>
      <c r="I10" s="14">
        <v>207411</v>
      </c>
      <c r="J10" s="14">
        <v>484137</v>
      </c>
      <c r="K10" s="12">
        <f>SUM(B10:J10)</f>
        <v>8594112</v>
      </c>
    </row>
    <row r="11" spans="1:11" ht="17.25" customHeight="1">
      <c r="A11" s="15" t="s">
        <v>26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2">
        <f>SUM(B11:J11)</f>
        <v>0</v>
      </c>
    </row>
    <row r="12" spans="1:11" ht="17.25" customHeight="1">
      <c r="A12" s="13" t="s">
        <v>27</v>
      </c>
      <c r="B12" s="16">
        <v>5212923</v>
      </c>
      <c r="C12" s="16">
        <v>6671693</v>
      </c>
      <c r="D12" s="16">
        <v>6497588</v>
      </c>
      <c r="E12" s="16">
        <v>4663691</v>
      </c>
      <c r="F12" s="16">
        <v>6292228</v>
      </c>
      <c r="G12" s="16">
        <v>10673053</v>
      </c>
      <c r="H12" s="16">
        <v>4834273</v>
      </c>
      <c r="I12" s="16">
        <v>890129</v>
      </c>
      <c r="J12" s="16">
        <v>2870865</v>
      </c>
      <c r="K12" s="12">
        <f aca="true" t="shared" si="0" ref="K12:K27">SUM(B12:J12)</f>
        <v>48606443</v>
      </c>
    </row>
    <row r="13" spans="1:13" ht="17.25" customHeight="1">
      <c r="A13" s="17" t="s">
        <v>28</v>
      </c>
      <c r="B13" s="14">
        <v>2675157</v>
      </c>
      <c r="C13" s="14">
        <v>3679160</v>
      </c>
      <c r="D13" s="14">
        <v>3654774</v>
      </c>
      <c r="E13" s="14">
        <v>2555372</v>
      </c>
      <c r="F13" s="14">
        <v>3376479</v>
      </c>
      <c r="G13" s="14">
        <v>5348640</v>
      </c>
      <c r="H13" s="14">
        <v>2441402</v>
      </c>
      <c r="I13" s="14">
        <v>537003</v>
      </c>
      <c r="J13" s="14">
        <v>1599522</v>
      </c>
      <c r="K13" s="12">
        <f t="shared" si="0"/>
        <v>25867509</v>
      </c>
      <c r="L13" s="10"/>
      <c r="M13" s="18"/>
    </row>
    <row r="14" spans="1:12" ht="17.25" customHeight="1">
      <c r="A14" s="17" t="s">
        <v>29</v>
      </c>
      <c r="B14" s="14">
        <v>2486687</v>
      </c>
      <c r="C14" s="14">
        <v>2923790</v>
      </c>
      <c r="D14" s="14">
        <v>2792697</v>
      </c>
      <c r="E14" s="14">
        <v>2061512</v>
      </c>
      <c r="F14" s="14">
        <v>2866138</v>
      </c>
      <c r="G14" s="14">
        <v>5244125</v>
      </c>
      <c r="H14" s="14">
        <v>2324317</v>
      </c>
      <c r="I14" s="14">
        <v>341790</v>
      </c>
      <c r="J14" s="14">
        <v>1254660</v>
      </c>
      <c r="K14" s="12">
        <f t="shared" si="0"/>
        <v>22295716</v>
      </c>
      <c r="L14" s="10"/>
    </row>
    <row r="15" spans="1:11" ht="17.25" customHeight="1">
      <c r="A15" s="17" t="s">
        <v>30</v>
      </c>
      <c r="B15" s="14">
        <v>51079</v>
      </c>
      <c r="C15" s="14">
        <v>68743</v>
      </c>
      <c r="D15" s="14">
        <v>50117</v>
      </c>
      <c r="E15" s="14">
        <v>46807</v>
      </c>
      <c r="F15" s="14">
        <v>49611</v>
      </c>
      <c r="G15" s="14">
        <v>80288</v>
      </c>
      <c r="H15" s="14">
        <v>68554</v>
      </c>
      <c r="I15" s="14">
        <v>11336</v>
      </c>
      <c r="J15" s="14">
        <v>16683</v>
      </c>
      <c r="K15" s="12">
        <f t="shared" si="0"/>
        <v>443218</v>
      </c>
    </row>
    <row r="16" spans="1:11" ht="17.25" customHeight="1">
      <c r="A16" s="13" t="s">
        <v>31</v>
      </c>
      <c r="B16" s="14">
        <v>1035860</v>
      </c>
      <c r="C16" s="14">
        <v>1241401</v>
      </c>
      <c r="D16" s="14">
        <v>1260557</v>
      </c>
      <c r="E16" s="14">
        <v>864699</v>
      </c>
      <c r="F16" s="14">
        <v>1413882</v>
      </c>
      <c r="G16" s="14">
        <v>2604383</v>
      </c>
      <c r="H16" s="14">
        <v>858791</v>
      </c>
      <c r="I16" s="14">
        <v>191149</v>
      </c>
      <c r="J16" s="14">
        <v>571451</v>
      </c>
      <c r="K16" s="12">
        <f t="shared" si="0"/>
        <v>10042173</v>
      </c>
    </row>
    <row r="17" spans="1:11" ht="17.25" customHeight="1">
      <c r="A17" s="17" t="s">
        <v>32</v>
      </c>
      <c r="B17" s="14">
        <v>546994</v>
      </c>
      <c r="C17" s="14">
        <v>722624</v>
      </c>
      <c r="D17" s="14">
        <v>676741</v>
      </c>
      <c r="E17" s="14">
        <v>473216</v>
      </c>
      <c r="F17" s="14">
        <v>771099</v>
      </c>
      <c r="G17" s="14">
        <v>1321260</v>
      </c>
      <c r="H17" s="14">
        <v>488817</v>
      </c>
      <c r="I17" s="14">
        <v>116480</v>
      </c>
      <c r="J17" s="14">
        <v>297511</v>
      </c>
      <c r="K17" s="12">
        <f t="shared" si="0"/>
        <v>5414742</v>
      </c>
    </row>
    <row r="18" spans="1:11" ht="17.25" customHeight="1">
      <c r="A18" s="17" t="s">
        <v>33</v>
      </c>
      <c r="B18" s="14">
        <v>486545</v>
      </c>
      <c r="C18" s="14">
        <v>515332</v>
      </c>
      <c r="D18" s="14">
        <v>581716</v>
      </c>
      <c r="E18" s="14">
        <v>389843</v>
      </c>
      <c r="F18" s="14">
        <v>640237</v>
      </c>
      <c r="G18" s="14">
        <v>1279499</v>
      </c>
      <c r="H18" s="14">
        <v>367689</v>
      </c>
      <c r="I18" s="14">
        <v>74294</v>
      </c>
      <c r="J18" s="14">
        <v>273025</v>
      </c>
      <c r="K18" s="12">
        <f t="shared" si="0"/>
        <v>4608180</v>
      </c>
    </row>
    <row r="19" spans="1:11" ht="17.25" customHeight="1">
      <c r="A19" s="17" t="s">
        <v>34</v>
      </c>
      <c r="B19" s="14">
        <v>2321</v>
      </c>
      <c r="C19" s="14">
        <v>3445</v>
      </c>
      <c r="D19" s="14">
        <v>2100</v>
      </c>
      <c r="E19" s="14">
        <v>1640</v>
      </c>
      <c r="F19" s="14">
        <v>2546</v>
      </c>
      <c r="G19" s="14">
        <v>3624</v>
      </c>
      <c r="H19" s="14">
        <v>2285</v>
      </c>
      <c r="I19" s="14">
        <v>375</v>
      </c>
      <c r="J19" s="14">
        <v>915</v>
      </c>
      <c r="K19" s="12">
        <f t="shared" si="0"/>
        <v>19251</v>
      </c>
    </row>
    <row r="20" spans="1:11" ht="17.25" customHeight="1">
      <c r="A20" s="19" t="s">
        <v>35</v>
      </c>
      <c r="B20" s="12">
        <v>3929181</v>
      </c>
      <c r="C20" s="12">
        <v>4304448</v>
      </c>
      <c r="D20" s="12">
        <v>4799037</v>
      </c>
      <c r="E20" s="12">
        <v>3054840</v>
      </c>
      <c r="F20" s="12">
        <v>5026840</v>
      </c>
      <c r="G20" s="12">
        <v>9211341</v>
      </c>
      <c r="H20" s="12">
        <v>3087580</v>
      </c>
      <c r="I20" s="12">
        <v>741912</v>
      </c>
      <c r="J20" s="12">
        <v>1978244</v>
      </c>
      <c r="K20" s="12">
        <f t="shared" si="0"/>
        <v>36133423</v>
      </c>
    </row>
    <row r="21" spans="1:12" ht="17.25" customHeight="1">
      <c r="A21" s="20" t="s">
        <v>36</v>
      </c>
      <c r="B21" s="14">
        <v>2233758</v>
      </c>
      <c r="C21" s="14">
        <v>2696459</v>
      </c>
      <c r="D21" s="14">
        <v>3016570</v>
      </c>
      <c r="E21" s="14">
        <v>1876895</v>
      </c>
      <c r="F21" s="14">
        <v>2996986</v>
      </c>
      <c r="G21" s="14">
        <v>5022129</v>
      </c>
      <c r="H21" s="14">
        <v>1818670</v>
      </c>
      <c r="I21" s="14">
        <v>487442</v>
      </c>
      <c r="J21" s="14">
        <v>1211926</v>
      </c>
      <c r="K21" s="12">
        <f t="shared" si="0"/>
        <v>21360835</v>
      </c>
      <c r="L21" s="10"/>
    </row>
    <row r="22" spans="1:12" ht="17.25" customHeight="1">
      <c r="A22" s="20" t="s">
        <v>37</v>
      </c>
      <c r="B22" s="14">
        <v>1669282</v>
      </c>
      <c r="C22" s="14">
        <v>1576786</v>
      </c>
      <c r="D22" s="14">
        <v>1757068</v>
      </c>
      <c r="E22" s="14">
        <v>1158010</v>
      </c>
      <c r="F22" s="14">
        <v>2004264</v>
      </c>
      <c r="G22" s="14">
        <v>4142551</v>
      </c>
      <c r="H22" s="14">
        <v>1240692</v>
      </c>
      <c r="I22" s="14">
        <v>249063</v>
      </c>
      <c r="J22" s="14">
        <v>757946</v>
      </c>
      <c r="K22" s="12">
        <f t="shared" si="0"/>
        <v>14555662</v>
      </c>
      <c r="L22" s="10"/>
    </row>
    <row r="23" spans="1:11" ht="17.25" customHeight="1">
      <c r="A23" s="20" t="s">
        <v>38</v>
      </c>
      <c r="B23" s="14">
        <v>26141</v>
      </c>
      <c r="C23" s="14">
        <v>31203</v>
      </c>
      <c r="D23" s="14">
        <v>25399</v>
      </c>
      <c r="E23" s="14">
        <v>19935</v>
      </c>
      <c r="F23" s="14">
        <v>25590</v>
      </c>
      <c r="G23" s="14">
        <v>46661</v>
      </c>
      <c r="H23" s="14">
        <v>28218</v>
      </c>
      <c r="I23" s="14">
        <v>5407</v>
      </c>
      <c r="J23" s="14">
        <v>8372</v>
      </c>
      <c r="K23" s="12">
        <f t="shared" si="0"/>
        <v>216926</v>
      </c>
    </row>
    <row r="24" spans="1:11" ht="17.25" customHeight="1">
      <c r="A24" s="19" t="s">
        <v>39</v>
      </c>
      <c r="B24" s="14">
        <v>1657177</v>
      </c>
      <c r="C24" s="14">
        <v>2383990</v>
      </c>
      <c r="D24" s="14">
        <v>2673513</v>
      </c>
      <c r="E24" s="14">
        <v>1655794</v>
      </c>
      <c r="F24" s="14">
        <v>2014709</v>
      </c>
      <c r="G24" s="14">
        <v>2701492</v>
      </c>
      <c r="H24" s="14">
        <v>1271981</v>
      </c>
      <c r="I24" s="14">
        <v>477103</v>
      </c>
      <c r="J24" s="14">
        <v>1189037</v>
      </c>
      <c r="K24" s="12">
        <f t="shared" si="0"/>
        <v>16024796</v>
      </c>
    </row>
    <row r="25" spans="1:12" ht="17.25" customHeight="1">
      <c r="A25" s="20" t="s">
        <v>40</v>
      </c>
      <c r="B25" s="14">
        <v>1618825</v>
      </c>
      <c r="C25" s="14">
        <v>2339106</v>
      </c>
      <c r="D25" s="14">
        <v>2628926</v>
      </c>
      <c r="E25" s="14">
        <v>1625262</v>
      </c>
      <c r="F25" s="14">
        <v>1973445</v>
      </c>
      <c r="G25" s="14">
        <v>2638672</v>
      </c>
      <c r="H25" s="14">
        <v>1242229</v>
      </c>
      <c r="I25" s="14">
        <v>471096</v>
      </c>
      <c r="J25" s="14">
        <v>1168573</v>
      </c>
      <c r="K25" s="12">
        <f t="shared" si="0"/>
        <v>15706134</v>
      </c>
      <c r="L25" s="10"/>
    </row>
    <row r="26" spans="1:12" ht="17.25" customHeight="1">
      <c r="A26" s="20" t="s">
        <v>41</v>
      </c>
      <c r="B26" s="14">
        <v>38352</v>
      </c>
      <c r="C26" s="14">
        <v>44884</v>
      </c>
      <c r="D26" s="14">
        <v>44587</v>
      </c>
      <c r="E26" s="14">
        <v>30532</v>
      </c>
      <c r="F26" s="14">
        <v>41264</v>
      </c>
      <c r="G26" s="14">
        <v>62820</v>
      </c>
      <c r="H26" s="14">
        <v>29752</v>
      </c>
      <c r="I26" s="14">
        <v>6007</v>
      </c>
      <c r="J26" s="14">
        <v>20464</v>
      </c>
      <c r="K26" s="12">
        <f t="shared" si="0"/>
        <v>318662</v>
      </c>
      <c r="L26" s="10"/>
    </row>
    <row r="27" spans="1:11" ht="34.5" customHeight="1">
      <c r="A27" s="21" t="s">
        <v>42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14">
        <v>101218</v>
      </c>
      <c r="I27" s="12">
        <v>0</v>
      </c>
      <c r="J27" s="12">
        <v>0</v>
      </c>
      <c r="K27" s="12">
        <f t="shared" si="0"/>
        <v>101218</v>
      </c>
    </row>
    <row r="28" spans="1:11" ht="15.75" customHeight="1">
      <c r="A28" s="23"/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4">
        <v>0</v>
      </c>
    </row>
    <row r="29" spans="1:11" ht="17.25" customHeight="1">
      <c r="A29" s="25" t="s">
        <v>43</v>
      </c>
      <c r="B29" s="26">
        <v>2.7736</v>
      </c>
      <c r="C29" s="26">
        <v>3.10359418</v>
      </c>
      <c r="D29" s="26">
        <v>3.4946</v>
      </c>
      <c r="E29" s="26">
        <v>2.97171955</v>
      </c>
      <c r="F29" s="26">
        <v>2.9409</v>
      </c>
      <c r="G29" s="26">
        <v>2.4816000000000003</v>
      </c>
      <c r="H29" s="26">
        <v>2.8455</v>
      </c>
      <c r="I29" s="26">
        <v>5.0513</v>
      </c>
      <c r="J29" s="26">
        <v>2.9977</v>
      </c>
      <c r="K29" s="24">
        <v>0</v>
      </c>
    </row>
    <row r="30" spans="1:11" ht="17.25" customHeight="1">
      <c r="A30" s="19" t="s">
        <v>44</v>
      </c>
      <c r="B30" s="27">
        <v>2.7784</v>
      </c>
      <c r="C30" s="27">
        <v>3.1016</v>
      </c>
      <c r="D30" s="27">
        <v>3.4996</v>
      </c>
      <c r="E30" s="27">
        <v>2.9763</v>
      </c>
      <c r="F30" s="27">
        <v>2.9456</v>
      </c>
      <c r="G30" s="27">
        <v>2.4855</v>
      </c>
      <c r="H30" s="27">
        <v>2.8501</v>
      </c>
      <c r="I30" s="27">
        <v>5.0513</v>
      </c>
      <c r="J30" s="27">
        <v>2.9977</v>
      </c>
      <c r="K30" s="24">
        <v>0</v>
      </c>
    </row>
    <row r="31" spans="1:11" ht="17.25" customHeight="1">
      <c r="A31" s="21" t="s">
        <v>45</v>
      </c>
      <c r="B31" s="22">
        <v>0</v>
      </c>
      <c r="C31" s="28">
        <v>0.00689418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4">
        <v>0</v>
      </c>
    </row>
    <row r="32" spans="1:11" ht="17.25" customHeight="1">
      <c r="A32" s="29" t="s">
        <v>46</v>
      </c>
      <c r="B32" s="30">
        <v>-0.0048</v>
      </c>
      <c r="C32" s="30">
        <v>-0.0049</v>
      </c>
      <c r="D32" s="30">
        <v>-0.005</v>
      </c>
      <c r="E32" s="30">
        <v>-0.00458045</v>
      </c>
      <c r="F32" s="30">
        <v>-0.0047</v>
      </c>
      <c r="G32" s="30">
        <v>-0.0039</v>
      </c>
      <c r="H32" s="30">
        <v>-0.0046</v>
      </c>
      <c r="I32" s="22">
        <v>0</v>
      </c>
      <c r="J32" s="22">
        <v>0</v>
      </c>
      <c r="K32" s="31">
        <v>0</v>
      </c>
    </row>
    <row r="33" spans="1:11" ht="17.25" customHeight="1">
      <c r="A33" s="21" t="s">
        <v>47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4">
        <v>0</v>
      </c>
    </row>
    <row r="34" spans="1:11" ht="13.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7.25" customHeight="1">
      <c r="A35" s="25" t="s">
        <v>48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32">
        <v>684073.16</v>
      </c>
      <c r="I35" s="24">
        <v>0</v>
      </c>
      <c r="J35" s="24">
        <v>0</v>
      </c>
      <c r="K35" s="32">
        <f>SUM(B35:J35)</f>
        <v>684073.16</v>
      </c>
    </row>
    <row r="36" spans="1:11" ht="17.25" customHeight="1">
      <c r="A36" s="19" t="s">
        <v>49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32">
        <v>54030.81</v>
      </c>
      <c r="I36" s="24">
        <v>0</v>
      </c>
      <c r="J36" s="24">
        <v>0</v>
      </c>
      <c r="K36" s="32">
        <f>SUM(B36:J36)</f>
        <v>54030.81</v>
      </c>
    </row>
    <row r="37" spans="1:11" ht="17.25" customHeight="1">
      <c r="A37" s="19" t="s">
        <v>50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4">
        <v>18</v>
      </c>
      <c r="I37" s="14">
        <v>0</v>
      </c>
      <c r="J37" s="14">
        <v>0</v>
      </c>
      <c r="K37" s="14">
        <f>SUM(B37:J37)</f>
        <v>18</v>
      </c>
    </row>
    <row r="38" spans="1:11" ht="14.25" customHeight="1">
      <c r="A38" s="25"/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33"/>
    </row>
    <row r="39" spans="1:11" ht="17.25" customHeight="1">
      <c r="A39" s="25" t="s">
        <v>51</v>
      </c>
      <c r="B39" s="32">
        <v>152516.7599999999</v>
      </c>
      <c r="C39" s="32">
        <v>212280.11000000002</v>
      </c>
      <c r="D39" s="32">
        <v>232178.34000000014</v>
      </c>
      <c r="E39" s="32">
        <v>123437.91999999993</v>
      </c>
      <c r="F39" s="32">
        <v>194816.8899999999</v>
      </c>
      <c r="G39" s="32">
        <v>270116.31999999983</v>
      </c>
      <c r="H39" s="32">
        <v>139931.93999999994</v>
      </c>
      <c r="I39" s="32">
        <v>33037.320000000014</v>
      </c>
      <c r="J39" s="32">
        <v>68728.24</v>
      </c>
      <c r="K39" s="32">
        <f>SUM(B39:J39)</f>
        <v>1427043.8399999996</v>
      </c>
    </row>
    <row r="40" spans="1:11" ht="17.25" customHeight="1">
      <c r="A40" s="19" t="s">
        <v>52</v>
      </c>
      <c r="B40" s="32">
        <v>25674.68</v>
      </c>
      <c r="C40" s="32">
        <v>33294.79</v>
      </c>
      <c r="D40" s="32">
        <v>34219.78</v>
      </c>
      <c r="E40" s="32">
        <v>16630.52</v>
      </c>
      <c r="F40" s="32">
        <v>31089.77</v>
      </c>
      <c r="G40" s="32">
        <v>39783.84</v>
      </c>
      <c r="H40" s="32">
        <v>24765.7</v>
      </c>
      <c r="I40" s="24">
        <v>0</v>
      </c>
      <c r="J40" s="24">
        <v>0</v>
      </c>
      <c r="K40" s="32">
        <f>SUM(B40:J40)</f>
        <v>205459.08000000002</v>
      </c>
    </row>
    <row r="41" spans="1:11" ht="17.25" customHeight="1">
      <c r="A41" s="20" t="s">
        <v>53</v>
      </c>
      <c r="B41" s="34">
        <v>915</v>
      </c>
      <c r="C41" s="34">
        <v>1238</v>
      </c>
      <c r="D41" s="34">
        <v>1342</v>
      </c>
      <c r="E41" s="34">
        <v>776</v>
      </c>
      <c r="F41" s="34">
        <v>1134</v>
      </c>
      <c r="G41" s="34">
        <v>1622</v>
      </c>
      <c r="H41" s="34">
        <v>860</v>
      </c>
      <c r="I41" s="24">
        <v>0</v>
      </c>
      <c r="J41" s="24">
        <v>0</v>
      </c>
      <c r="K41" s="34">
        <f>SUM(B41:J41)</f>
        <v>7887</v>
      </c>
    </row>
    <row r="42" spans="1:11" ht="17.25" customHeight="1">
      <c r="A42" s="20" t="s">
        <v>54</v>
      </c>
      <c r="B42" s="32">
        <v>28.06</v>
      </c>
      <c r="C42" s="32">
        <v>26.89</v>
      </c>
      <c r="D42" s="32">
        <v>25.5</v>
      </c>
      <c r="E42" s="32">
        <v>21.43</v>
      </c>
      <c r="F42" s="32">
        <v>27.42</v>
      </c>
      <c r="G42" s="32">
        <v>24.53</v>
      </c>
      <c r="H42" s="32">
        <v>28.8</v>
      </c>
      <c r="I42" s="24">
        <v>0</v>
      </c>
      <c r="J42" s="24">
        <v>0</v>
      </c>
      <c r="K42" s="35">
        <f>ROUND(K40/K41,2)</f>
        <v>26.05</v>
      </c>
    </row>
    <row r="43" spans="1:11" ht="17.25" customHeight="1">
      <c r="A43" s="36" t="s">
        <v>55</v>
      </c>
      <c r="B43" s="32">
        <v>126842.0799999999</v>
      </c>
      <c r="C43" s="32">
        <v>178985.32</v>
      </c>
      <c r="D43" s="32">
        <v>197958.56000000006</v>
      </c>
      <c r="E43" s="32">
        <v>106807.39999999995</v>
      </c>
      <c r="F43" s="32">
        <v>163727.12</v>
      </c>
      <c r="G43" s="32">
        <v>230332.47999999984</v>
      </c>
      <c r="H43" s="32">
        <v>115166.23999999992</v>
      </c>
      <c r="I43" s="32">
        <v>33037.320000000014</v>
      </c>
      <c r="J43" s="32">
        <v>68728.24</v>
      </c>
      <c r="K43" s="32">
        <f>SUM(B43:J43)</f>
        <v>1221584.7599999998</v>
      </c>
    </row>
    <row r="44" spans="1:11" ht="17.25" customHeight="1">
      <c r="A44" s="37" t="s">
        <v>56</v>
      </c>
      <c r="B44" s="38">
        <v>956</v>
      </c>
      <c r="C44" s="38">
        <v>1349</v>
      </c>
      <c r="D44" s="38">
        <v>1492</v>
      </c>
      <c r="E44" s="38">
        <v>805</v>
      </c>
      <c r="F44" s="38">
        <v>1234</v>
      </c>
      <c r="G44" s="38">
        <v>1736</v>
      </c>
      <c r="H44" s="38">
        <v>868</v>
      </c>
      <c r="I44" s="38">
        <v>249</v>
      </c>
      <c r="J44" s="38">
        <v>518</v>
      </c>
      <c r="K44" s="34">
        <f>SUM(B44:J44)</f>
        <v>9207</v>
      </c>
    </row>
    <row r="45" spans="1:12" ht="17.25" customHeight="1">
      <c r="A45" s="37" t="s">
        <v>57</v>
      </c>
      <c r="B45" s="35">
        <v>4.28</v>
      </c>
      <c r="C45" s="35">
        <v>4.28</v>
      </c>
      <c r="D45" s="35">
        <v>4.28</v>
      </c>
      <c r="E45" s="35">
        <v>4.28</v>
      </c>
      <c r="F45" s="35">
        <v>4.28</v>
      </c>
      <c r="G45" s="35">
        <v>4.28</v>
      </c>
      <c r="H45" s="35">
        <v>4.28</v>
      </c>
      <c r="I45" s="35">
        <v>4.28</v>
      </c>
      <c r="J45" s="31">
        <v>4.28</v>
      </c>
      <c r="K45" s="35">
        <v>4.28</v>
      </c>
      <c r="L45" s="39"/>
    </row>
    <row r="46" spans="1:11" ht="17.25" customHeight="1">
      <c r="A46" s="25"/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33"/>
    </row>
    <row r="47" spans="1:11" ht="17.25" customHeight="1">
      <c r="A47" s="40" t="s">
        <v>58</v>
      </c>
      <c r="B47" s="41">
        <v>38219866.96</v>
      </c>
      <c r="C47" s="41">
        <v>53284901.599999994</v>
      </c>
      <c r="D47" s="41">
        <v>61883384.1</v>
      </c>
      <c r="E47" s="41">
        <v>35743042.11000001</v>
      </c>
      <c r="F47" s="41">
        <v>49985630.36</v>
      </c>
      <c r="G47" s="41">
        <v>70547644.06000002</v>
      </c>
      <c r="H47" s="41">
        <v>35327970.27</v>
      </c>
      <c r="I47" s="41">
        <v>12700202.559999999</v>
      </c>
      <c r="J47" s="41">
        <v>21767727.490000002</v>
      </c>
      <c r="K47" s="41">
        <f>SUM(B47:J47)</f>
        <v>379460369.51</v>
      </c>
    </row>
    <row r="48" spans="1:11" ht="17.25" customHeight="1">
      <c r="A48" s="19" t="s">
        <v>59</v>
      </c>
      <c r="B48" s="32">
        <v>37641007.67999999</v>
      </c>
      <c r="C48" s="32">
        <v>52556934.48999999</v>
      </c>
      <c r="D48" s="32">
        <v>61094709.999999985</v>
      </c>
      <c r="E48" s="32">
        <v>35049090.68</v>
      </c>
      <c r="F48" s="32">
        <v>49258499.32000001</v>
      </c>
      <c r="G48" s="32">
        <v>69630115.98</v>
      </c>
      <c r="H48" s="32">
        <v>34705948.14</v>
      </c>
      <c r="I48" s="32">
        <v>12700202.559999999</v>
      </c>
      <c r="J48" s="32">
        <v>21333614.649999995</v>
      </c>
      <c r="K48" s="32">
        <f aca="true" t="shared" si="1" ref="K48:K57">SUM(B48:J48)</f>
        <v>373970123.49999994</v>
      </c>
    </row>
    <row r="49" spans="1:11" ht="17.25" customHeight="1">
      <c r="A49" s="42" t="s">
        <v>60</v>
      </c>
      <c r="B49" s="32">
        <v>35638706.27</v>
      </c>
      <c r="C49" s="32">
        <v>49455408.99000001</v>
      </c>
      <c r="D49" s="32">
        <v>57500811.23000001</v>
      </c>
      <c r="E49" s="32">
        <v>33088366.389999997</v>
      </c>
      <c r="F49" s="32">
        <v>46576024.559999995</v>
      </c>
      <c r="G49" s="32">
        <v>65899639.81</v>
      </c>
      <c r="H49" s="32">
        <v>32077513.549999997</v>
      </c>
      <c r="I49" s="32">
        <v>12667165.239999996</v>
      </c>
      <c r="J49" s="32">
        <v>21264886.410000004</v>
      </c>
      <c r="K49" s="32">
        <f t="shared" si="1"/>
        <v>354168522.45000005</v>
      </c>
    </row>
    <row r="50" spans="1:11" ht="17.25" customHeight="1">
      <c r="A50" s="42" t="s">
        <v>61</v>
      </c>
      <c r="B50" s="24">
        <v>0</v>
      </c>
      <c r="C50" s="32">
        <v>109928.59000000001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32">
        <f t="shared" si="1"/>
        <v>109928.59000000001</v>
      </c>
    </row>
    <row r="51" spans="1:11" ht="17.25" customHeight="1">
      <c r="A51" s="43" t="s">
        <v>62</v>
      </c>
      <c r="B51" s="44">
        <v>-61569.88999999999</v>
      </c>
      <c r="C51" s="44">
        <v>-78131.12000000001</v>
      </c>
      <c r="D51" s="44">
        <v>-82153.47999999998</v>
      </c>
      <c r="E51" s="44">
        <v>-50922.15999999999</v>
      </c>
      <c r="F51" s="44">
        <v>-74316.7</v>
      </c>
      <c r="G51" s="44">
        <v>-103403.18999999999</v>
      </c>
      <c r="H51" s="44">
        <v>-51772.43000000001</v>
      </c>
      <c r="I51" s="24">
        <v>0</v>
      </c>
      <c r="J51" s="24">
        <v>0</v>
      </c>
      <c r="K51" s="44">
        <f>SUM(B51:J51)</f>
        <v>-502268.97</v>
      </c>
    </row>
    <row r="52" spans="1:11" ht="17.25" customHeight="1">
      <c r="A52" s="42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f>SUM('[1]01:31'!K52)</f>
        <v>0</v>
      </c>
    </row>
    <row r="53" spans="1:11" ht="17.25" customHeight="1">
      <c r="A53" s="20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32">
        <v>684073.16</v>
      </c>
      <c r="I53" s="22">
        <v>0</v>
      </c>
      <c r="J53" s="22">
        <v>0</v>
      </c>
      <c r="K53" s="32">
        <f t="shared" si="1"/>
        <v>684073.16</v>
      </c>
    </row>
    <row r="54" spans="1:11" ht="17.25" customHeight="1">
      <c r="A54" s="20" t="s">
        <v>65</v>
      </c>
      <c r="B54" s="45">
        <v>25674.68</v>
      </c>
      <c r="C54" s="45">
        <v>33294.79</v>
      </c>
      <c r="D54" s="45">
        <v>34219.78</v>
      </c>
      <c r="E54" s="45">
        <v>16630.52</v>
      </c>
      <c r="F54" s="45">
        <v>31089.77</v>
      </c>
      <c r="G54" s="45">
        <v>39783.84</v>
      </c>
      <c r="H54" s="45">
        <v>24765.7</v>
      </c>
      <c r="I54" s="24">
        <v>0</v>
      </c>
      <c r="J54" s="24">
        <v>0</v>
      </c>
      <c r="K54" s="32">
        <f t="shared" si="1"/>
        <v>205459.08000000002</v>
      </c>
    </row>
    <row r="55" spans="1:11" ht="17.25" customHeight="1">
      <c r="A55" s="20" t="s">
        <v>66</v>
      </c>
      <c r="B55" s="45">
        <v>126842.0799999999</v>
      </c>
      <c r="C55" s="45">
        <v>178985.32</v>
      </c>
      <c r="D55" s="45">
        <v>197958.56000000006</v>
      </c>
      <c r="E55" s="24">
        <v>106807.39999999995</v>
      </c>
      <c r="F55" s="45">
        <v>163727.12</v>
      </c>
      <c r="G55" s="45">
        <v>230332.47999999984</v>
      </c>
      <c r="H55" s="45">
        <v>115166.23999999992</v>
      </c>
      <c r="I55" s="45">
        <v>33037.320000000014</v>
      </c>
      <c r="J55" s="24">
        <v>68728.24</v>
      </c>
      <c r="K55" s="32">
        <f t="shared" si="1"/>
        <v>1221584.7599999998</v>
      </c>
    </row>
    <row r="56" spans="1:11" ht="17.25" customHeight="1">
      <c r="A56" s="20" t="s">
        <v>67</v>
      </c>
      <c r="B56" s="45">
        <v>1911354.54</v>
      </c>
      <c r="C56" s="45">
        <v>2857447.92</v>
      </c>
      <c r="D56" s="45">
        <v>3443873.91</v>
      </c>
      <c r="E56" s="45">
        <v>1888208.53</v>
      </c>
      <c r="F56" s="45">
        <v>2561974.57</v>
      </c>
      <c r="G56" s="45">
        <v>3563763.04</v>
      </c>
      <c r="H56" s="45">
        <v>1856201.92</v>
      </c>
      <c r="I56" s="24">
        <v>0</v>
      </c>
      <c r="J56" s="24">
        <v>0</v>
      </c>
      <c r="K56" s="32">
        <f t="shared" si="1"/>
        <v>18082824.43</v>
      </c>
    </row>
    <row r="57" spans="1:11" ht="17.25" customHeight="1">
      <c r="A57" s="19" t="s">
        <v>68</v>
      </c>
      <c r="B57" s="45">
        <v>578859.28</v>
      </c>
      <c r="C57" s="45">
        <v>727967.1100000005</v>
      </c>
      <c r="D57" s="45">
        <v>788674.0999999996</v>
      </c>
      <c r="E57" s="45">
        <v>693951.4300000005</v>
      </c>
      <c r="F57" s="45">
        <v>727131.04</v>
      </c>
      <c r="G57" s="45">
        <v>917528.0800000007</v>
      </c>
      <c r="H57" s="45">
        <v>622022.1299999998</v>
      </c>
      <c r="I57" s="24">
        <v>0</v>
      </c>
      <c r="J57" s="45">
        <v>434112.84000000026</v>
      </c>
      <c r="K57" s="45">
        <f t="shared" si="1"/>
        <v>5490246.010000002</v>
      </c>
    </row>
    <row r="58" spans="1:11" ht="17.25" customHeight="1">
      <c r="A58" s="19"/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f>SUM(B58:J58)</f>
        <v>0</v>
      </c>
    </row>
    <row r="59" spans="1:11" ht="17.25" customHeight="1">
      <c r="A59" s="46"/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f>SUM(B59:J59)</f>
        <v>0</v>
      </c>
    </row>
    <row r="60" spans="1:11" ht="17.25" customHeight="1">
      <c r="A60" s="19"/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/>
    </row>
    <row r="61" spans="1:11" ht="18.75" customHeight="1">
      <c r="A61" s="25" t="s">
        <v>69</v>
      </c>
      <c r="B61" s="48">
        <v>-8008473.880000001</v>
      </c>
      <c r="C61" s="48">
        <v>-7936407.22</v>
      </c>
      <c r="D61" s="48">
        <v>-8607143.44</v>
      </c>
      <c r="E61" s="48">
        <v>-8517838.6</v>
      </c>
      <c r="F61" s="48">
        <v>-9440772.85</v>
      </c>
      <c r="G61" s="48">
        <v>-11030361.339999998</v>
      </c>
      <c r="H61" s="48">
        <v>-5957803.52</v>
      </c>
      <c r="I61" s="48">
        <v>-2207104.6399999997</v>
      </c>
      <c r="J61" s="48">
        <v>-1825887.7300000002</v>
      </c>
      <c r="K61" s="48">
        <f>SUM(B61:J61)</f>
        <v>-63531793.21999999</v>
      </c>
    </row>
    <row r="62" spans="1:11" ht="18.75" customHeight="1">
      <c r="A62" s="19" t="s">
        <v>70</v>
      </c>
      <c r="B62" s="48">
        <v>-6126338.53</v>
      </c>
      <c r="C62" s="48">
        <v>-5241605.840000002</v>
      </c>
      <c r="D62" s="48">
        <v>-5364862.65</v>
      </c>
      <c r="E62" s="48">
        <v>-7033296.98</v>
      </c>
      <c r="F62" s="48">
        <v>-6870380.780000003</v>
      </c>
      <c r="G62" s="48">
        <v>-7026740.16</v>
      </c>
      <c r="H62" s="48">
        <v>-4183913.9999999995</v>
      </c>
      <c r="I62" s="48">
        <v>-788161.7999999998</v>
      </c>
      <c r="J62" s="48">
        <v>-1839720.5999999999</v>
      </c>
      <c r="K62" s="48">
        <f aca="true" t="shared" si="2" ref="K62:K91">SUM(B62:J62)</f>
        <v>-44475021.339999996</v>
      </c>
    </row>
    <row r="63" spans="1:11" ht="18.75" customHeight="1">
      <c r="A63" s="20" t="s">
        <v>71</v>
      </c>
      <c r="B63" s="48">
        <v>-3769296</v>
      </c>
      <c r="C63" s="48">
        <v>-5105664.800000001</v>
      </c>
      <c r="D63" s="48">
        <v>-4559946.800000002</v>
      </c>
      <c r="E63" s="48">
        <v>-3337380.400000001</v>
      </c>
      <c r="F63" s="48">
        <v>-4044750.400000001</v>
      </c>
      <c r="G63" s="48">
        <v>-5028790.800000002</v>
      </c>
      <c r="H63" s="48">
        <v>-4183913.9999999995</v>
      </c>
      <c r="I63" s="48">
        <v>-788161.7999999998</v>
      </c>
      <c r="J63" s="48">
        <v>-1839720.5999999999</v>
      </c>
      <c r="K63" s="48">
        <f t="shared" si="2"/>
        <v>-32657625.600000005</v>
      </c>
    </row>
    <row r="64" spans="1:11" ht="18.75" customHeight="1">
      <c r="A64" s="20" t="s">
        <v>72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8.75" customHeight="1">
      <c r="A65" s="20" t="s">
        <v>73</v>
      </c>
      <c r="B65" s="48">
        <v>-27766.600000000002</v>
      </c>
      <c r="C65" s="48">
        <v>-7071.799999999999</v>
      </c>
      <c r="D65" s="48">
        <v>-4324.4</v>
      </c>
      <c r="E65" s="48">
        <v>-20360.4</v>
      </c>
      <c r="F65" s="48">
        <v>-12182.799999999997</v>
      </c>
      <c r="G65" s="48">
        <v>-7881.2</v>
      </c>
      <c r="H65" s="24">
        <v>0</v>
      </c>
      <c r="I65" s="24">
        <v>0</v>
      </c>
      <c r="J65" s="24">
        <v>0</v>
      </c>
      <c r="K65" s="48">
        <f t="shared" si="2"/>
        <v>-79587.2</v>
      </c>
    </row>
    <row r="66" spans="1:11" ht="18.75" customHeight="1">
      <c r="A66" s="20" t="s">
        <v>74</v>
      </c>
      <c r="B66" s="48">
        <v>-294344.19999999995</v>
      </c>
      <c r="C66" s="48">
        <v>-67560.2</v>
      </c>
      <c r="D66" s="48">
        <v>-88847.79999999999</v>
      </c>
      <c r="E66" s="48">
        <v>-120912.2</v>
      </c>
      <c r="F66" s="48">
        <v>-77273</v>
      </c>
      <c r="G66" s="48">
        <v>-119293.39999999998</v>
      </c>
      <c r="H66" s="24">
        <v>0</v>
      </c>
      <c r="I66" s="24">
        <v>0</v>
      </c>
      <c r="J66" s="24">
        <v>0</v>
      </c>
      <c r="K66" s="48">
        <f t="shared" si="2"/>
        <v>-768230.7999999999</v>
      </c>
    </row>
    <row r="67" spans="1:11" ht="18.75" customHeight="1">
      <c r="A67" s="20" t="s">
        <v>75</v>
      </c>
      <c r="B67" s="48">
        <v>-2034931.7300000004</v>
      </c>
      <c r="C67" s="48">
        <v>-61309.04000000001</v>
      </c>
      <c r="D67" s="48">
        <v>-711743.65</v>
      </c>
      <c r="E67" s="48">
        <v>-3554643.98</v>
      </c>
      <c r="F67" s="48">
        <v>-2736174.58</v>
      </c>
      <c r="G67" s="48">
        <v>-1870774.76</v>
      </c>
      <c r="H67" s="24">
        <v>0</v>
      </c>
      <c r="I67" s="24">
        <v>0</v>
      </c>
      <c r="J67" s="24">
        <v>0</v>
      </c>
      <c r="K67" s="48">
        <f t="shared" si="2"/>
        <v>-10969577.74</v>
      </c>
    </row>
    <row r="68" spans="1:11" ht="18.75" customHeight="1">
      <c r="A68" s="20" t="s">
        <v>76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s="49" customFormat="1" ht="18.75" customHeight="1">
      <c r="A69" s="37" t="s">
        <v>77</v>
      </c>
      <c r="B69" s="44">
        <v>-2238288.4700000007</v>
      </c>
      <c r="C69" s="44">
        <v>-3365029.89</v>
      </c>
      <c r="D69" s="44">
        <v>-4023001.610000001</v>
      </c>
      <c r="E69" s="44">
        <v>-2229325.579999999</v>
      </c>
      <c r="F69" s="44">
        <v>-3053945.659999999</v>
      </c>
      <c r="G69" s="44">
        <v>-4270783.3500000015</v>
      </c>
      <c r="H69" s="44">
        <v>-2218279.9399999995</v>
      </c>
      <c r="I69" s="44">
        <v>-1461189.1700000004</v>
      </c>
      <c r="J69" s="44">
        <v>-250004.89999999994</v>
      </c>
      <c r="K69" s="44">
        <f t="shared" si="2"/>
        <v>-23109848.57</v>
      </c>
    </row>
    <row r="70" spans="1:11" ht="18.75" customHeight="1">
      <c r="A70" s="20" t="s">
        <v>78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f t="shared" si="2"/>
        <v>0</v>
      </c>
    </row>
    <row r="71" spans="1:11" ht="18.75" customHeight="1">
      <c r="A71" s="20" t="s">
        <v>79</v>
      </c>
      <c r="B71" s="24">
        <v>0</v>
      </c>
      <c r="C71" s="48">
        <v>-2375.5300000000016</v>
      </c>
      <c r="D71" s="48">
        <v>-187.23999999999998</v>
      </c>
      <c r="E71" s="24">
        <v>0</v>
      </c>
      <c r="F71" s="24">
        <v>0</v>
      </c>
      <c r="G71" s="48">
        <v>-187.23999999999998</v>
      </c>
      <c r="H71" s="24">
        <v>0</v>
      </c>
      <c r="I71" s="24">
        <v>0</v>
      </c>
      <c r="J71" s="24">
        <v>0</v>
      </c>
      <c r="K71" s="44">
        <f t="shared" si="2"/>
        <v>-2750.010000000001</v>
      </c>
    </row>
    <row r="72" spans="1:11" ht="18.75" customHeight="1">
      <c r="A72" s="20" t="s">
        <v>80</v>
      </c>
      <c r="B72" s="24">
        <v>0</v>
      </c>
      <c r="C72" s="24">
        <v>0</v>
      </c>
      <c r="D72" s="48">
        <v>-33100</v>
      </c>
      <c r="E72" s="24">
        <v>0</v>
      </c>
      <c r="F72" s="48">
        <v>-11799.999999999995</v>
      </c>
      <c r="G72" s="24">
        <v>0</v>
      </c>
      <c r="H72" s="24">
        <v>0</v>
      </c>
      <c r="I72" s="50">
        <v>-70540.03000000004</v>
      </c>
      <c r="J72" s="24">
        <v>0</v>
      </c>
      <c r="K72" s="44">
        <f t="shared" si="2"/>
        <v>-115440.03000000003</v>
      </c>
    </row>
    <row r="73" spans="1:11" ht="18.75" customHeight="1">
      <c r="A73" s="20" t="s">
        <v>81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48">
        <v>-1260000</v>
      </c>
      <c r="J73" s="24">
        <v>0</v>
      </c>
      <c r="K73" s="44">
        <f t="shared" si="2"/>
        <v>-1260000</v>
      </c>
    </row>
    <row r="74" spans="1:11" ht="18.75" customHeight="1">
      <c r="A74" s="42" t="s">
        <v>82</v>
      </c>
      <c r="B74" s="48">
        <v>-304729.9500000001</v>
      </c>
      <c r="C74" s="48">
        <v>-442370.0299999999</v>
      </c>
      <c r="D74" s="48">
        <v>-418190</v>
      </c>
      <c r="E74" s="48">
        <v>-293259.9600000001</v>
      </c>
      <c r="F74" s="48">
        <v>-403000.06999999995</v>
      </c>
      <c r="G74" s="48">
        <v>-614109.92</v>
      </c>
      <c r="H74" s="48">
        <v>-300700.03999999986</v>
      </c>
      <c r="I74" s="48">
        <v>-105710.00999999998</v>
      </c>
      <c r="J74" s="48">
        <v>-217930.01999999996</v>
      </c>
      <c r="K74" s="44">
        <f t="shared" si="2"/>
        <v>-3099999.9999999995</v>
      </c>
    </row>
    <row r="75" spans="1:11" ht="18.75" customHeight="1">
      <c r="A75" s="20" t="s">
        <v>83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8.75" customHeight="1">
      <c r="A76" s="20" t="s">
        <v>84</v>
      </c>
      <c r="B76" s="48">
        <v>-57717.07</v>
      </c>
      <c r="C76" s="48">
        <v>-103699.47</v>
      </c>
      <c r="D76" s="48">
        <v>-165527.94</v>
      </c>
      <c r="E76" s="48">
        <v>-85621.26000000001</v>
      </c>
      <c r="F76" s="48">
        <v>-99348.24</v>
      </c>
      <c r="G76" s="48">
        <v>-121305.61000000002</v>
      </c>
      <c r="H76" s="48">
        <v>-95459.21</v>
      </c>
      <c r="I76" s="48">
        <v>-24939.13</v>
      </c>
      <c r="J76" s="48">
        <v>-36074.88</v>
      </c>
      <c r="K76" s="44">
        <f t="shared" si="2"/>
        <v>-789692.8099999999</v>
      </c>
    </row>
    <row r="77" spans="1:11" ht="18.75" customHeight="1">
      <c r="A77" s="20" t="s">
        <v>85</v>
      </c>
      <c r="B77" s="48">
        <v>-1231.2</v>
      </c>
      <c r="C77" s="48">
        <v>-12559</v>
      </c>
      <c r="D77" s="24">
        <v>0</v>
      </c>
      <c r="E77" s="24">
        <v>0</v>
      </c>
      <c r="F77" s="48">
        <v>-26083.2</v>
      </c>
      <c r="G77" s="48">
        <v>-27192.8</v>
      </c>
      <c r="H77" s="48">
        <v>-2975.4</v>
      </c>
      <c r="I77" s="24">
        <v>0</v>
      </c>
      <c r="J77" s="24">
        <v>0</v>
      </c>
      <c r="K77" s="24">
        <f t="shared" si="2"/>
        <v>-70041.59999999999</v>
      </c>
    </row>
    <row r="78" spans="1:11" ht="18.75" customHeight="1">
      <c r="A78" s="20" t="s">
        <v>86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f t="shared" si="2"/>
        <v>0</v>
      </c>
    </row>
    <row r="79" spans="1:11" ht="18.75" customHeight="1">
      <c r="A79" s="20" t="s">
        <v>87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f t="shared" si="2"/>
        <v>0</v>
      </c>
    </row>
    <row r="80" spans="1:11" ht="18.75" customHeight="1">
      <c r="A80" s="20" t="s">
        <v>88</v>
      </c>
      <c r="B80" s="48">
        <v>-1482.8</v>
      </c>
      <c r="C80" s="48">
        <v>-370.7</v>
      </c>
      <c r="D80" s="24">
        <v>0</v>
      </c>
      <c r="E80" s="24">
        <v>0</v>
      </c>
      <c r="F80" s="48">
        <v>-2979.08</v>
      </c>
      <c r="G80" s="24">
        <v>0</v>
      </c>
      <c r="H80" s="48">
        <v>-67.4</v>
      </c>
      <c r="I80" s="24">
        <v>0</v>
      </c>
      <c r="J80" s="24">
        <v>0</v>
      </c>
      <c r="K80" s="44">
        <f t="shared" si="2"/>
        <v>-4899.98</v>
      </c>
    </row>
    <row r="81" spans="1:11" ht="18.75" customHeight="1">
      <c r="A81" s="20" t="s">
        <v>89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f t="shared" si="2"/>
        <v>0</v>
      </c>
    </row>
    <row r="82" spans="1:11" ht="18.75" customHeight="1">
      <c r="A82" s="20" t="s">
        <v>90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f t="shared" si="2"/>
        <v>0</v>
      </c>
    </row>
    <row r="83" spans="1:11" ht="18.75" customHeight="1">
      <c r="A83" s="20" t="s">
        <v>91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f t="shared" si="2"/>
        <v>0</v>
      </c>
    </row>
    <row r="84" spans="1:11" ht="18.75" customHeight="1">
      <c r="A84" s="20" t="s">
        <v>92</v>
      </c>
      <c r="B84" s="24">
        <v>0</v>
      </c>
      <c r="C84" s="24">
        <v>0</v>
      </c>
      <c r="D84" s="48">
        <v>-31000</v>
      </c>
      <c r="E84" s="24">
        <v>0</v>
      </c>
      <c r="F84" s="24">
        <v>0</v>
      </c>
      <c r="G84" s="48">
        <v>-15500</v>
      </c>
      <c r="H84" s="24">
        <v>0</v>
      </c>
      <c r="I84" s="24">
        <v>0</v>
      </c>
      <c r="J84" s="48">
        <v>4000</v>
      </c>
      <c r="K84" s="48">
        <f t="shared" si="2"/>
        <v>-42500</v>
      </c>
    </row>
    <row r="85" spans="1:11" ht="18.75" customHeight="1">
      <c r="A85" s="20" t="s">
        <v>93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f t="shared" si="2"/>
        <v>0</v>
      </c>
    </row>
    <row r="86" spans="1:11" ht="18.75" customHeight="1">
      <c r="A86" s="20" t="s">
        <v>94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f t="shared" si="2"/>
        <v>0</v>
      </c>
    </row>
    <row r="87" spans="1:11" ht="18.75" customHeight="1">
      <c r="A87" s="20" t="s">
        <v>95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f t="shared" si="2"/>
        <v>0</v>
      </c>
    </row>
    <row r="88" spans="1:11" ht="18.75" customHeight="1">
      <c r="A88" s="20" t="s">
        <v>96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f t="shared" si="2"/>
        <v>0</v>
      </c>
    </row>
    <row r="89" spans="1:11" ht="18.75" customHeight="1">
      <c r="A89" s="20" t="s">
        <v>97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f t="shared" si="2"/>
        <v>0</v>
      </c>
    </row>
    <row r="90" spans="1:11" ht="18.75" customHeight="1">
      <c r="A90" s="20" t="s">
        <v>98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f t="shared" si="2"/>
        <v>0</v>
      </c>
    </row>
    <row r="91" spans="1:12" ht="18.75" customHeight="1">
      <c r="A91" s="20" t="s">
        <v>99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f t="shared" si="2"/>
        <v>0</v>
      </c>
      <c r="L91" s="51"/>
    </row>
    <row r="92" spans="1:12" ht="18.75" customHeight="1">
      <c r="A92" s="20" t="s">
        <v>100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52"/>
    </row>
    <row r="93" spans="1:12" ht="18.75" customHeight="1">
      <c r="A93" s="20" t="s">
        <v>101</v>
      </c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52"/>
    </row>
    <row r="94" spans="1:12" ht="18.75" customHeight="1">
      <c r="A94" s="20" t="s">
        <v>102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52"/>
    </row>
    <row r="95" spans="1:12" ht="18.75" customHeight="1">
      <c r="A95" s="20" t="s">
        <v>103</v>
      </c>
      <c r="B95" s="48">
        <v>-78124.31</v>
      </c>
      <c r="C95" s="48">
        <v>-116794.73</v>
      </c>
      <c r="D95" s="48">
        <v>-140764.18</v>
      </c>
      <c r="E95" s="48">
        <v>-77178.24</v>
      </c>
      <c r="F95" s="48">
        <v>-104717.61</v>
      </c>
      <c r="G95" s="48">
        <v>-145664.51</v>
      </c>
      <c r="H95" s="48">
        <v>-75870.01</v>
      </c>
      <c r="I95" s="24">
        <v>0</v>
      </c>
      <c r="J95" s="24">
        <v>0</v>
      </c>
      <c r="K95" s="44">
        <f>SUM(B95:J95)</f>
        <v>-739113.59</v>
      </c>
      <c r="L95" s="52"/>
    </row>
    <row r="96" spans="1:12" ht="18.75" customHeight="1">
      <c r="A96" s="20" t="s">
        <v>104</v>
      </c>
      <c r="B96" s="48">
        <v>-1795003.14</v>
      </c>
      <c r="C96" s="48">
        <v>-2683504.23</v>
      </c>
      <c r="D96" s="48">
        <v>-3234232.25</v>
      </c>
      <c r="E96" s="48">
        <v>-1773266.12</v>
      </c>
      <c r="F96" s="48">
        <v>-2406017.46</v>
      </c>
      <c r="G96" s="48">
        <v>-3346823.27</v>
      </c>
      <c r="H96" s="48">
        <v>-1743207.88</v>
      </c>
      <c r="I96" s="24">
        <v>0</v>
      </c>
      <c r="J96" s="24">
        <v>0</v>
      </c>
      <c r="K96" s="44">
        <f>SUM(B96:J96)</f>
        <v>-16982054.349999998</v>
      </c>
      <c r="L96" s="52"/>
    </row>
    <row r="97" spans="1:12" s="49" customFormat="1" ht="18.75" customHeight="1">
      <c r="A97" s="37" t="s">
        <v>105</v>
      </c>
      <c r="B97" s="24">
        <v>0</v>
      </c>
      <c r="C97" s="48">
        <v>-3356.2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44">
        <f>SUM(B97:J97)</f>
        <v>-3356.2</v>
      </c>
      <c r="L97" s="53"/>
    </row>
    <row r="98" spans="1:12" ht="18.75" customHeight="1">
      <c r="A98" s="37" t="s">
        <v>106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2">
        <f>ROUND(SUM(B98:J98),2)</f>
        <v>0</v>
      </c>
      <c r="L98" s="52"/>
    </row>
    <row r="99" spans="1:12" ht="18.75" customHeight="1">
      <c r="A99" s="37" t="s">
        <v>107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2">
        <f>ROUND(SUM(B99:J99),2)</f>
        <v>0</v>
      </c>
      <c r="L99" s="52"/>
    </row>
    <row r="100" spans="1:12" ht="18.75" customHeight="1">
      <c r="A100" s="20"/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52"/>
    </row>
    <row r="101" spans="1:12" ht="18.75" customHeight="1">
      <c r="A101" s="19" t="s">
        <v>108</v>
      </c>
      <c r="B101" s="48">
        <v>356153.12</v>
      </c>
      <c r="C101" s="48">
        <v>670228.51</v>
      </c>
      <c r="D101" s="48">
        <v>780720.82</v>
      </c>
      <c r="E101" s="48">
        <v>744783.96</v>
      </c>
      <c r="F101" s="48">
        <v>483553.59</v>
      </c>
      <c r="G101" s="48">
        <v>267162.17</v>
      </c>
      <c r="H101" s="48">
        <v>444390.4199999999</v>
      </c>
      <c r="I101" s="48">
        <v>42246.33</v>
      </c>
      <c r="J101" s="48">
        <v>263837.77</v>
      </c>
      <c r="K101" s="48">
        <f>SUM(B101:J101)</f>
        <v>4053076.69</v>
      </c>
      <c r="L101" s="52"/>
    </row>
    <row r="102" spans="1:12" ht="18.75" customHeight="1">
      <c r="A102" s="19" t="s">
        <v>109</v>
      </c>
      <c r="B102" s="24">
        <v>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51"/>
    </row>
    <row r="103" spans="1:12" ht="18.75" customHeight="1">
      <c r="A103" s="19"/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22">
        <f>SUM(B103:J103)</f>
        <v>0</v>
      </c>
      <c r="L103" s="54"/>
    </row>
    <row r="104" spans="1:12" ht="18.75" customHeight="1">
      <c r="A104" s="19" t="s">
        <v>110</v>
      </c>
      <c r="B104" s="55">
        <v>30211393.079999994</v>
      </c>
      <c r="C104" s="55">
        <v>45348494.37999998</v>
      </c>
      <c r="D104" s="55">
        <v>53276240.65999999</v>
      </c>
      <c r="E104" s="55">
        <v>27225203.51</v>
      </c>
      <c r="F104" s="55">
        <v>40544857.51000001</v>
      </c>
      <c r="G104" s="55">
        <v>59517282.720000006</v>
      </c>
      <c r="H104" s="55">
        <v>29370166.750000004</v>
      </c>
      <c r="I104" s="55">
        <v>10493097.919999998</v>
      </c>
      <c r="J104" s="55">
        <v>19941839.759999994</v>
      </c>
      <c r="K104" s="56">
        <f>SUM(B104:J104)</f>
        <v>315928576.29</v>
      </c>
      <c r="L104" s="54"/>
    </row>
    <row r="105" spans="1:12" ht="18" customHeight="1">
      <c r="A105" s="19" t="s">
        <v>111</v>
      </c>
      <c r="B105" s="55">
        <v>29632533.799999993</v>
      </c>
      <c r="C105" s="55">
        <v>44620527.26999998</v>
      </c>
      <c r="D105" s="55">
        <v>52487566.55999999</v>
      </c>
      <c r="E105" s="55">
        <v>26531252.080000002</v>
      </c>
      <c r="F105" s="55">
        <v>39817726.47000001</v>
      </c>
      <c r="G105" s="55">
        <v>58599754.64000001</v>
      </c>
      <c r="H105" s="55">
        <v>28748144.620000005</v>
      </c>
      <c r="I105" s="55">
        <v>10493097.919999998</v>
      </c>
      <c r="J105" s="55">
        <v>19507726.919999994</v>
      </c>
      <c r="K105" s="56">
        <f>SUM(B105:J105)</f>
        <v>310438330.2800001</v>
      </c>
      <c r="L105" s="54"/>
    </row>
    <row r="106" spans="1:11" ht="18.75" customHeight="1">
      <c r="A106" s="19" t="s">
        <v>112</v>
      </c>
      <c r="B106" s="55">
        <v>578859.28</v>
      </c>
      <c r="C106" s="55">
        <v>727967.1100000005</v>
      </c>
      <c r="D106" s="55">
        <v>788674.0999999996</v>
      </c>
      <c r="E106" s="55">
        <v>693951.4300000005</v>
      </c>
      <c r="F106" s="55">
        <v>727131.04</v>
      </c>
      <c r="G106" s="55">
        <v>917528.0800000007</v>
      </c>
      <c r="H106" s="55">
        <v>622022.1299999998</v>
      </c>
      <c r="I106" s="24">
        <v>0</v>
      </c>
      <c r="J106" s="55">
        <v>434112.84000000026</v>
      </c>
      <c r="K106" s="56">
        <f>SUM(B106:J106)</f>
        <v>5490246.010000002</v>
      </c>
    </row>
    <row r="107" spans="1:13" ht="18.75" customHeight="1">
      <c r="A107" s="19" t="s">
        <v>113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f>SUM(B107:J107)</f>
        <v>0</v>
      </c>
      <c r="M107" s="39"/>
    </row>
    <row r="108" spans="1:11" ht="18.75" customHeight="1">
      <c r="A108" s="19" t="s">
        <v>114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56"/>
    </row>
    <row r="109" spans="1:11" ht="18.75" customHeight="1">
      <c r="A109" s="25"/>
      <c r="B109" s="33">
        <v>0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/>
    </row>
    <row r="110" spans="1:11" ht="18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8.75" customHeight="1">
      <c r="A111" s="8"/>
      <c r="B111" s="58">
        <v>0</v>
      </c>
      <c r="C111" s="58">
        <v>0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/>
    </row>
    <row r="112" spans="1:12" ht="18.75" customHeight="1">
      <c r="A112" s="59" t="s">
        <v>115</v>
      </c>
      <c r="B112" s="60">
        <v>0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1">
        <f>SUM(K113:K130)</f>
        <v>315928576.32</v>
      </c>
      <c r="L112" s="54"/>
    </row>
    <row r="113" spans="1:11" ht="18.75" customHeight="1">
      <c r="A113" s="62" t="s">
        <v>116</v>
      </c>
      <c r="B113" s="48">
        <v>3900672.26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1">
        <f>SUM(B113:J113)</f>
        <v>3900672.26</v>
      </c>
    </row>
    <row r="114" spans="1:11" ht="18.75" customHeight="1">
      <c r="A114" s="62" t="s">
        <v>117</v>
      </c>
      <c r="B114" s="48">
        <v>26310720.819999993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1">
        <f aca="true" t="shared" si="3" ref="K114:K130">SUM(B114:J114)</f>
        <v>26310720.819999993</v>
      </c>
    </row>
    <row r="115" spans="1:11" ht="18.75" customHeight="1">
      <c r="A115" s="62" t="s">
        <v>118</v>
      </c>
      <c r="B115" s="63">
        <v>0</v>
      </c>
      <c r="C115" s="48">
        <v>45348494.379999995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1">
        <f t="shared" si="3"/>
        <v>45348494.379999995</v>
      </c>
    </row>
    <row r="116" spans="1:11" ht="18.75" customHeight="1">
      <c r="A116" s="62" t="s">
        <v>119</v>
      </c>
      <c r="B116" s="63">
        <v>0</v>
      </c>
      <c r="C116" s="63">
        <v>0</v>
      </c>
      <c r="D116" s="48">
        <v>53276240.66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1">
        <f t="shared" si="3"/>
        <v>53276240.66</v>
      </c>
    </row>
    <row r="117" spans="1:11" ht="18.75" customHeight="1">
      <c r="A117" s="62" t="s">
        <v>120</v>
      </c>
      <c r="B117" s="63">
        <v>0</v>
      </c>
      <c r="C117" s="63">
        <v>0</v>
      </c>
      <c r="D117" s="63">
        <v>0</v>
      </c>
      <c r="E117" s="48">
        <v>27225203.51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1">
        <f t="shared" si="3"/>
        <v>27225203.51</v>
      </c>
    </row>
    <row r="118" spans="1:11" ht="18.75" customHeight="1">
      <c r="A118" s="64" t="s">
        <v>121</v>
      </c>
      <c r="B118" s="63">
        <v>0</v>
      </c>
      <c r="C118" s="63">
        <v>0</v>
      </c>
      <c r="D118" s="63">
        <v>0</v>
      </c>
      <c r="E118" s="63">
        <v>0</v>
      </c>
      <c r="F118" s="48">
        <v>8138896.33</v>
      </c>
      <c r="G118" s="63">
        <v>0</v>
      </c>
      <c r="H118" s="63">
        <v>0</v>
      </c>
      <c r="I118" s="63">
        <v>0</v>
      </c>
      <c r="J118" s="63">
        <v>0</v>
      </c>
      <c r="K118" s="61">
        <f t="shared" si="3"/>
        <v>8138896.33</v>
      </c>
    </row>
    <row r="119" spans="1:11" ht="18.75" customHeight="1">
      <c r="A119" s="64" t="s">
        <v>122</v>
      </c>
      <c r="B119" s="63">
        <v>0</v>
      </c>
      <c r="C119" s="63">
        <v>0</v>
      </c>
      <c r="D119" s="63">
        <v>0</v>
      </c>
      <c r="E119" s="63">
        <v>0</v>
      </c>
      <c r="F119" s="48">
        <v>14869149.240000002</v>
      </c>
      <c r="G119" s="63">
        <v>0</v>
      </c>
      <c r="H119" s="63">
        <v>0</v>
      </c>
      <c r="I119" s="63">
        <v>0</v>
      </c>
      <c r="J119" s="63">
        <v>0</v>
      </c>
      <c r="K119" s="61">
        <f t="shared" si="3"/>
        <v>14869149.240000002</v>
      </c>
    </row>
    <row r="120" spans="1:11" ht="18.75" customHeight="1">
      <c r="A120" s="64" t="s">
        <v>123</v>
      </c>
      <c r="B120" s="63">
        <v>0</v>
      </c>
      <c r="C120" s="63">
        <v>0</v>
      </c>
      <c r="D120" s="63">
        <v>0</v>
      </c>
      <c r="E120" s="63">
        <v>0</v>
      </c>
      <c r="F120" s="48">
        <v>2047165.85</v>
      </c>
      <c r="G120" s="63">
        <v>0</v>
      </c>
      <c r="H120" s="63">
        <v>0</v>
      </c>
      <c r="I120" s="63">
        <v>0</v>
      </c>
      <c r="J120" s="63">
        <v>0</v>
      </c>
      <c r="K120" s="61">
        <f t="shared" si="3"/>
        <v>2047165.85</v>
      </c>
    </row>
    <row r="121" spans="1:11" ht="18.75" customHeight="1">
      <c r="A121" s="64" t="s">
        <v>124</v>
      </c>
      <c r="B121" s="65">
        <v>0</v>
      </c>
      <c r="C121" s="65">
        <v>0</v>
      </c>
      <c r="D121" s="65">
        <v>0</v>
      </c>
      <c r="E121" s="65">
        <v>0</v>
      </c>
      <c r="F121" s="48">
        <v>15489646.020000003</v>
      </c>
      <c r="G121" s="65">
        <v>0</v>
      </c>
      <c r="H121" s="65">
        <v>0</v>
      </c>
      <c r="I121" s="65">
        <v>0</v>
      </c>
      <c r="J121" s="65">
        <v>0</v>
      </c>
      <c r="K121" s="66">
        <f t="shared" si="3"/>
        <v>15489646.020000003</v>
      </c>
    </row>
    <row r="122" spans="1:11" ht="18.75" customHeight="1">
      <c r="A122" s="64" t="s">
        <v>125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48">
        <v>17687902.31</v>
      </c>
      <c r="H122" s="63">
        <v>0</v>
      </c>
      <c r="I122" s="63">
        <v>0</v>
      </c>
      <c r="J122" s="63">
        <v>0</v>
      </c>
      <c r="K122" s="61">
        <f t="shared" si="3"/>
        <v>17687902.31</v>
      </c>
    </row>
    <row r="123" spans="1:11" ht="18.75" customHeight="1">
      <c r="A123" s="64" t="s">
        <v>126</v>
      </c>
      <c r="B123" s="63">
        <v>0</v>
      </c>
      <c r="C123" s="63">
        <v>0</v>
      </c>
      <c r="D123" s="63">
        <v>0</v>
      </c>
      <c r="E123" s="63">
        <v>0</v>
      </c>
      <c r="F123" s="63">
        <v>0</v>
      </c>
      <c r="G123" s="48">
        <v>1459600.0100000002</v>
      </c>
      <c r="H123" s="63">
        <v>0</v>
      </c>
      <c r="I123" s="63">
        <v>0</v>
      </c>
      <c r="J123" s="63">
        <v>0</v>
      </c>
      <c r="K123" s="61">
        <f t="shared" si="3"/>
        <v>1459600.0100000002</v>
      </c>
    </row>
    <row r="124" spans="1:11" ht="18.75" customHeight="1">
      <c r="A124" s="64" t="s">
        <v>127</v>
      </c>
      <c r="B124" s="63">
        <v>0</v>
      </c>
      <c r="C124" s="63">
        <v>0</v>
      </c>
      <c r="D124" s="63">
        <v>0</v>
      </c>
      <c r="E124" s="63">
        <v>0</v>
      </c>
      <c r="F124" s="63">
        <v>0</v>
      </c>
      <c r="G124" s="48">
        <v>8455474.41</v>
      </c>
      <c r="H124" s="63">
        <v>0</v>
      </c>
      <c r="I124" s="63">
        <v>0</v>
      </c>
      <c r="J124" s="63">
        <v>0</v>
      </c>
      <c r="K124" s="61">
        <f t="shared" si="3"/>
        <v>8455474.41</v>
      </c>
    </row>
    <row r="125" spans="1:11" ht="18.75" customHeight="1">
      <c r="A125" s="64" t="s">
        <v>128</v>
      </c>
      <c r="B125" s="63">
        <v>0</v>
      </c>
      <c r="C125" s="63">
        <v>0</v>
      </c>
      <c r="D125" s="63">
        <v>0</v>
      </c>
      <c r="E125" s="63">
        <v>0</v>
      </c>
      <c r="F125" s="63">
        <v>0</v>
      </c>
      <c r="G125" s="48">
        <v>8353248.019999999</v>
      </c>
      <c r="H125" s="63">
        <v>0</v>
      </c>
      <c r="I125" s="63">
        <v>0</v>
      </c>
      <c r="J125" s="63">
        <v>0</v>
      </c>
      <c r="K125" s="61">
        <f t="shared" si="3"/>
        <v>8353248.019999999</v>
      </c>
    </row>
    <row r="126" spans="1:11" ht="18.75" customHeight="1">
      <c r="A126" s="64" t="s">
        <v>129</v>
      </c>
      <c r="B126" s="63">
        <v>0</v>
      </c>
      <c r="C126" s="63">
        <v>0</v>
      </c>
      <c r="D126" s="63">
        <v>0</v>
      </c>
      <c r="E126" s="63">
        <v>0</v>
      </c>
      <c r="F126" s="63">
        <v>0</v>
      </c>
      <c r="G126" s="48">
        <v>23561058.08</v>
      </c>
      <c r="H126" s="63">
        <v>0</v>
      </c>
      <c r="I126" s="63">
        <v>0</v>
      </c>
      <c r="J126" s="63">
        <v>0</v>
      </c>
      <c r="K126" s="61">
        <f t="shared" si="3"/>
        <v>23561058.08</v>
      </c>
    </row>
    <row r="127" spans="1:11" ht="18.75" customHeight="1">
      <c r="A127" s="64" t="s">
        <v>130</v>
      </c>
      <c r="B127" s="63">
        <v>0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48">
        <v>10687400.900000002</v>
      </c>
      <c r="I127" s="63">
        <v>0</v>
      </c>
      <c r="J127" s="63">
        <v>0</v>
      </c>
      <c r="K127" s="61">
        <f t="shared" si="3"/>
        <v>10687400.900000002</v>
      </c>
    </row>
    <row r="128" spans="1:11" ht="18.75" customHeight="1">
      <c r="A128" s="64" t="s">
        <v>131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48">
        <v>18682765.830000002</v>
      </c>
      <c r="I128" s="63">
        <v>0</v>
      </c>
      <c r="J128" s="63">
        <v>0</v>
      </c>
      <c r="K128" s="61">
        <f t="shared" si="3"/>
        <v>18682765.830000002</v>
      </c>
    </row>
    <row r="129" spans="1:11" ht="18.75" customHeight="1">
      <c r="A129" s="64" t="s">
        <v>132</v>
      </c>
      <c r="B129" s="63">
        <v>0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48">
        <v>10493097.919999996</v>
      </c>
      <c r="J129" s="63">
        <v>0</v>
      </c>
      <c r="K129" s="61">
        <f t="shared" si="3"/>
        <v>10493097.919999996</v>
      </c>
    </row>
    <row r="130" spans="1:11" ht="18.75" customHeight="1">
      <c r="A130" s="67" t="s">
        <v>133</v>
      </c>
      <c r="B130" s="68">
        <v>0</v>
      </c>
      <c r="C130" s="68">
        <v>0</v>
      </c>
      <c r="D130" s="68">
        <v>0</v>
      </c>
      <c r="E130" s="68">
        <v>0</v>
      </c>
      <c r="F130" s="68">
        <v>0</v>
      </c>
      <c r="G130" s="68">
        <v>0</v>
      </c>
      <c r="H130" s="68">
        <v>0</v>
      </c>
      <c r="I130" s="68">
        <v>0</v>
      </c>
      <c r="J130" s="69">
        <v>19941839.769999996</v>
      </c>
      <c r="K130" s="70">
        <f t="shared" si="3"/>
        <v>19941839.769999996</v>
      </c>
    </row>
    <row r="131" spans="1:11" ht="16.5" customHeight="1">
      <c r="A131" s="73" t="s">
        <v>134</v>
      </c>
      <c r="B131" s="73"/>
      <c r="C131" s="73"/>
      <c r="D131" s="73"/>
      <c r="E131" s="73"/>
      <c r="F131" s="71">
        <v>0</v>
      </c>
      <c r="G131" s="71">
        <v>0</v>
      </c>
      <c r="H131" s="71">
        <v>0</v>
      </c>
      <c r="I131" s="71">
        <v>0</v>
      </c>
      <c r="J131" s="71">
        <f>J104-J130</f>
        <v>-0.010000001639127731</v>
      </c>
      <c r="K131" s="72"/>
    </row>
    <row r="132" spans="1:5" ht="16.5" customHeight="1">
      <c r="A132" s="73" t="s">
        <v>135</v>
      </c>
      <c r="B132" s="73"/>
      <c r="C132" s="73"/>
      <c r="D132" s="73"/>
      <c r="E132" s="73"/>
    </row>
    <row r="133" spans="1:5" ht="16.5" customHeight="1">
      <c r="A133" s="73" t="s">
        <v>136</v>
      </c>
      <c r="B133" s="73"/>
      <c r="C133" s="73"/>
      <c r="D133" s="73"/>
      <c r="E133" s="73"/>
    </row>
    <row r="134" spans="1:5" ht="16.5" customHeight="1">
      <c r="A134" s="73" t="s">
        <v>137</v>
      </c>
      <c r="B134" s="73"/>
      <c r="C134" s="73"/>
      <c r="D134" s="73"/>
      <c r="E134" s="73"/>
    </row>
    <row r="135" spans="1:5" ht="16.5" customHeight="1">
      <c r="A135" s="73" t="s">
        <v>138</v>
      </c>
      <c r="B135" s="73"/>
      <c r="C135" s="73"/>
      <c r="D135" s="73"/>
      <c r="E135" s="73"/>
    </row>
    <row r="136" spans="1:5" ht="16.5" customHeight="1">
      <c r="A136" s="73" t="s">
        <v>139</v>
      </c>
      <c r="B136" s="73"/>
      <c r="C136" s="73"/>
      <c r="D136" s="73"/>
      <c r="E136" s="73"/>
    </row>
    <row r="137" ht="16.5" customHeight="1"/>
  </sheetData>
  <sheetProtection/>
  <mergeCells count="13">
    <mergeCell ref="A1:K1"/>
    <mergeCell ref="A2:K2"/>
    <mergeCell ref="A4:A6"/>
    <mergeCell ref="B4:J4"/>
    <mergeCell ref="K4:K6"/>
    <mergeCell ref="I5:I6"/>
    <mergeCell ref="J5:J6"/>
    <mergeCell ref="A131:E131"/>
    <mergeCell ref="A132:E132"/>
    <mergeCell ref="A133:E133"/>
    <mergeCell ref="A134:E134"/>
    <mergeCell ref="A135:E135"/>
    <mergeCell ref="A136:E13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2017-03-08T17:44:55Z</dcterms:created>
  <dcterms:modified xsi:type="dcterms:W3CDTF">2017-03-08T17:47:16Z</dcterms:modified>
  <cp:category/>
  <cp:version/>
  <cp:contentType/>
  <cp:contentStatus/>
</cp:coreProperties>
</file>