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<sst xmlns="http://schemas.openxmlformats.org/spreadsheetml/2006/main" count="135" uniqueCount="135">
  <si>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</si>
  <si>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</si>
  <si>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</si>
  <si>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</si>
  <si>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</si>
  <si>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</si>
  <si>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</si>
  <si>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</si>
  <si>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</si>
  <si>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</si>
  <si>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</si>
  <si>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</si>
  <si>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</si>
  <si>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</si>
  <si>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</si>
  <si>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</si>
  <si>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</si>
  <si>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</si>
  <si>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</si>
  <si>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</si>
  <si>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</si>
  <si>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</si>
  <si>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</si>
  <si>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</si>
  <si>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</si>
  <si>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</si>
  <si>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</si>
  <si>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</si>
  <si>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</si>
  <si>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</si>
  <si>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</si>
  <si>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</si>
  <si>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</si>
  <si>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</si>
  <si>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</si>
  <si>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</si>
  <si>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</si>
  <si>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</si>
  <si>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</si>
  <si>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</si>
  <si>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</si>
  <si>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</si>
  <si>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</si>
  <si>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</si>
  <si>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</si>
  <si>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</si>
  <si>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</si>
  <si>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</si>
  <si>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</si>
  <si>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</si>
  <si>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</si>
  <si>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</si>
  <si>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</si>
  <si>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</si>
  <si>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</si>
  <si>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</si>
  <si>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</si>
  <si>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</si>
  <si>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</si>
  <si>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</si>
  <si>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</si>
  <si>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</si>
  <si>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</si>
  <si>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</si>
  <si>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</si>
  <si>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</si>
  <si>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</si>
  <si>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</si>
  <si>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</si>
  <si>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</si>
  <si>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</si>
  <si>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</si>
  <si>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</si>
  <si>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</si>
  <si>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</si>
  <si>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</si>
  <si>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</si>
  <si>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</si>
  <si>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</si>
  <si>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</si>
  <si>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</si>
  <si>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</si>
  <si>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</si>
  <si>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</si>
  <si>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</si>
  <si>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</si>
  <si>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</si>
  <si>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</si>
  <si>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</si>
  <si>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</si>
  <si>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</si>
  <si>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</si>
  <si>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</si>
  <si>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</si>
  <si>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</si>
  <si>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</si>
  <si>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</si>
  <si>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</si>
  <si>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</si>
  <si>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</si>
  <si>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</si>
  <si>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</si>
  <si>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</si>
  <si>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</si>
  <si>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</si>
  <si>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</si>
  <si>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</si>
  <si>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</si>
  <si>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</si>
  <si>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</si>
  <si>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</si>
  <si>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</si>
  <si>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</si>
  <si>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</si>
  <si>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</si>
  <si>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</si>
  <si>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</si>
  <si>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</si>
  <si>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</si>
  <si>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</si>
  <si>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</si>
  <si>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</si>
  <si>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</si>
  <si>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</si>
  <si>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</si>
  <si>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</si>
  <si>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</si>
  <si>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</si>
  <si>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</si>
  <si>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</si>
  <si>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</si>
  <si>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</si>
  <si>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11/01/17 - VENCIMENTO 26/01/17</t>
  </si>
  <si>
    <t>6.3. Revisão de Remuneração pelo Transporte Coletivo ¹</t>
  </si>
  <si>
    <t xml:space="preserve">     ¹  Pagamento de combustível não fóssil de janeiro/17.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</si>
</sst>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521086</v>
      </c>
      <c r="C7" s="9">
        <f t="shared" si="0"/>
        <v>649478</v>
      </c>
      <c r="D7" s="9">
        <f t="shared" si="0"/>
        <v>653840</v>
      </c>
      <c r="E7" s="9">
        <f t="shared" si="0"/>
        <v>454141</v>
      </c>
      <c r="F7" s="9">
        <f t="shared" si="0"/>
        <v>633653</v>
      </c>
      <c r="G7" s="9">
        <f t="shared" si="0"/>
        <v>1071660</v>
      </c>
      <c r="H7" s="9">
        <f t="shared" si="0"/>
        <v>466402</v>
      </c>
      <c r="I7" s="9">
        <f t="shared" si="0"/>
        <v>105205</v>
      </c>
      <c r="J7" s="9">
        <f t="shared" si="0"/>
        <v>283116</v>
      </c>
      <c r="K7" s="9">
        <f t="shared" si="0"/>
        <v>4838581</v>
      </c>
      <c r="L7" s="52"/>
    </row>
    <row r="8" spans="1:11" ht="17.25" customHeight="1">
      <c r="A8" s="10" t="s">
        <v>99</v>
      </c>
      <c r="B8" s="11">
        <f>B9+B12+B16</f>
        <v>294362</v>
      </c>
      <c r="C8" s="11">
        <f aca="true" t="shared" si="1" ref="C8:J8">C9+C12+C16</f>
        <v>376388</v>
      </c>
      <c r="D8" s="11">
        <f t="shared" si="1"/>
        <v>356725</v>
      </c>
      <c r="E8" s="11">
        <f t="shared" si="1"/>
        <v>262758</v>
      </c>
      <c r="F8" s="11">
        <f t="shared" si="1"/>
        <v>352942</v>
      </c>
      <c r="G8" s="11">
        <f t="shared" si="1"/>
        <v>590265</v>
      </c>
      <c r="H8" s="11">
        <f t="shared" si="1"/>
        <v>281541</v>
      </c>
      <c r="I8" s="11">
        <f t="shared" si="1"/>
        <v>54333</v>
      </c>
      <c r="J8" s="11">
        <f t="shared" si="1"/>
        <v>156256</v>
      </c>
      <c r="K8" s="11">
        <f>SUM(B8:J8)</f>
        <v>2725570</v>
      </c>
    </row>
    <row r="9" spans="1:11" ht="17.25" customHeight="1">
      <c r="A9" s="15" t="s">
        <v>17</v>
      </c>
      <c r="B9" s="13">
        <f>+B10+B11</f>
        <v>36629</v>
      </c>
      <c r="C9" s="13">
        <f aca="true" t="shared" si="2" ref="C9:J9">+C10+C11</f>
        <v>49769</v>
      </c>
      <c r="D9" s="13">
        <f t="shared" si="2"/>
        <v>43286</v>
      </c>
      <c r="E9" s="13">
        <f t="shared" si="2"/>
        <v>32894</v>
      </c>
      <c r="F9" s="13">
        <f t="shared" si="2"/>
        <v>38837</v>
      </c>
      <c r="G9" s="13">
        <f t="shared" si="2"/>
        <v>48767</v>
      </c>
      <c r="H9" s="13">
        <f t="shared" si="2"/>
        <v>42678</v>
      </c>
      <c r="I9" s="13">
        <f t="shared" si="2"/>
        <v>8041</v>
      </c>
      <c r="J9" s="13">
        <f t="shared" si="2"/>
        <v>16940</v>
      </c>
      <c r="K9" s="11">
        <f>SUM(B9:J9)</f>
        <v>317841</v>
      </c>
    </row>
    <row r="10" spans="1:11" ht="17.25" customHeight="1">
      <c r="A10" s="29" t="s">
        <v>18</v>
      </c>
      <c r="B10" s="13">
        <v>36629</v>
      </c>
      <c r="C10" s="13">
        <v>49769</v>
      </c>
      <c r="D10" s="13">
        <v>43286</v>
      </c>
      <c r="E10" s="13">
        <v>32894</v>
      </c>
      <c r="F10" s="13">
        <v>38837</v>
      </c>
      <c r="G10" s="13">
        <v>48767</v>
      </c>
      <c r="H10" s="13">
        <v>42678</v>
      </c>
      <c r="I10" s="13">
        <v>8041</v>
      </c>
      <c r="J10" s="13">
        <v>16940</v>
      </c>
      <c r="K10" s="11">
        <f>SUM(B10:J10)</f>
        <v>317841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215640</v>
      </c>
      <c r="C12" s="17">
        <f t="shared" si="3"/>
        <v>276014</v>
      </c>
      <c r="D12" s="17">
        <f t="shared" si="3"/>
        <v>263257</v>
      </c>
      <c r="E12" s="17">
        <f t="shared" si="3"/>
        <v>194099</v>
      </c>
      <c r="F12" s="17">
        <f t="shared" si="3"/>
        <v>257483</v>
      </c>
      <c r="G12" s="17">
        <f t="shared" si="3"/>
        <v>436538</v>
      </c>
      <c r="H12" s="17">
        <f t="shared" si="3"/>
        <v>203058</v>
      </c>
      <c r="I12" s="17">
        <f t="shared" si="3"/>
        <v>38242</v>
      </c>
      <c r="J12" s="17">
        <f t="shared" si="3"/>
        <v>116438</v>
      </c>
      <c r="K12" s="11">
        <f aca="true" t="shared" si="4" ref="K12:K27">SUM(B12:J12)</f>
        <v>2000769</v>
      </c>
    </row>
    <row r="13" spans="1:13" ht="17.25" customHeight="1">
      <c r="A13" s="14" t="s">
        <v>20</v>
      </c>
      <c r="B13" s="13">
        <v>108834</v>
      </c>
      <c r="C13" s="13">
        <v>150643</v>
      </c>
      <c r="D13" s="13">
        <v>147173</v>
      </c>
      <c r="E13" s="13">
        <v>104611</v>
      </c>
      <c r="F13" s="13">
        <v>136902</v>
      </c>
      <c r="G13" s="13">
        <v>217378</v>
      </c>
      <c r="H13" s="13">
        <v>101849</v>
      </c>
      <c r="I13" s="13">
        <v>22935</v>
      </c>
      <c r="J13" s="13">
        <v>64190</v>
      </c>
      <c r="K13" s="11">
        <f t="shared" si="4"/>
        <v>1054515</v>
      </c>
      <c r="L13" s="52"/>
      <c r="M13" s="53"/>
    </row>
    <row r="14" spans="1:12" ht="17.25" customHeight="1">
      <c r="A14" s="14" t="s">
        <v>21</v>
      </c>
      <c r="B14" s="13">
        <v>104456</v>
      </c>
      <c r="C14" s="13">
        <v>122220</v>
      </c>
      <c r="D14" s="13">
        <v>113868</v>
      </c>
      <c r="E14" s="13">
        <v>87381</v>
      </c>
      <c r="F14" s="13">
        <v>118281</v>
      </c>
      <c r="G14" s="13">
        <v>215328</v>
      </c>
      <c r="H14" s="13">
        <v>97950</v>
      </c>
      <c r="I14" s="13">
        <v>14782</v>
      </c>
      <c r="J14" s="13">
        <v>51555</v>
      </c>
      <c r="K14" s="11">
        <f t="shared" si="4"/>
        <v>925821</v>
      </c>
      <c r="L14" s="52"/>
    </row>
    <row r="15" spans="1:11" ht="17.25" customHeight="1">
      <c r="A15" s="14" t="s">
        <v>22</v>
      </c>
      <c r="B15" s="13">
        <v>2350</v>
      </c>
      <c r="C15" s="13">
        <v>3151</v>
      </c>
      <c r="D15" s="13">
        <v>2216</v>
      </c>
      <c r="E15" s="13">
        <v>2107</v>
      </c>
      <c r="F15" s="13">
        <v>2300</v>
      </c>
      <c r="G15" s="13">
        <v>3832</v>
      </c>
      <c r="H15" s="13">
        <v>3259</v>
      </c>
      <c r="I15" s="13">
        <v>525</v>
      </c>
      <c r="J15" s="13">
        <v>693</v>
      </c>
      <c r="K15" s="11">
        <f t="shared" si="4"/>
        <v>20433</v>
      </c>
    </row>
    <row r="16" spans="1:11" ht="17.25" customHeight="1">
      <c r="A16" s="15" t="s">
        <v>95</v>
      </c>
      <c r="B16" s="13">
        <f>B17+B18+B19</f>
        <v>42093</v>
      </c>
      <c r="C16" s="13">
        <f aca="true" t="shared" si="5" ref="C16:J16">C17+C18+C19</f>
        <v>50605</v>
      </c>
      <c r="D16" s="13">
        <f t="shared" si="5"/>
        <v>50182</v>
      </c>
      <c r="E16" s="13">
        <f t="shared" si="5"/>
        <v>35765</v>
      </c>
      <c r="F16" s="13">
        <f t="shared" si="5"/>
        <v>56622</v>
      </c>
      <c r="G16" s="13">
        <f t="shared" si="5"/>
        <v>104960</v>
      </c>
      <c r="H16" s="13">
        <f t="shared" si="5"/>
        <v>35805</v>
      </c>
      <c r="I16" s="13">
        <f t="shared" si="5"/>
        <v>8050</v>
      </c>
      <c r="J16" s="13">
        <f t="shared" si="5"/>
        <v>22878</v>
      </c>
      <c r="K16" s="11">
        <f t="shared" si="4"/>
        <v>406960</v>
      </c>
    </row>
    <row r="17" spans="1:11" ht="17.25" customHeight="1">
      <c r="A17" s="14" t="s">
        <v>96</v>
      </c>
      <c r="B17" s="13">
        <v>21990</v>
      </c>
      <c r="C17" s="13">
        <v>29352</v>
      </c>
      <c r="D17" s="13">
        <v>26790</v>
      </c>
      <c r="E17" s="13">
        <v>19386</v>
      </c>
      <c r="F17" s="13">
        <v>30931</v>
      </c>
      <c r="G17" s="13">
        <v>53588</v>
      </c>
      <c r="H17" s="13">
        <v>20375</v>
      </c>
      <c r="I17" s="13">
        <v>4905</v>
      </c>
      <c r="J17" s="13">
        <v>11923</v>
      </c>
      <c r="K17" s="11">
        <f t="shared" si="4"/>
        <v>219240</v>
      </c>
    </row>
    <row r="18" spans="1:11" ht="17.25" customHeight="1">
      <c r="A18" s="14" t="s">
        <v>97</v>
      </c>
      <c r="B18" s="13">
        <v>19974</v>
      </c>
      <c r="C18" s="13">
        <v>21115</v>
      </c>
      <c r="D18" s="13">
        <v>23296</v>
      </c>
      <c r="E18" s="13">
        <v>16299</v>
      </c>
      <c r="F18" s="13">
        <v>25579</v>
      </c>
      <c r="G18" s="13">
        <v>51191</v>
      </c>
      <c r="H18" s="13">
        <v>15297</v>
      </c>
      <c r="I18" s="13">
        <v>3127</v>
      </c>
      <c r="J18" s="13">
        <v>10906</v>
      </c>
      <c r="K18" s="11">
        <f t="shared" si="4"/>
        <v>186784</v>
      </c>
    </row>
    <row r="19" spans="1:11" ht="17.25" customHeight="1">
      <c r="A19" s="14" t="s">
        <v>98</v>
      </c>
      <c r="B19" s="13">
        <v>129</v>
      </c>
      <c r="C19" s="13">
        <v>138</v>
      </c>
      <c r="D19" s="13">
        <v>96</v>
      </c>
      <c r="E19" s="13">
        <v>80</v>
      </c>
      <c r="F19" s="13">
        <v>112</v>
      </c>
      <c r="G19" s="13">
        <v>181</v>
      </c>
      <c r="H19" s="13">
        <v>133</v>
      </c>
      <c r="I19" s="13">
        <v>18</v>
      </c>
      <c r="J19" s="13">
        <v>49</v>
      </c>
      <c r="K19" s="11">
        <f t="shared" si="4"/>
        <v>936</v>
      </c>
    </row>
    <row r="20" spans="1:11" ht="17.25" customHeight="1">
      <c r="A20" s="16" t="s">
        <v>23</v>
      </c>
      <c r="B20" s="11">
        <f>+B21+B22+B23</f>
        <v>160731</v>
      </c>
      <c r="C20" s="11">
        <f aca="true" t="shared" si="6" ref="C20:J20">+C21+C22+C23</f>
        <v>178163</v>
      </c>
      <c r="D20" s="11">
        <f t="shared" si="6"/>
        <v>193476</v>
      </c>
      <c r="E20" s="11">
        <f t="shared" si="6"/>
        <v>126215</v>
      </c>
      <c r="F20" s="11">
        <f t="shared" si="6"/>
        <v>201988</v>
      </c>
      <c r="G20" s="11">
        <f t="shared" si="6"/>
        <v>374219</v>
      </c>
      <c r="H20" s="11">
        <f t="shared" si="6"/>
        <v>129030</v>
      </c>
      <c r="I20" s="11">
        <f t="shared" si="6"/>
        <v>31592</v>
      </c>
      <c r="J20" s="11">
        <f t="shared" si="6"/>
        <v>80508</v>
      </c>
      <c r="K20" s="11">
        <f t="shared" si="4"/>
        <v>1475922</v>
      </c>
    </row>
    <row r="21" spans="1:12" ht="17.25" customHeight="1">
      <c r="A21" s="12" t="s">
        <v>24</v>
      </c>
      <c r="B21" s="13">
        <v>89737</v>
      </c>
      <c r="C21" s="13">
        <v>110094</v>
      </c>
      <c r="D21" s="13">
        <v>120308</v>
      </c>
      <c r="E21" s="13">
        <v>76058</v>
      </c>
      <c r="F21" s="13">
        <v>119392</v>
      </c>
      <c r="G21" s="13">
        <v>202689</v>
      </c>
      <c r="H21" s="13">
        <v>75510</v>
      </c>
      <c r="I21" s="13">
        <v>20515</v>
      </c>
      <c r="J21" s="13">
        <v>48487</v>
      </c>
      <c r="K21" s="11">
        <f t="shared" si="4"/>
        <v>862790</v>
      </c>
      <c r="L21" s="52"/>
    </row>
    <row r="22" spans="1:12" ht="17.25" customHeight="1">
      <c r="A22" s="12" t="s">
        <v>25</v>
      </c>
      <c r="B22" s="13">
        <v>69779</v>
      </c>
      <c r="C22" s="13">
        <v>66584</v>
      </c>
      <c r="D22" s="13">
        <v>72047</v>
      </c>
      <c r="E22" s="13">
        <v>49243</v>
      </c>
      <c r="F22" s="13">
        <v>81428</v>
      </c>
      <c r="G22" s="13">
        <v>169251</v>
      </c>
      <c r="H22" s="13">
        <v>52129</v>
      </c>
      <c r="I22" s="13">
        <v>10844</v>
      </c>
      <c r="J22" s="13">
        <v>31665</v>
      </c>
      <c r="K22" s="11">
        <f t="shared" si="4"/>
        <v>602970</v>
      </c>
      <c r="L22" s="52"/>
    </row>
    <row r="23" spans="1:11" ht="17.25" customHeight="1">
      <c r="A23" s="12" t="s">
        <v>26</v>
      </c>
      <c r="B23" s="13">
        <v>1215</v>
      </c>
      <c r="C23" s="13">
        <v>1485</v>
      </c>
      <c r="D23" s="13">
        <v>1121</v>
      </c>
      <c r="E23" s="13">
        <v>914</v>
      </c>
      <c r="F23" s="13">
        <v>1168</v>
      </c>
      <c r="G23" s="13">
        <v>2279</v>
      </c>
      <c r="H23" s="13">
        <v>1391</v>
      </c>
      <c r="I23" s="13">
        <v>233</v>
      </c>
      <c r="J23" s="13">
        <v>356</v>
      </c>
      <c r="K23" s="11">
        <f t="shared" si="4"/>
        <v>10162</v>
      </c>
    </row>
    <row r="24" spans="1:11" ht="17.25" customHeight="1">
      <c r="A24" s="16" t="s">
        <v>27</v>
      </c>
      <c r="B24" s="13">
        <f>+B25+B26</f>
        <v>65993</v>
      </c>
      <c r="C24" s="13">
        <f aca="true" t="shared" si="7" ref="C24:J24">+C25+C26</f>
        <v>94927</v>
      </c>
      <c r="D24" s="13">
        <f t="shared" si="7"/>
        <v>103639</v>
      </c>
      <c r="E24" s="13">
        <f t="shared" si="7"/>
        <v>65168</v>
      </c>
      <c r="F24" s="13">
        <f t="shared" si="7"/>
        <v>78723</v>
      </c>
      <c r="G24" s="13">
        <f t="shared" si="7"/>
        <v>107176</v>
      </c>
      <c r="H24" s="13">
        <f t="shared" si="7"/>
        <v>51488</v>
      </c>
      <c r="I24" s="13">
        <f t="shared" si="7"/>
        <v>19280</v>
      </c>
      <c r="J24" s="13">
        <f t="shared" si="7"/>
        <v>46352</v>
      </c>
      <c r="K24" s="11">
        <f t="shared" si="4"/>
        <v>632746</v>
      </c>
    </row>
    <row r="25" spans="1:12" ht="17.25" customHeight="1">
      <c r="A25" s="12" t="s">
        <v>130</v>
      </c>
      <c r="B25" s="13">
        <v>65964</v>
      </c>
      <c r="C25" s="13">
        <v>94913</v>
      </c>
      <c r="D25" s="13">
        <v>103612</v>
      </c>
      <c r="E25" s="13">
        <v>65148</v>
      </c>
      <c r="F25" s="13">
        <v>78714</v>
      </c>
      <c r="G25" s="13">
        <v>107140</v>
      </c>
      <c r="H25" s="13">
        <v>51470</v>
      </c>
      <c r="I25" s="13">
        <v>19277</v>
      </c>
      <c r="J25" s="13">
        <v>46343</v>
      </c>
      <c r="K25" s="11">
        <f t="shared" si="4"/>
        <v>632581</v>
      </c>
      <c r="L25" s="52"/>
    </row>
    <row r="26" spans="1:12" ht="17.25" customHeight="1">
      <c r="A26" s="12" t="s">
        <v>131</v>
      </c>
      <c r="B26" s="13">
        <v>29</v>
      </c>
      <c r="C26" s="13">
        <v>14</v>
      </c>
      <c r="D26" s="13">
        <v>27</v>
      </c>
      <c r="E26" s="13">
        <v>20</v>
      </c>
      <c r="F26" s="13">
        <v>9</v>
      </c>
      <c r="G26" s="13">
        <v>36</v>
      </c>
      <c r="H26" s="13">
        <v>18</v>
      </c>
      <c r="I26" s="13">
        <v>3</v>
      </c>
      <c r="J26" s="13">
        <v>9</v>
      </c>
      <c r="K26" s="11">
        <f t="shared" si="4"/>
        <v>165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4343</v>
      </c>
      <c r="I27" s="11">
        <v>0</v>
      </c>
      <c r="J27" s="11">
        <v>0</v>
      </c>
      <c r="K27" s="11">
        <f t="shared" si="4"/>
        <v>4343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18994.76</v>
      </c>
      <c r="I35" s="19">
        <v>0</v>
      </c>
      <c r="J35" s="19">
        <v>0</v>
      </c>
      <c r="K35" s="23">
        <f>SUM(B35:J35)</f>
        <v>18994.76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1468048.69</v>
      </c>
      <c r="C47" s="22">
        <f aca="true" t="shared" si="12" ref="C47:H47">+C48+C57</f>
        <v>2044972.6700000002</v>
      </c>
      <c r="D47" s="22">
        <f t="shared" si="12"/>
        <v>2316736.1199999996</v>
      </c>
      <c r="E47" s="22">
        <f t="shared" si="12"/>
        <v>1375410.62</v>
      </c>
      <c r="F47" s="22">
        <f t="shared" si="12"/>
        <v>1892247.4700000002</v>
      </c>
      <c r="G47" s="22">
        <f t="shared" si="12"/>
        <v>2696459.22</v>
      </c>
      <c r="H47" s="22">
        <f t="shared" si="12"/>
        <v>1369921.9200000002</v>
      </c>
      <c r="I47" s="22">
        <f>+I48+I57</f>
        <v>532487.74</v>
      </c>
      <c r="J47" s="22">
        <f>+J48+J57</f>
        <v>864917.51</v>
      </c>
      <c r="K47" s="22">
        <f>SUM(B47:J47)</f>
        <v>14561201.96</v>
      </c>
    </row>
    <row r="48" spans="1:11" ht="17.25" customHeight="1">
      <c r="A48" s="16" t="s">
        <v>113</v>
      </c>
      <c r="B48" s="23">
        <f>SUM(B49:B56)</f>
        <v>1449375.81</v>
      </c>
      <c r="C48" s="23">
        <f aca="true" t="shared" si="13" ref="C48:J48">SUM(C49:C56)</f>
        <v>2021489.86</v>
      </c>
      <c r="D48" s="23">
        <f t="shared" si="13"/>
        <v>2291295.0199999996</v>
      </c>
      <c r="E48" s="23">
        <f t="shared" si="13"/>
        <v>1353025.09</v>
      </c>
      <c r="F48" s="23">
        <f t="shared" si="13"/>
        <v>1868791.6300000001</v>
      </c>
      <c r="G48" s="23">
        <f t="shared" si="13"/>
        <v>2666861.54</v>
      </c>
      <c r="H48" s="23">
        <f t="shared" si="13"/>
        <v>1349856.6900000002</v>
      </c>
      <c r="I48" s="23">
        <f t="shared" si="13"/>
        <v>532487.74</v>
      </c>
      <c r="J48" s="23">
        <f t="shared" si="13"/>
        <v>850913.87</v>
      </c>
      <c r="K48" s="23">
        <f aca="true" t="shared" si="14" ref="K48:K57">SUM(B48:J48)</f>
        <v>14384097.249999998</v>
      </c>
    </row>
    <row r="49" spans="1:11" ht="17.25" customHeight="1">
      <c r="A49" s="34" t="s">
        <v>44</v>
      </c>
      <c r="B49" s="23">
        <f aca="true" t="shared" si="15" ref="B49:H49">ROUND(B30*B7,2)</f>
        <v>1447785.34</v>
      </c>
      <c r="C49" s="23">
        <f t="shared" si="15"/>
        <v>2014420.96</v>
      </c>
      <c r="D49" s="23">
        <f t="shared" si="15"/>
        <v>2288178.46</v>
      </c>
      <c r="E49" s="23">
        <f t="shared" si="15"/>
        <v>1351659.86</v>
      </c>
      <c r="F49" s="23">
        <f t="shared" si="15"/>
        <v>1866488.28</v>
      </c>
      <c r="G49" s="23">
        <f t="shared" si="15"/>
        <v>2663610.93</v>
      </c>
      <c r="H49" s="23">
        <f t="shared" si="15"/>
        <v>1329292.34</v>
      </c>
      <c r="I49" s="23">
        <f>ROUND(I30*I7,2)</f>
        <v>531422.02</v>
      </c>
      <c r="J49" s="23">
        <f>ROUND(J30*J7,2)</f>
        <v>848696.83</v>
      </c>
      <c r="K49" s="23">
        <f t="shared" si="14"/>
        <v>14341555.02</v>
      </c>
    </row>
    <row r="50" spans="1:11" ht="17.25" customHeight="1">
      <c r="A50" s="34" t="s">
        <v>45</v>
      </c>
      <c r="B50" s="19">
        <v>0</v>
      </c>
      <c r="C50" s="23">
        <f>ROUND(C31*C7,2)</f>
        <v>4477.62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4477.62</v>
      </c>
    </row>
    <row r="51" spans="1:11" ht="17.25" customHeight="1">
      <c r="A51" s="66" t="s">
        <v>106</v>
      </c>
      <c r="B51" s="67">
        <f aca="true" t="shared" si="16" ref="B51:H51">ROUND(B32*B7,2)</f>
        <v>-2501.21</v>
      </c>
      <c r="C51" s="67">
        <f t="shared" si="16"/>
        <v>-3182.44</v>
      </c>
      <c r="D51" s="67">
        <f t="shared" si="16"/>
        <v>-3269.2</v>
      </c>
      <c r="E51" s="67">
        <f t="shared" si="16"/>
        <v>-2080.17</v>
      </c>
      <c r="F51" s="67">
        <f t="shared" si="16"/>
        <v>-2978.17</v>
      </c>
      <c r="G51" s="67">
        <f t="shared" si="16"/>
        <v>-4179.47</v>
      </c>
      <c r="H51" s="67">
        <f t="shared" si="16"/>
        <v>-2145.45</v>
      </c>
      <c r="I51" s="19">
        <v>0</v>
      </c>
      <c r="J51" s="19">
        <v>0</v>
      </c>
      <c r="K51" s="67">
        <f>SUM(B51:J51)</f>
        <v>-20336.11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18994.76</v>
      </c>
      <c r="I53" s="31">
        <f>+I35</f>
        <v>0</v>
      </c>
      <c r="J53" s="31">
        <f>+J35</f>
        <v>0</v>
      </c>
      <c r="K53" s="23">
        <f t="shared" si="14"/>
        <v>18994.76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-221749.83000000002</v>
      </c>
      <c r="C61" s="35">
        <f t="shared" si="17"/>
        <v>-214549.39</v>
      </c>
      <c r="D61" s="35">
        <f t="shared" si="17"/>
        <v>-215891.35</v>
      </c>
      <c r="E61" s="35">
        <f t="shared" si="17"/>
        <v>-290514.54</v>
      </c>
      <c r="F61" s="35">
        <f t="shared" si="17"/>
        <v>-218107.21000000005</v>
      </c>
      <c r="G61" s="35">
        <f t="shared" si="17"/>
        <v>-278015.82</v>
      </c>
      <c r="H61" s="35">
        <f t="shared" si="17"/>
        <v>-176495.44999999998</v>
      </c>
      <c r="I61" s="35">
        <f t="shared" si="17"/>
        <v>-97865.09000000001</v>
      </c>
      <c r="J61" s="35">
        <f t="shared" si="17"/>
        <v>-74749.62</v>
      </c>
      <c r="K61" s="35">
        <f>SUM(B61:J61)</f>
        <v>-1787938.3000000003</v>
      </c>
    </row>
    <row r="62" spans="1:11" ht="18.75" customHeight="1">
      <c r="A62" s="16" t="s">
        <v>75</v>
      </c>
      <c r="B62" s="35">
        <f aca="true" t="shared" si="18" ref="B62:J62">B63+B64+B65+B66+B67+B68</f>
        <v>-207238.88</v>
      </c>
      <c r="C62" s="35">
        <f t="shared" si="18"/>
        <v>-193407.52000000002</v>
      </c>
      <c r="D62" s="35">
        <f t="shared" si="18"/>
        <v>-193903.75</v>
      </c>
      <c r="E62" s="35">
        <f t="shared" si="18"/>
        <v>-276549.77999999997</v>
      </c>
      <c r="F62" s="35">
        <f t="shared" si="18"/>
        <v>-237643.32000000004</v>
      </c>
      <c r="G62" s="35">
        <f t="shared" si="18"/>
        <v>-248266.45</v>
      </c>
      <c r="H62" s="35">
        <f t="shared" si="18"/>
        <v>-162176.4</v>
      </c>
      <c r="I62" s="35">
        <f t="shared" si="18"/>
        <v>-30555.8</v>
      </c>
      <c r="J62" s="35">
        <f t="shared" si="18"/>
        <v>-64372</v>
      </c>
      <c r="K62" s="35">
        <f aca="true" t="shared" si="19" ref="K62:K91">SUM(B62:J62)</f>
        <v>-1614113.9</v>
      </c>
    </row>
    <row r="63" spans="1:11" ht="18.75" customHeight="1">
      <c r="A63" s="12" t="s">
        <v>76</v>
      </c>
      <c r="B63" s="35">
        <f>-ROUND(B9*$D$3,2)</f>
        <v>-139190.2</v>
      </c>
      <c r="C63" s="35">
        <f aca="true" t="shared" si="20" ref="C63:J63">-ROUND(C9*$D$3,2)</f>
        <v>-189122.2</v>
      </c>
      <c r="D63" s="35">
        <f t="shared" si="20"/>
        <v>-164486.8</v>
      </c>
      <c r="E63" s="35">
        <f t="shared" si="20"/>
        <v>-124997.2</v>
      </c>
      <c r="F63" s="35">
        <f t="shared" si="20"/>
        <v>-147580.6</v>
      </c>
      <c r="G63" s="35">
        <f t="shared" si="20"/>
        <v>-185314.6</v>
      </c>
      <c r="H63" s="35">
        <f t="shared" si="20"/>
        <v>-162176.4</v>
      </c>
      <c r="I63" s="35">
        <f t="shared" si="20"/>
        <v>-30555.8</v>
      </c>
      <c r="J63" s="35">
        <f t="shared" si="20"/>
        <v>-64372</v>
      </c>
      <c r="K63" s="35">
        <f t="shared" si="19"/>
        <v>-1207795.8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-714.4</v>
      </c>
      <c r="C65" s="35">
        <v>-76</v>
      </c>
      <c r="D65" s="35">
        <v>-209</v>
      </c>
      <c r="E65" s="35">
        <v>-790.4</v>
      </c>
      <c r="F65" s="35">
        <v>-414.2</v>
      </c>
      <c r="G65" s="35">
        <v>-281.2</v>
      </c>
      <c r="H65" s="19">
        <v>0</v>
      </c>
      <c r="I65" s="19">
        <v>0</v>
      </c>
      <c r="J65" s="19">
        <v>0</v>
      </c>
      <c r="K65" s="35">
        <f t="shared" si="19"/>
        <v>-2485.2</v>
      </c>
    </row>
    <row r="66" spans="1:11" ht="18.75" customHeight="1">
      <c r="A66" s="12" t="s">
        <v>107</v>
      </c>
      <c r="B66" s="35">
        <v>-7094.6</v>
      </c>
      <c r="C66" s="35">
        <v>-2819.6</v>
      </c>
      <c r="D66" s="35">
        <v>-2314.2</v>
      </c>
      <c r="E66" s="35">
        <v>-2926</v>
      </c>
      <c r="F66" s="35">
        <v>-1250.2</v>
      </c>
      <c r="G66" s="35">
        <v>-2420.6</v>
      </c>
      <c r="H66" s="19">
        <v>0</v>
      </c>
      <c r="I66" s="19">
        <v>0</v>
      </c>
      <c r="J66" s="19">
        <v>0</v>
      </c>
      <c r="K66" s="35">
        <f t="shared" si="19"/>
        <v>-18825.2</v>
      </c>
    </row>
    <row r="67" spans="1:11" ht="18.75" customHeight="1">
      <c r="A67" s="12" t="s">
        <v>53</v>
      </c>
      <c r="B67" s="35">
        <v>-60239.68</v>
      </c>
      <c r="C67" s="35">
        <v>-1389.72</v>
      </c>
      <c r="D67" s="35">
        <v>-26893.75</v>
      </c>
      <c r="E67" s="35">
        <v>-147836.18</v>
      </c>
      <c r="F67" s="35">
        <v>-88398.32</v>
      </c>
      <c r="G67" s="35">
        <v>-60250.05</v>
      </c>
      <c r="H67" s="19">
        <v>0</v>
      </c>
      <c r="I67" s="19">
        <v>0</v>
      </c>
      <c r="J67" s="19">
        <v>0</v>
      </c>
      <c r="K67" s="35">
        <f t="shared" si="19"/>
        <v>-385007.7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67">
        <v>39107.24</v>
      </c>
      <c r="G101" s="19">
        <v>0</v>
      </c>
      <c r="H101" s="19">
        <v>0</v>
      </c>
      <c r="I101" s="19">
        <v>0</v>
      </c>
      <c r="J101" s="19">
        <v>0</v>
      </c>
      <c r="K101" s="67">
        <f>SUM(B101:J101)</f>
        <v>39107.24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1246298.86</v>
      </c>
      <c r="C104" s="24">
        <f t="shared" si="22"/>
        <v>1830423.28</v>
      </c>
      <c r="D104" s="24">
        <f t="shared" si="22"/>
        <v>2100844.7699999996</v>
      </c>
      <c r="E104" s="24">
        <f t="shared" si="22"/>
        <v>1084896.08</v>
      </c>
      <c r="F104" s="24">
        <f t="shared" si="22"/>
        <v>1674140.2600000002</v>
      </c>
      <c r="G104" s="24">
        <f t="shared" si="22"/>
        <v>2418443.4</v>
      </c>
      <c r="H104" s="24">
        <f t="shared" si="22"/>
        <v>1193426.4700000002</v>
      </c>
      <c r="I104" s="24">
        <f>+I105+I106</f>
        <v>434622.65</v>
      </c>
      <c r="J104" s="24">
        <f>+J105+J106</f>
        <v>790167.89</v>
      </c>
      <c r="K104" s="48">
        <f>SUM(B104:J104)</f>
        <v>12773263.660000002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1227625.9800000002</v>
      </c>
      <c r="C105" s="24">
        <f t="shared" si="23"/>
        <v>1806940.47</v>
      </c>
      <c r="D105" s="24">
        <f t="shared" si="23"/>
        <v>2075403.6699999995</v>
      </c>
      <c r="E105" s="24">
        <f t="shared" si="23"/>
        <v>1062510.55</v>
      </c>
      <c r="F105" s="24">
        <f t="shared" si="23"/>
        <v>1650684.4200000002</v>
      </c>
      <c r="G105" s="24">
        <f t="shared" si="23"/>
        <v>2388845.7199999997</v>
      </c>
      <c r="H105" s="24">
        <f t="shared" si="23"/>
        <v>1173361.2400000002</v>
      </c>
      <c r="I105" s="24">
        <f t="shared" si="23"/>
        <v>434622.65</v>
      </c>
      <c r="J105" s="24">
        <f t="shared" si="23"/>
        <v>776164.25</v>
      </c>
      <c r="K105" s="48">
        <f>SUM(B105:J105)</f>
        <v>12596158.95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12773263.650000002</v>
      </c>
      <c r="L112" s="54"/>
    </row>
    <row r="113" spans="1:11" ht="18.75" customHeight="1">
      <c r="A113" s="26" t="s">
        <v>71</v>
      </c>
      <c r="B113" s="27">
        <v>170493.21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170493.21</v>
      </c>
    </row>
    <row r="114" spans="1:11" ht="18.75" customHeight="1">
      <c r="A114" s="26" t="s">
        <v>72</v>
      </c>
      <c r="B114" s="27">
        <v>1075805.65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1075805.65</v>
      </c>
    </row>
    <row r="115" spans="1:11" ht="18.75" customHeight="1">
      <c r="A115" s="26" t="s">
        <v>73</v>
      </c>
      <c r="B115" s="40">
        <v>0</v>
      </c>
      <c r="C115" s="27">
        <f>+C104</f>
        <v>1830423.28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1830423.28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2100844.7699999996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2100844.7699999996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1084896.08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1084896.08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365220.17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365220.17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603170.43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603170.43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79974.23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79974.23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625775.41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625775.41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714857.43</v>
      </c>
      <c r="H122" s="40">
        <v>0</v>
      </c>
      <c r="I122" s="40">
        <v>0</v>
      </c>
      <c r="J122" s="40">
        <v>0</v>
      </c>
      <c r="K122" s="41">
        <f t="shared" si="25"/>
        <v>714857.43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57054.02</v>
      </c>
      <c r="H123" s="40">
        <v>0</v>
      </c>
      <c r="I123" s="40">
        <v>0</v>
      </c>
      <c r="J123" s="40">
        <v>0</v>
      </c>
      <c r="K123" s="41">
        <f t="shared" si="25"/>
        <v>57054.02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350325.38</v>
      </c>
      <c r="H124" s="40">
        <v>0</v>
      </c>
      <c r="I124" s="40">
        <v>0</v>
      </c>
      <c r="J124" s="40">
        <v>0</v>
      </c>
      <c r="K124" s="41">
        <f t="shared" si="25"/>
        <v>350325.38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341143.64</v>
      </c>
      <c r="H125" s="40">
        <v>0</v>
      </c>
      <c r="I125" s="40">
        <v>0</v>
      </c>
      <c r="J125" s="40">
        <v>0</v>
      </c>
      <c r="K125" s="41">
        <f t="shared" si="25"/>
        <v>341143.64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955062.93</v>
      </c>
      <c r="H126" s="40">
        <v>0</v>
      </c>
      <c r="I126" s="40">
        <v>0</v>
      </c>
      <c r="J126" s="40">
        <v>0</v>
      </c>
      <c r="K126" s="41">
        <f t="shared" si="25"/>
        <v>955062.93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426408.4</v>
      </c>
      <c r="I127" s="40">
        <v>0</v>
      </c>
      <c r="J127" s="40">
        <v>0</v>
      </c>
      <c r="K127" s="41">
        <f t="shared" si="25"/>
        <v>426408.4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767018.07</v>
      </c>
      <c r="I128" s="40">
        <v>0</v>
      </c>
      <c r="J128" s="40">
        <v>0</v>
      </c>
      <c r="K128" s="41">
        <f t="shared" si="25"/>
        <v>767018.07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434622.65</v>
      </c>
      <c r="J129" s="40">
        <v>0</v>
      </c>
      <c r="K129" s="41">
        <f t="shared" si="25"/>
        <v>434622.65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790167.9</v>
      </c>
      <c r="K130" s="44">
        <f t="shared" si="25"/>
        <v>790167.9</v>
      </c>
    </row>
    <row r="131" spans="1:11" ht="18.7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2017-01-24T17:57:17Z</dcterms:modified>
  <cp:category/>
  <cp:version/>
  <cp:contentType/>
  <cp:contentStatus/>
</cp:coreProperties>
</file>