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G16" i="9"/>
  <c r="G15"/>
  <c r="G14"/>
  <c r="G13"/>
  <c r="G12"/>
  <c r="G6"/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7"/>
  <c r="G20"/>
  <c r="G15"/>
  <c r="G10"/>
  <c r="F13" i="3"/>
  <c r="G11" i="9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<sst xmlns="http://schemas.openxmlformats.org/spreadsheetml/2006/main" count="406" uniqueCount="205">
  <si>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</si>
  <si>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</si>
  <si>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</si>
  <si>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</si>
  <si>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</si>
  <si>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</si>
  <si>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</si>
  <si>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</si>
  <si>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</si>
  <si>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</si>
  <si>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</si>
  <si>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</si>
  <si>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</si>
  <si>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</si>
  <si>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</si>
  <si>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</si>
  <si>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</si>
  <si>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</si>
  <si>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</si>
  <si>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</si>
  <si>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</si>
  <si>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</si>
  <si>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</si>
  <si>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</si>
  <si>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</si>
  <si>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</si>
  <si>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</si>
  <si>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</si>
  <si>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</si>
  <si>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</si>
  <si>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</si>
  <si>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</si>
  <si>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</si>
  <si>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</si>
  <si>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</si>
  <si>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</si>
  <si>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</si>
  <si>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</si>
  <si>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</si>
  <si>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</si>
  <si>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</si>
  <si>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</si>
  <si>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</si>
  <si>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</si>
  <si>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</si>
  <si>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</si>
  <si>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</si>
  <si>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</si>
  <si>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</si>
  <si>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</si>
  <si>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</si>
  <si>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</si>
  <si>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</si>
  <si>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</si>
  <si>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</si>
  <si>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</si>
  <si>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</si>
  <si>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</si>
  <si>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</si>
  <si>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</si>
  <si>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</si>
  <si>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</si>
  <si>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</si>
  <si>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</si>
  <si>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</si>
  <si>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</si>
  <si>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</si>
  <si>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</si>
  <si>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</si>
  <si>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</si>
  <si>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</si>
  <si>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</si>
  <si>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</si>
  <si>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</si>
  <si>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</si>
  <si>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</si>
  <si>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</si>
  <si>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</si>
  <si>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</si>
  <si>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</si>
  <si>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</si>
  <si>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</si>
  <si>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</si>
  <si>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</si>
  <si>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</si>
  <si>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</si>
  <si>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</si>
  <si>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</si>
  <si>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</si>
  <si>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</si>
  <si>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</si>
  <si>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</si>
  <si>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</si>
  <si>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</si>
  <si>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</si>
  <si>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</si>
  <si>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</si>
  <si>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</si>
  <si>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</si>
  <si>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</si>
  <si>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</si>
  <si>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</si>
  <si>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</si>
  <si>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</si>
  <si>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</si>
  <si>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</si>
  <si>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</si>
  <si>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</si>
  <si>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</si>
  <si>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</si>
  <si>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</si>
  <si>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</si>
  <si>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</si>
  <si>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</si>
  <si>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</si>
  <si>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</si>
  <si>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</si>
  <si>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</si>
  <si>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</si>
  <si>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</si>
  <si>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</si>
  <si>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</si>
  <si>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</si>
  <si>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</si>
  <si>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</si>
  <si>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</si>
  <si>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</si>
  <si>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</si>
  <si>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</si>
  <si>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</si>
  <si>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</si>
  <si>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</si>
  <si>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</si>
  <si>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</si>
  <si>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</si>
  <si>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</si>
  <si>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</si>
  <si>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</si>
  <si>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</si>
  <si>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</si>
  <si>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</si>
  <si>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</si>
  <si>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</si>
  <si>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</si>
  <si>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</si>
  <si>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</si>
  <si>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</si>
  <si>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</si>
  <si>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</si>
  <si>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</si>
  <si>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</si>
  <si>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</si>
  <si>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</si>
  <si>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</si>
  <si>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</si>
  <si>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</si>
  <si>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</si>
  <si>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</si>
  <si>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</si>
  <si>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</si>
  <si>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</si>
  <si>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</si>
  <si>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</si>
  <si>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</si>
  <si>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</si>
  <si>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</si>
  <si>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</si>
  <si>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</si>
  <si>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</si>
  <si>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</si>
  <si>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</si>
  <si>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</si>
  <si>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</si>
  <si>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</si>
  <si>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</si>
  <si>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</si>
  <si>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</si>
  <si>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</si>
  <si>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</si>
  <si>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</si>
  <si>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</si>
  <si>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</si>
  <si>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</si>
  <si>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</si>
  <si>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</si>
  <si>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</si>
  <si>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</si>
  <si>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</si>
  <si>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</si>
  <si>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</si>
  <si>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</si>
  <si>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</si>
  <si>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</si>
  <si>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</si>
  <si>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</si>
  <si>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</si>
  <si>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</si>
  <si>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</si>
  <si>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</si>
  <si>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</si>
  <si>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</si>
  <si>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</si>
  <si>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175T</t>
  </si>
  <si>
    <t>METRÔ JABAQUARA</t>
  </si>
  <si>
    <t>Os usuários iniciaram o cadastro e o preenchimento da pesquisa em Abril de 2013. Sendo assim, os dados aqui apresentados referem-se aos usuários que responderam entre Abr/13 e Jan/17.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</si>
</sst>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45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0.5605445782574191</c:v>
                </c:pt>
                <c:pt idx="7">
                  <c:v>0.43943804343418547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</c:title>
    <c:plotArea>
      <c:layout>
        <c:manualLayout>
          <c:layoutTarget val="inner"/>
          <c:xMode val="edge"/>
          <c:yMode val="edge"/>
          <c:x val="2.8985507246376812E-2"/>
          <c:y val="0.262152960046662"/>
          <c:w val="0.96837944664031916"/>
          <c:h val="0.60094889180519473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1.6181330817034052E-2</c:v>
                </c:pt>
                <c:pt idx="1">
                  <c:v>1.0717399700726906E-2</c:v>
                </c:pt>
                <c:pt idx="2">
                  <c:v>0.14654899267081578</c:v>
                </c:pt>
                <c:pt idx="3">
                  <c:v>0.6277380365927272</c:v>
                </c:pt>
              </c:numCache>
            </c:numRef>
          </c:val>
        </c:ser>
        <c:dLbls>
          <c:showVal val="1"/>
        </c:dLbls>
        <c:overlap val="-25"/>
        <c:axId val="70516096"/>
        <c:axId val="70538368"/>
      </c:barChart>
      <c:catAx>
        <c:axId val="70516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538368"/>
        <c:crosses val="autoZero"/>
        <c:auto val="1"/>
        <c:lblAlgn val="ctr"/>
        <c:lblOffset val="100"/>
      </c:catAx>
      <c:valAx>
        <c:axId val="70538368"/>
        <c:scaling>
          <c:orientation val="minMax"/>
        </c:scaling>
        <c:delete val="1"/>
        <c:axPos val="l"/>
        <c:numFmt formatCode="0.0%" sourceLinked="1"/>
        <c:tickLblPos val="none"/>
        <c:crossAx val="7051609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1.0262886414570809E-2</c:v>
                </c:pt>
                <c:pt idx="1">
                  <c:v>0.45046225479152091</c:v>
                </c:pt>
                <c:pt idx="2">
                  <c:v>0.33253293491278624</c:v>
                </c:pt>
                <c:pt idx="3">
                  <c:v>1.6938802129652687E-2</c:v>
                </c:pt>
              </c:numCache>
            </c:numRef>
          </c:val>
        </c:ser>
        <c:dLbls>
          <c:showVal val="1"/>
        </c:dLbls>
        <c:overlap val="-25"/>
        <c:axId val="70574848"/>
        <c:axId val="70576384"/>
      </c:barChart>
      <c:catAx>
        <c:axId val="705748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576384"/>
        <c:crosses val="autoZero"/>
        <c:auto val="1"/>
        <c:lblAlgn val="ctr"/>
        <c:lblOffset val="100"/>
      </c:catAx>
      <c:valAx>
        <c:axId val="70576384"/>
        <c:scaling>
          <c:orientation val="minMax"/>
        </c:scaling>
        <c:delete val="1"/>
        <c:axPos val="l"/>
        <c:numFmt formatCode="0.0%" sourceLinked="1"/>
        <c:tickLblPos val="none"/>
        <c:crossAx val="705748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7.497736190763658E-3</c:v>
                </c:pt>
                <c:pt idx="1">
                  <c:v>0.27022034409900392</c:v>
                </c:pt>
                <c:pt idx="2">
                  <c:v>0.45717217886248979</c:v>
                </c:pt>
                <c:pt idx="3">
                  <c:v>6.3828209219093615E-2</c:v>
                </c:pt>
              </c:numCache>
            </c:numRef>
          </c:val>
        </c:ser>
        <c:dLbls>
          <c:showVal val="1"/>
        </c:dLbls>
        <c:overlap val="-25"/>
        <c:axId val="70596480"/>
        <c:axId val="70598016"/>
      </c:barChart>
      <c:catAx>
        <c:axId val="70596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598016"/>
        <c:crosses val="autoZero"/>
        <c:auto val="1"/>
        <c:lblAlgn val="ctr"/>
        <c:lblOffset val="100"/>
      </c:catAx>
      <c:valAx>
        <c:axId val="70598016"/>
        <c:scaling>
          <c:orientation val="minMax"/>
        </c:scaling>
        <c:delete val="1"/>
        <c:axPos val="l"/>
        <c:numFmt formatCode="0.0%" sourceLinked="1"/>
        <c:tickLblPos val="none"/>
        <c:crossAx val="705964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0.37986978040267816</c:v>
                </c:pt>
                <c:pt idx="1">
                  <c:v>6.4991199762403556E-2</c:v>
                </c:pt>
                <c:pt idx="2">
                  <c:v>0.26381178853118753</c:v>
                </c:pt>
                <c:pt idx="3">
                  <c:v>0.1660434410822598</c:v>
                </c:pt>
                <c:pt idx="4">
                  <c:v>2.8890293028976003E-2</c:v>
                </c:pt>
                <c:pt idx="5">
                  <c:v>8.8082106316437793E-3</c:v>
                </c:pt>
                <c:pt idx="6">
                  <c:v>6.9186012904357466E-3</c:v>
                </c:pt>
                <c:pt idx="7">
                  <c:v>3.2450253243530378E-3</c:v>
                </c:pt>
                <c:pt idx="8">
                  <c:v>6.805483853607101E-3</c:v>
                </c:pt>
                <c:pt idx="9">
                  <c:v>1.2106057314163499E-2</c:v>
                </c:pt>
                <c:pt idx="10">
                  <c:v>5.4107010091869301E-2</c:v>
                </c:pt>
                <c:pt idx="11">
                  <c:v>4.4031086864225188E-3</c:v>
                </c:pt>
              </c:numCache>
            </c:numRef>
          </c:val>
        </c:ser>
        <c:dLbls>
          <c:showVal val="1"/>
        </c:dLbls>
        <c:shape val="box"/>
        <c:axId val="70647808"/>
        <c:axId val="70649344"/>
        <c:axId val="0"/>
      </c:bar3DChart>
      <c:catAx>
        <c:axId val="7064780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0649344"/>
        <c:crosses val="autoZero"/>
        <c:auto val="1"/>
        <c:lblAlgn val="ctr"/>
        <c:lblOffset val="100"/>
      </c:catAx>
      <c:valAx>
        <c:axId val="70649344"/>
        <c:scaling>
          <c:orientation val="minMax"/>
        </c:scaling>
        <c:delete val="1"/>
        <c:axPos val="l"/>
        <c:numFmt formatCode="0.0%" sourceLinked="1"/>
        <c:tickLblPos val="none"/>
        <c:crossAx val="706478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0.40444017513860908</c:v>
                </c:pt>
                <c:pt idx="1">
                  <c:v>6.5503841183940814E-2</c:v>
                </c:pt>
                <c:pt idx="2">
                  <c:v>0.25766707938976285</c:v>
                </c:pt>
                <c:pt idx="3">
                  <c:v>0.14762448604855624</c:v>
                </c:pt>
                <c:pt idx="4">
                  <c:v>2.0708957150129811E-2</c:v>
                </c:pt>
                <c:pt idx="5">
                  <c:v>7.0442222605206668E-3</c:v>
                </c:pt>
                <c:pt idx="6">
                  <c:v>3.230041370261858E-3</c:v>
                </c:pt>
                <c:pt idx="7">
                  <c:v>1.6233598625068203E-3</c:v>
                </c:pt>
                <c:pt idx="8">
                  <c:v>5.2167511041467949E-3</c:v>
                </c:pt>
                <c:pt idx="9">
                  <c:v>1.5842848599455017E-2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71853952"/>
        <c:axId val="71855488"/>
        <c:axId val="0"/>
      </c:bar3DChart>
      <c:catAx>
        <c:axId val="7185395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1855488"/>
        <c:crosses val="autoZero"/>
        <c:auto val="1"/>
        <c:lblAlgn val="ctr"/>
        <c:lblOffset val="100"/>
      </c:catAx>
      <c:valAx>
        <c:axId val="71855488"/>
        <c:scaling>
          <c:orientation val="minMax"/>
        </c:scaling>
        <c:delete val="1"/>
        <c:axPos val="l"/>
        <c:numFmt formatCode="0.0%" sourceLinked="1"/>
        <c:tickLblPos val="none"/>
        <c:crossAx val="7185395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519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4.0924196180263793E-2</c:v>
                </c:pt>
                <c:pt idx="1">
                  <c:v>0.24936256412758476</c:v>
                </c:pt>
                <c:pt idx="2">
                  <c:v>0.42586408475773824</c:v>
                </c:pt>
                <c:pt idx="3">
                  <c:v>0.18262921742210272</c:v>
                </c:pt>
                <c:pt idx="4">
                  <c:v>0.10121993751231051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93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3.9728795504396813E-2</c:v>
                </c:pt>
                <c:pt idx="1">
                  <c:v>0.27494093492855509</c:v>
                </c:pt>
                <c:pt idx="2">
                  <c:v>0.43678462886622055</c:v>
                </c:pt>
                <c:pt idx="3">
                  <c:v>0.16973133264836443</c:v>
                </c:pt>
                <c:pt idx="4">
                  <c:v>7.8814308052463103E-2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3.9046171470032913E-2</c:v>
                </c:pt>
                <c:pt idx="1">
                  <c:v>0.23077067422266423</c:v>
                </c:pt>
                <c:pt idx="2">
                  <c:v>0.41138457221848412</c:v>
                </c:pt>
                <c:pt idx="3">
                  <c:v>0.19690450723833472</c:v>
                </c:pt>
                <c:pt idx="4">
                  <c:v>0.12189407485048399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60012E-2"/>
          <c:y val="0.32942729658792791"/>
          <c:w val="0.93829729644763382"/>
          <c:h val="0.6676456692913417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4.5634061157535391E-2</c:v>
                </c:pt>
                <c:pt idx="1">
                  <c:v>0.24339624457763531</c:v>
                </c:pt>
                <c:pt idx="2">
                  <c:v>0.42016642732565518</c:v>
                </c:pt>
                <c:pt idx="3">
                  <c:v>0.17572005765186777</c:v>
                </c:pt>
                <c:pt idx="4">
                  <c:v>0.11508320928730635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91"/>
          <c:w val="0.90260168809444985"/>
          <c:h val="0.6409790026246783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5.5535980821088307E-2</c:v>
                </c:pt>
                <c:pt idx="1">
                  <c:v>0.29377623776751233</c:v>
                </c:pt>
                <c:pt idx="2">
                  <c:v>0.42605265347821392</c:v>
                </c:pt>
                <c:pt idx="3">
                  <c:v>0.14789469304357217</c:v>
                </c:pt>
                <c:pt idx="4">
                  <c:v>7.6740434889613254E-2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601"/>
          <c:y val="1.6806722689075699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892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39307</c:v>
                </c:pt>
                <c:pt idx="2">
                  <c:v>580031</c:v>
                </c:pt>
                <c:pt idx="3">
                  <c:v>785280</c:v>
                </c:pt>
                <c:pt idx="4">
                  <c:v>385297</c:v>
                </c:pt>
                <c:pt idx="5">
                  <c:v>273257</c:v>
                </c:pt>
                <c:pt idx="6">
                  <c:v>4294</c:v>
                </c:pt>
              </c:numCache>
            </c:numRef>
          </c:val>
        </c:ser>
        <c:dLbls>
          <c:showVal val="1"/>
        </c:dLbls>
        <c:shape val="box"/>
        <c:axId val="61612032"/>
        <c:axId val="61613568"/>
        <c:axId val="0"/>
      </c:bar3DChart>
      <c:catAx>
        <c:axId val="61612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1613568"/>
        <c:crosses val="autoZero"/>
        <c:auto val="1"/>
        <c:lblAlgn val="ctr"/>
        <c:lblOffset val="100"/>
      </c:catAx>
      <c:valAx>
        <c:axId val="6161356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6161203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742"/>
          <c:w val="0.93829727279175112"/>
          <c:h val="0.6808393902685269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5.7931407545564424E-2</c:v>
                </c:pt>
                <c:pt idx="1">
                  <c:v>0.37459981160975986</c:v>
                </c:pt>
                <c:pt idx="2">
                  <c:v>0.41605787318124998</c:v>
                </c:pt>
                <c:pt idx="3">
                  <c:v>0.10100290098430613</c:v>
                </c:pt>
                <c:pt idx="4">
                  <c:v>5.0408006679119578E-2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706"/>
          <c:h val="0.6620441101578765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9.6075332057720605E-2</c:v>
                </c:pt>
                <c:pt idx="1">
                  <c:v>0.44483361046493874</c:v>
                </c:pt>
                <c:pt idx="2">
                  <c:v>0.35910990734081077</c:v>
                </c:pt>
                <c:pt idx="3">
                  <c:v>5.9932035185007726E-2</c:v>
                </c:pt>
                <c:pt idx="4">
                  <c:v>4.004911495152215E-2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942"/>
          <c:w val="0.90400228971955265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0.14149351858907599</c:v>
                </c:pt>
                <c:pt idx="1">
                  <c:v>0.43944474078589751</c:v>
                </c:pt>
                <c:pt idx="2">
                  <c:v>0.30992447526395556</c:v>
                </c:pt>
                <c:pt idx="3">
                  <c:v>6.5564488133641532E-2</c:v>
                </c:pt>
                <c:pt idx="4">
                  <c:v>4.3572777227429367E-2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2.1348769133034812E-2</c:v>
                </c:pt>
                <c:pt idx="1">
                  <c:v>2.1348769133034812E-2</c:v>
                </c:pt>
                <c:pt idx="2">
                  <c:v>3.354544524191571E-2</c:v>
                </c:pt>
                <c:pt idx="3">
                  <c:v>0.15169621944555473</c:v>
                </c:pt>
                <c:pt idx="4">
                  <c:v>0.60709865279491471</c:v>
                </c:pt>
                <c:pt idx="5">
                  <c:v>0.17056471778592627</c:v>
                </c:pt>
              </c:numCache>
            </c:numRef>
          </c:val>
        </c:ser>
        <c:dLbls>
          <c:showVal val="1"/>
        </c:dLbls>
        <c:overlap val="-25"/>
        <c:axId val="61653376"/>
        <c:axId val="61654912"/>
      </c:barChart>
      <c:catAx>
        <c:axId val="61653376"/>
        <c:scaling>
          <c:orientation val="minMax"/>
        </c:scaling>
        <c:axPos val="b"/>
        <c:majorTickMark val="none"/>
        <c:tickLblPos val="nextTo"/>
        <c:crossAx val="61654912"/>
        <c:crosses val="autoZero"/>
        <c:auto val="1"/>
        <c:lblAlgn val="ctr"/>
        <c:lblOffset val="100"/>
      </c:catAx>
      <c:valAx>
        <c:axId val="61654912"/>
        <c:scaling>
          <c:orientation val="minMax"/>
        </c:scaling>
        <c:delete val="1"/>
        <c:axPos val="l"/>
        <c:numFmt formatCode="0.0%" sourceLinked="1"/>
        <c:tickLblPos val="none"/>
        <c:crossAx val="616533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102"/>
          <c:w val="0.99289107284314004"/>
          <c:h val="0.82095131656930365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34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1.9799203301106225E-2</c:v>
                </c:pt>
                <c:pt idx="1">
                  <c:v>0.41744724235209613</c:v>
                </c:pt>
                <c:pt idx="2">
                  <c:v>0.24426081365239907</c:v>
                </c:pt>
                <c:pt idx="3">
                  <c:v>0.27987524305495215</c:v>
                </c:pt>
                <c:pt idx="4">
                  <c:v>3.8617497639446441E-2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277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0.13676536270894352</c:v>
                </c:pt>
                <c:pt idx="1">
                  <c:v>0.25584488476239037</c:v>
                </c:pt>
                <c:pt idx="2">
                  <c:v>0.11696291289688893</c:v>
                </c:pt>
                <c:pt idx="3">
                  <c:v>7.8409400827671255E-2</c:v>
                </c:pt>
                <c:pt idx="4">
                  <c:v>5.3059498258886402E-2</c:v>
                </c:pt>
                <c:pt idx="5">
                  <c:v>1.5887414574761165E-2</c:v>
                </c:pt>
                <c:pt idx="6">
                  <c:v>7.2727560187984932E-3</c:v>
                </c:pt>
              </c:numCache>
            </c:numRef>
          </c:val>
        </c:ser>
        <c:dLbls>
          <c:showVal val="1"/>
        </c:dLbls>
        <c:overlap val="-25"/>
        <c:axId val="70227072"/>
        <c:axId val="70228608"/>
      </c:barChart>
      <c:catAx>
        <c:axId val="702270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228608"/>
        <c:crosses val="autoZero"/>
        <c:auto val="1"/>
        <c:lblAlgn val="ctr"/>
        <c:lblOffset val="100"/>
      </c:catAx>
      <c:valAx>
        <c:axId val="70228608"/>
        <c:scaling>
          <c:orientation val="minMax"/>
        </c:scaling>
        <c:delete val="1"/>
        <c:axPos val="l"/>
        <c:numFmt formatCode="0.0%" sourceLinked="1"/>
        <c:tickLblPos val="none"/>
        <c:crossAx val="702270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0.2103936872062438</c:v>
                </c:pt>
                <c:pt idx="1">
                  <c:v>0.25505584062782977</c:v>
                </c:pt>
                <c:pt idx="2">
                  <c:v>0.10596352033116295</c:v>
                </c:pt>
                <c:pt idx="3">
                  <c:v>6.3369410547195026E-2</c:v>
                </c:pt>
                <c:pt idx="4">
                  <c:v>3.290241904186969E-2</c:v>
                </c:pt>
                <c:pt idx="5">
                  <c:v>7.1717476607304556E-3</c:v>
                </c:pt>
                <c:pt idx="6">
                  <c:v>2.5147686602561337E-3</c:v>
                </c:pt>
              </c:numCache>
            </c:numRef>
          </c:val>
        </c:ser>
        <c:dLbls>
          <c:showVal val="1"/>
        </c:dLbls>
        <c:overlap val="-25"/>
        <c:axId val="70248320"/>
        <c:axId val="70249856"/>
      </c:barChart>
      <c:catAx>
        <c:axId val="70248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249856"/>
        <c:crosses val="autoZero"/>
        <c:auto val="1"/>
        <c:lblAlgn val="ctr"/>
        <c:lblOffset val="100"/>
      </c:catAx>
      <c:valAx>
        <c:axId val="70249856"/>
        <c:scaling>
          <c:orientation val="minMax"/>
        </c:scaling>
        <c:delete val="1"/>
        <c:axPos val="l"/>
        <c:numFmt formatCode="0.0%" sourceLinked="1"/>
        <c:tickLblPos val="none"/>
        <c:crossAx val="7024832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89"/>
          <c:w val="0.96837944664031894"/>
          <c:h val="0.60094889180519429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4.2086724439788059E-2</c:v>
                </c:pt>
                <c:pt idx="1">
                  <c:v>0.19874832612903898</c:v>
                </c:pt>
                <c:pt idx="2">
                  <c:v>0.3036534907870605</c:v>
                </c:pt>
                <c:pt idx="3">
                  <c:v>0.17087707369195224</c:v>
                </c:pt>
                <c:pt idx="4">
                  <c:v>4.5678464132327741E-2</c:v>
                </c:pt>
              </c:numCache>
            </c:numRef>
          </c:val>
        </c:ser>
        <c:dLbls>
          <c:showVal val="1"/>
        </c:dLbls>
        <c:overlap val="-25"/>
        <c:axId val="69750144"/>
        <c:axId val="70321280"/>
      </c:barChart>
      <c:catAx>
        <c:axId val="697501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321280"/>
        <c:crosses val="autoZero"/>
        <c:auto val="1"/>
        <c:lblAlgn val="ctr"/>
        <c:lblOffset val="100"/>
      </c:catAx>
      <c:valAx>
        <c:axId val="70321280"/>
        <c:scaling>
          <c:orientation val="minMax"/>
        </c:scaling>
        <c:delete val="1"/>
        <c:axPos val="l"/>
        <c:numFmt formatCode="0.0%" sourceLinked="1"/>
        <c:tickLblPos val="none"/>
        <c:crossAx val="697501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2.1397317775959587E-2</c:v>
                </c:pt>
                <c:pt idx="1">
                  <c:v>5.6826311566448878E-2</c:v>
                </c:pt>
                <c:pt idx="2">
                  <c:v>0.30798738334934128</c:v>
                </c:pt>
                <c:pt idx="3">
                  <c:v>0.32056846074490414</c:v>
                </c:pt>
                <c:pt idx="4">
                  <c:v>7.3571437041253129E-2</c:v>
                </c:pt>
              </c:numCache>
            </c:numRef>
          </c:val>
        </c:ser>
        <c:dLbls>
          <c:showVal val="1"/>
        </c:dLbls>
        <c:overlap val="-25"/>
        <c:axId val="70341376"/>
        <c:axId val="70342912"/>
      </c:barChart>
      <c:catAx>
        <c:axId val="703413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342912"/>
        <c:crosses val="autoZero"/>
        <c:auto val="1"/>
        <c:lblAlgn val="ctr"/>
        <c:lblOffset val="100"/>
      </c:catAx>
      <c:valAx>
        <c:axId val="70342912"/>
        <c:scaling>
          <c:orientation val="minMax"/>
        </c:scaling>
        <c:delete val="1"/>
        <c:axPos val="l"/>
        <c:numFmt formatCode="0.0%" sourceLinked="1"/>
        <c:tickLblPos val="none"/>
        <c:crossAx val="703413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1.4250355741451426E-2</c:v>
                </c:pt>
                <c:pt idx="1">
                  <c:v>8.2526842309516624E-2</c:v>
                </c:pt>
                <c:pt idx="2">
                  <c:v>0.27193652710103056</c:v>
                </c:pt>
                <c:pt idx="3">
                  <c:v>0.31151049976283901</c:v>
                </c:pt>
                <c:pt idx="4">
                  <c:v>9.6566771592428102E-2</c:v>
                </c:pt>
              </c:numCache>
            </c:numRef>
          </c:val>
        </c:ser>
        <c:dLbls>
          <c:showVal val="1"/>
        </c:dLbls>
        <c:overlap val="-25"/>
        <c:axId val="70461312"/>
        <c:axId val="70462848"/>
      </c:barChart>
      <c:catAx>
        <c:axId val="70461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0462848"/>
        <c:crosses val="autoZero"/>
        <c:auto val="1"/>
        <c:lblAlgn val="ctr"/>
        <c:lblOffset val="100"/>
      </c:catAx>
      <c:valAx>
        <c:axId val="70462848"/>
        <c:scaling>
          <c:orientation val="minMax"/>
        </c:scaling>
        <c:delete val="1"/>
        <c:axPos val="l"/>
        <c:numFmt formatCode="0.0%" sourceLinked="1"/>
        <c:tickLblPos val="none"/>
        <c:crossAx val="704613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204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638500</v>
      </c>
      <c r="F5" s="8">
        <f>E5/SUM(E5:E16)</f>
        <v>0.41691070797771862</v>
      </c>
      <c r="G5" s="81">
        <f t="shared" ref="G5:G28" si="0">E5/$E$29</f>
        <v>0.25355070259554913</v>
      </c>
      <c r="H5" s="24"/>
      <c r="I5" s="68">
        <f t="shared" ref="I5:I14" si="1">G5+G17</f>
        <v>0.40444017513860908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97440</v>
      </c>
      <c r="F6" s="11">
        <f>E6/SUM($E$5:$E$16)</f>
        <v>6.3623773508768841E-2</v>
      </c>
      <c r="G6" s="38">
        <f t="shared" si="0"/>
        <v>3.8693783024135169E-2</v>
      </c>
      <c r="H6" s="24"/>
      <c r="I6" s="68">
        <f t="shared" si="1"/>
        <v>6.5503841183940814E-2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366229</v>
      </c>
      <c r="F7" s="11">
        <f t="shared" ref="F7:F16" si="2">E7/SUM($E$5:$E$16)</f>
        <v>0.23913044897724653</v>
      </c>
      <c r="G7" s="38">
        <f t="shared" si="0"/>
        <v>0.1454308852950123</v>
      </c>
      <c r="H7" s="24"/>
      <c r="I7" s="68">
        <f t="shared" si="1"/>
        <v>0.25766707938976285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213417</v>
      </c>
      <c r="F8" s="11">
        <f t="shared" si="2"/>
        <v>0.13935134309237396</v>
      </c>
      <c r="G8" s="38">
        <f t="shared" si="0"/>
        <v>8.4748677049074864E-2</v>
      </c>
      <c r="H8" s="24"/>
      <c r="I8" s="68">
        <f t="shared" si="1"/>
        <v>0.14762448604855624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32997</v>
      </c>
      <c r="F9" s="11">
        <f t="shared" si="2"/>
        <v>2.1545501380016884E-2</v>
      </c>
      <c r="G9" s="38">
        <f t="shared" si="0"/>
        <v>1.3103230279632472E-2</v>
      </c>
      <c r="H9" s="24"/>
      <c r="I9" s="68">
        <f t="shared" si="1"/>
        <v>2.0708957150129811E-2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12088</v>
      </c>
      <c r="F10" s="11">
        <f t="shared" si="2"/>
        <v>7.8928999812602398E-3</v>
      </c>
      <c r="G10" s="38">
        <f t="shared" si="0"/>
        <v>4.8001893390368011E-3</v>
      </c>
      <c r="H10" s="24"/>
      <c r="I10" s="68">
        <f t="shared" si="1"/>
        <v>7.0442222605206668E-3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5191</v>
      </c>
      <c r="F11" s="11">
        <f t="shared" si="2"/>
        <v>3.3894807910921495E-3</v>
      </c>
      <c r="G11" s="38">
        <f t="shared" si="0"/>
        <v>2.0613652265833913E-3</v>
      </c>
      <c r="H11" s="24"/>
      <c r="I11" s="68">
        <f t="shared" si="1"/>
        <v>3.230041370261858E-3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1723</v>
      </c>
      <c r="F12" s="11">
        <f t="shared" si="2"/>
        <v>1.1250386058662635E-3</v>
      </c>
      <c r="G12" s="38">
        <f t="shared" si="0"/>
        <v>6.8420964850764469E-4</v>
      </c>
      <c r="H12" s="24"/>
      <c r="I12" s="68">
        <f t="shared" si="1"/>
        <v>1.6233598625068203E-3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9098</v>
      </c>
      <c r="F13" s="11">
        <f t="shared" si="2"/>
        <v>5.9405694928446112E-3</v>
      </c>
      <c r="G13" s="38">
        <f t="shared" si="0"/>
        <v>3.6128493221837207E-3</v>
      </c>
      <c r="H13" s="24"/>
      <c r="I13" s="68">
        <f t="shared" si="1"/>
        <v>5.2167511041467949E-3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29109</v>
      </c>
      <c r="F14" s="11">
        <f t="shared" si="2"/>
        <v>1.900681879173596E-2</v>
      </c>
      <c r="G14" s="38">
        <f t="shared" si="0"/>
        <v>1.1559291154038902E-2</v>
      </c>
      <c r="H14" s="24"/>
      <c r="I14" s="68">
        <f t="shared" si="1"/>
        <v>1.5842848599455017E-2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125711</v>
      </c>
      <c r="F15" s="11">
        <f t="shared" ref="F15" si="3">E15/SUM($E$5:$E$16)</f>
        <v>8.2083417401075942E-2</v>
      </c>
      <c r="G15" s="38">
        <f t="shared" ref="G15" si="4">E15/$E$29</f>
        <v>4.9920301290507556E-2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379975</v>
      </c>
      <c r="F17" s="61">
        <f>E17/SUM($E$17:$E$28)</f>
        <v>0.38508468873482238</v>
      </c>
      <c r="G17" s="35">
        <f t="shared" si="0"/>
        <v>0.15088947254305993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67514</v>
      </c>
      <c r="F18" s="61">
        <f t="shared" ref="F18:F28" si="6">E18/SUM($E$17:$E$28)</f>
        <v>6.8421890059195467E-2</v>
      </c>
      <c r="G18" s="38">
        <f t="shared" si="0"/>
        <v>2.6810058159805642E-2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282637</v>
      </c>
      <c r="F19" s="61">
        <f t="shared" si="6"/>
        <v>0.28643774240395814</v>
      </c>
      <c r="G19" s="38">
        <f t="shared" si="0"/>
        <v>0.11223619409475052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158336</v>
      </c>
      <c r="F20" s="61">
        <f t="shared" si="6"/>
        <v>0.16046521291010418</v>
      </c>
      <c r="G20" s="38">
        <f t="shared" si="0"/>
        <v>6.2875808999481378E-2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19153</v>
      </c>
      <c r="F21" s="61">
        <f t="shared" si="6"/>
        <v>1.9410558703435891E-2</v>
      </c>
      <c r="G21" s="38">
        <f t="shared" si="0"/>
        <v>7.605726870497341E-3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5651</v>
      </c>
      <c r="F22" s="61">
        <f t="shared" si="6"/>
        <v>5.7269914495439991E-3</v>
      </c>
      <c r="G22" s="38">
        <f t="shared" si="0"/>
        <v>2.2440329214838653E-3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2943</v>
      </c>
      <c r="F23" s="61">
        <f t="shared" si="6"/>
        <v>2.9825757982672074E-3</v>
      </c>
      <c r="G23" s="38">
        <f t="shared" si="0"/>
        <v>1.1686761436784667E-3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2365</v>
      </c>
      <c r="F24" s="61">
        <f t="shared" si="6"/>
        <v>2.3968031814141848E-3</v>
      </c>
      <c r="G24" s="38">
        <f t="shared" si="0"/>
        <v>9.3915021399917562E-4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4039</v>
      </c>
      <c r="F25" s="61">
        <f t="shared" si="6"/>
        <v>4.0933141859331472E-3</v>
      </c>
      <c r="G25" s="38">
        <f t="shared" si="0"/>
        <v>1.6039017819630742E-3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10787</v>
      </c>
      <c r="F26" s="61">
        <f t="shared" si="6"/>
        <v>1.0932057470577088E-2</v>
      </c>
      <c r="G26" s="38">
        <f t="shared" si="0"/>
        <v>4.2835574454161132E-3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53331</v>
      </c>
      <c r="F27" s="61">
        <f t="shared" si="6"/>
        <v>5.4048165102748368E-2</v>
      </c>
      <c r="G27" s="38">
        <f t="shared" si="0"/>
        <v>2.117793660160255E-2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2518234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45294</v>
      </c>
      <c r="F5" s="53">
        <f>E5/SUM($E$5:$E$9)</f>
        <v>4.0924196180263793E-2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275989</v>
      </c>
      <c r="F6" s="53">
        <f>E6/SUM($E$5:$E$9)</f>
        <v>0.24936256412758476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471337</v>
      </c>
      <c r="F7" s="53">
        <f>E7/SUM($E$5:$E$9)</f>
        <v>0.42586408475773824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202130</v>
      </c>
      <c r="F8" s="53">
        <f>E8/SUM($E$5:$E$9)</f>
        <v>0.18262921742210272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112028</v>
      </c>
      <c r="F9" s="54">
        <f>E9/SUM($E$5:$E$9)</f>
        <v>0.10121993751231051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44158</v>
      </c>
      <c r="F10" s="53">
        <f>E10/SUM($E$10:$E$14)</f>
        <v>3.9728795504396813E-2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305593</v>
      </c>
      <c r="F11" s="53">
        <f>E11/SUM($E$10:$E$14)</f>
        <v>0.27494093492855509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485480</v>
      </c>
      <c r="F12" s="53">
        <f>E12/SUM($E$10:$E$14)</f>
        <v>0.43678462886622055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188654</v>
      </c>
      <c r="F13" s="53">
        <f>E13/SUM($E$10:$E$14)</f>
        <v>0.16973133264836443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87601</v>
      </c>
      <c r="F14" s="54">
        <f>E14/SUM($E$10:$E$14)</f>
        <v>7.8814308052463103E-2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43697</v>
      </c>
      <c r="F15" s="53">
        <f>E15/SUM($E$15:$E$19)</f>
        <v>3.9046171470032913E-2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258258</v>
      </c>
      <c r="F16" s="53">
        <f>E16/SUM($E$15:$E$19)</f>
        <v>0.23077067422266423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460385</v>
      </c>
      <c r="F17" s="53">
        <f>E17/SUM($E$15:$E$19)</f>
        <v>0.41138457221848412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220358</v>
      </c>
      <c r="F18" s="53">
        <f>E18/SUM($E$15:$E$19)</f>
        <v>0.19690450723833472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136413</v>
      </c>
      <c r="F19" s="54">
        <f>E19/SUM($E$15:$E$19)</f>
        <v>0.12189407485048399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52147</v>
      </c>
      <c r="F20" s="53">
        <f>E20/SUM($E$20:$E$24)</f>
        <v>4.5634061157535391E-2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278134</v>
      </c>
      <c r="F21" s="53">
        <f t="shared" ref="F21:F24" si="0">E21/SUM($E$20:$E$24)</f>
        <v>0.24339624457763531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480133</v>
      </c>
      <c r="F22" s="53">
        <f t="shared" si="0"/>
        <v>0.42016642732565518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200799</v>
      </c>
      <c r="F23" s="53">
        <f t="shared" si="0"/>
        <v>0.17572005765186777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131508</v>
      </c>
      <c r="F24" s="74">
        <f t="shared" si="0"/>
        <v>0.11508320928730635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62732</v>
      </c>
      <c r="F25" s="47">
        <f>E25/SUM($E$25:$E$29)</f>
        <v>5.5535980821088307E-2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331842</v>
      </c>
      <c r="F26" s="53">
        <f t="shared" ref="F26:F29" si="1">E26/SUM($E$25:$E$29)</f>
        <v>0.29377623776751233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481258</v>
      </c>
      <c r="F27" s="53">
        <f t="shared" si="1"/>
        <v>0.42605265347821392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167058</v>
      </c>
      <c r="F28" s="53">
        <f t="shared" si="1"/>
        <v>0.14789469304357217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86684</v>
      </c>
      <c r="F29" s="54">
        <f t="shared" si="1"/>
        <v>7.6740434889613254E-2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61686</v>
      </c>
      <c r="F30" s="47">
        <f>E30/SUM($E$30:$E$34)</f>
        <v>5.7931407545564424E-2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398878</v>
      </c>
      <c r="F31" s="53">
        <f t="shared" ref="F31:F34" si="2">E31/SUM($E$30:$E$34)</f>
        <v>0.37459981160975986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443023</v>
      </c>
      <c r="F32" s="53">
        <f t="shared" si="2"/>
        <v>0.41605787318124998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107549</v>
      </c>
      <c r="F33" s="53">
        <f t="shared" si="2"/>
        <v>0.10100290098430613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53675</v>
      </c>
      <c r="F34" s="54">
        <f t="shared" si="2"/>
        <v>5.0408006679119578E-2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91234</v>
      </c>
      <c r="F35" s="47">
        <f>E35/SUM($E$35:$E$39)</f>
        <v>9.6075332057720605E-2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422418</v>
      </c>
      <c r="F36" s="53">
        <f t="shared" ref="F36:F39" si="3">E36/SUM($E$35:$E$39)</f>
        <v>0.44483361046493874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341014</v>
      </c>
      <c r="F37" s="53">
        <f t="shared" si="3"/>
        <v>0.35910990734081077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56912</v>
      </c>
      <c r="F38" s="53">
        <f t="shared" si="3"/>
        <v>5.9932035185007726E-2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38031</v>
      </c>
      <c r="F39" s="54">
        <f t="shared" si="3"/>
        <v>4.004911495152215E-2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133691</v>
      </c>
      <c r="F40" s="47">
        <f>E40/SUM($E$40:$E$44)</f>
        <v>0.14149351858907599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415212</v>
      </c>
      <c r="F41" s="53">
        <f t="shared" ref="F41:F44" si="4">E41/SUM($E$40:$E$44)</f>
        <v>0.43944474078589751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292834</v>
      </c>
      <c r="F42" s="53">
        <f t="shared" si="4"/>
        <v>0.30992447526395556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61949</v>
      </c>
      <c r="F43" s="53">
        <f t="shared" si="4"/>
        <v>6.5564488133641532E-2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41170</v>
      </c>
      <c r="F44" s="54">
        <f t="shared" si="4"/>
        <v>4.3572777227429367E-2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3122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2937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2456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2453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2196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1897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1815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1812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1778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1742</v>
      </c>
      <c r="H14" s="101"/>
    </row>
    <row r="15" spans="1:9" ht="15" customHeight="1">
      <c r="B15" s="100"/>
      <c r="C15" s="109" t="s">
        <v>138</v>
      </c>
      <c r="D15" s="110" t="s">
        <v>124</v>
      </c>
      <c r="E15" s="111" t="s">
        <v>177</v>
      </c>
      <c r="F15" s="111" t="s">
        <v>178</v>
      </c>
      <c r="G15" s="125">
        <v>1702</v>
      </c>
      <c r="H15" s="101"/>
    </row>
    <row r="16" spans="1:9" ht="15" customHeight="1">
      <c r="B16" s="100"/>
      <c r="C16" s="109" t="s">
        <v>139</v>
      </c>
      <c r="D16" s="110" t="s">
        <v>118</v>
      </c>
      <c r="E16" s="111" t="s">
        <v>166</v>
      </c>
      <c r="F16" s="111" t="s">
        <v>168</v>
      </c>
      <c r="G16" s="125">
        <v>1699</v>
      </c>
      <c r="H16" s="101"/>
    </row>
    <row r="17" spans="2:8" ht="15" customHeight="1">
      <c r="B17" s="100"/>
      <c r="C17" s="109" t="s">
        <v>140</v>
      </c>
      <c r="D17" s="110" t="s">
        <v>121</v>
      </c>
      <c r="E17" s="111" t="s">
        <v>171</v>
      </c>
      <c r="F17" s="112" t="s">
        <v>172</v>
      </c>
      <c r="G17" s="125">
        <v>1683</v>
      </c>
      <c r="H17" s="101"/>
    </row>
    <row r="18" spans="2:8" ht="15" customHeight="1">
      <c r="B18" s="100"/>
      <c r="C18" s="109" t="s">
        <v>141</v>
      </c>
      <c r="D18" s="110" t="s">
        <v>122</v>
      </c>
      <c r="E18" s="111" t="s">
        <v>173</v>
      </c>
      <c r="F18" s="111" t="s">
        <v>174</v>
      </c>
      <c r="G18" s="125">
        <v>1646</v>
      </c>
      <c r="H18" s="101"/>
    </row>
    <row r="19" spans="2:8" ht="15" customHeight="1">
      <c r="B19" s="100"/>
      <c r="C19" s="109" t="s">
        <v>142</v>
      </c>
      <c r="D19" s="110" t="s">
        <v>123</v>
      </c>
      <c r="E19" s="111" t="s">
        <v>175</v>
      </c>
      <c r="F19" s="112" t="s">
        <v>176</v>
      </c>
      <c r="G19" s="125">
        <v>1641</v>
      </c>
      <c r="H19" s="101"/>
    </row>
    <row r="20" spans="2:8" ht="15" customHeight="1">
      <c r="B20" s="100"/>
      <c r="C20" s="109" t="s">
        <v>143</v>
      </c>
      <c r="D20" s="110" t="s">
        <v>119</v>
      </c>
      <c r="E20" s="111" t="s">
        <v>162</v>
      </c>
      <c r="F20" s="111" t="s">
        <v>189</v>
      </c>
      <c r="G20" s="125">
        <v>1630</v>
      </c>
      <c r="H20" s="101"/>
    </row>
    <row r="21" spans="2:8" ht="15" customHeight="1">
      <c r="B21" s="100"/>
      <c r="C21" s="109" t="s">
        <v>144</v>
      </c>
      <c r="D21" s="110" t="s">
        <v>202</v>
      </c>
      <c r="E21" s="111" t="s">
        <v>203</v>
      </c>
      <c r="F21" s="112" t="s">
        <v>166</v>
      </c>
      <c r="G21" s="125">
        <v>1616</v>
      </c>
      <c r="H21" s="101"/>
    </row>
    <row r="22" spans="2:8" ht="15" customHeight="1">
      <c r="B22" s="100"/>
      <c r="C22" s="109" t="s">
        <v>145</v>
      </c>
      <c r="D22" s="110" t="s">
        <v>187</v>
      </c>
      <c r="E22" s="111" t="s">
        <v>190</v>
      </c>
      <c r="F22" s="111" t="s">
        <v>191</v>
      </c>
      <c r="G22" s="125">
        <v>1610</v>
      </c>
      <c r="H22" s="101"/>
    </row>
    <row r="23" spans="2:8" ht="15" customHeight="1">
      <c r="B23" s="100"/>
      <c r="C23" s="109" t="s">
        <v>146</v>
      </c>
      <c r="D23" s="110" t="s">
        <v>125</v>
      </c>
      <c r="E23" s="111" t="s">
        <v>179</v>
      </c>
      <c r="F23" s="111" t="s">
        <v>194</v>
      </c>
      <c r="G23" s="125">
        <v>1604</v>
      </c>
      <c r="H23" s="101"/>
    </row>
    <row r="24" spans="2:8" ht="15" customHeight="1">
      <c r="B24" s="100"/>
      <c r="C24" s="113" t="s">
        <v>147</v>
      </c>
      <c r="D24" s="114" t="s">
        <v>188</v>
      </c>
      <c r="E24" s="115" t="s">
        <v>192</v>
      </c>
      <c r="F24" s="115" t="s">
        <v>193</v>
      </c>
      <c r="G24" s="126">
        <v>1599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topLeftCell="A4" workbookViewId="0">
      <selection activeCell="I5" sqref="I5"/>
    </sheetView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3</v>
      </c>
      <c r="F5" s="8">
        <f t="shared" ref="F5:F11" si="0">E5/SUM($E$5:$E$11)</f>
        <v>2.5835453993515301E-6</v>
      </c>
      <c r="G5" s="171">
        <f>SUM(E5:E11)/E25</f>
        <v>0.5605445782574191</v>
      </c>
      <c r="H5" s="24"/>
      <c r="I5" s="24"/>
      <c r="J5" s="24"/>
      <c r="K5" s="24"/>
      <c r="L5" s="24"/>
      <c r="M5" s="24"/>
      <c r="N5" s="24"/>
      <c r="O5" s="77">
        <f>E5+E12</f>
        <v>4</v>
      </c>
      <c r="P5" s="24"/>
      <c r="Q5" s="25"/>
    </row>
    <row r="6" spans="2:17">
      <c r="B6" s="23"/>
      <c r="C6" s="169"/>
      <c r="D6" s="9" t="s">
        <v>7</v>
      </c>
      <c r="E6" s="10">
        <v>20037</v>
      </c>
      <c r="F6" s="11">
        <f t="shared" si="0"/>
        <v>1.725549972226887E-2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39307</v>
      </c>
      <c r="P6" s="24"/>
      <c r="Q6" s="25"/>
    </row>
    <row r="7" spans="2:17">
      <c r="B7" s="23"/>
      <c r="C7" s="169"/>
      <c r="D7" s="9" t="s">
        <v>8</v>
      </c>
      <c r="E7" s="10">
        <v>305313</v>
      </c>
      <c r="F7" s="11">
        <f t="shared" si="0"/>
        <v>0.26292999883740459</v>
      </c>
      <c r="G7" s="173"/>
      <c r="H7" s="24"/>
      <c r="I7" s="24"/>
      <c r="J7" s="24"/>
      <c r="K7" s="24"/>
      <c r="L7" s="24"/>
      <c r="M7" s="24"/>
      <c r="N7" s="24"/>
      <c r="O7" s="77">
        <f>E7+E14+E22</f>
        <v>580031</v>
      </c>
      <c r="P7" s="24"/>
      <c r="Q7" s="25"/>
    </row>
    <row r="8" spans="2:17">
      <c r="B8" s="23"/>
      <c r="C8" s="169"/>
      <c r="D8" s="9" t="s">
        <v>9</v>
      </c>
      <c r="E8" s="10">
        <v>439997</v>
      </c>
      <c r="F8" s="11">
        <f t="shared" si="0"/>
        <v>0.37891740835949173</v>
      </c>
      <c r="G8" s="173"/>
      <c r="H8" s="24"/>
      <c r="I8" s="24"/>
      <c r="J8" s="24"/>
      <c r="K8" s="24"/>
      <c r="L8" s="24"/>
      <c r="M8" s="24"/>
      <c r="N8" s="24"/>
      <c r="O8" s="77">
        <f>E8+E15+E23</f>
        <v>785280</v>
      </c>
      <c r="P8" s="24"/>
      <c r="Q8" s="25"/>
    </row>
    <row r="9" spans="2:17">
      <c r="B9" s="23"/>
      <c r="C9" s="169"/>
      <c r="D9" s="9" t="s">
        <v>10</v>
      </c>
      <c r="E9" s="10">
        <v>223942</v>
      </c>
      <c r="F9" s="11">
        <f t="shared" si="0"/>
        <v>0.19285477460719344</v>
      </c>
      <c r="G9" s="173"/>
      <c r="H9" s="24"/>
      <c r="I9" s="24"/>
      <c r="J9" s="24"/>
      <c r="K9" s="24"/>
      <c r="L9" s="24"/>
      <c r="M9" s="24"/>
      <c r="N9" s="24"/>
      <c r="O9" s="77">
        <f>E9+E16+E24</f>
        <v>385297</v>
      </c>
      <c r="P9" s="24"/>
      <c r="Q9" s="25"/>
    </row>
    <row r="10" spans="2:17">
      <c r="B10" s="23"/>
      <c r="C10" s="169"/>
      <c r="D10" s="9" t="s">
        <v>11</v>
      </c>
      <c r="E10" s="10">
        <v>167609</v>
      </c>
      <c r="F10" s="11">
        <f t="shared" si="0"/>
        <v>0.1443418202799702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273257</v>
      </c>
      <c r="P10" s="24"/>
      <c r="Q10" s="25"/>
    </row>
    <row r="11" spans="2:17">
      <c r="B11" s="23"/>
      <c r="C11" s="170"/>
      <c r="D11" s="12" t="s">
        <v>12</v>
      </c>
      <c r="E11" s="13">
        <v>4294</v>
      </c>
      <c r="F11" s="14">
        <f t="shared" si="0"/>
        <v>3.6979146482718234E-3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4294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1</v>
      </c>
      <c r="F12" s="11">
        <f t="shared" ref="F12:F18" si="1">E12/SUM($E$12:$E$18)</f>
        <v>1.0985184281958921E-6</v>
      </c>
      <c r="G12" s="181">
        <f>SUM(E12:E18)/E25</f>
        <v>0.43943804343418547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19256</v>
      </c>
      <c r="F13" s="11">
        <f t="shared" si="1"/>
        <v>2.1153070853340099E-2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274705</v>
      </c>
      <c r="F14" s="11">
        <f t="shared" si="1"/>
        <v>0.30176850481755257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345283</v>
      </c>
      <c r="F15" s="11">
        <f t="shared" si="1"/>
        <v>0.37929973844276227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161355</v>
      </c>
      <c r="F16" s="11">
        <f t="shared" si="1"/>
        <v>0.17725144098154819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105648</v>
      </c>
      <c r="F17" s="11">
        <f>E17/SUM($E$12:$E$18)</f>
        <v>0.11605627490203962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4069</v>
      </c>
      <c r="F18" s="11">
        <f t="shared" si="1"/>
        <v>4.4698714843290858E-3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8</v>
      </c>
      <c r="E19" s="7">
        <v>14</v>
      </c>
      <c r="F19" s="8">
        <f>E19/SUM($E$19:$E$24)</f>
        <v>0.3888888888888889</v>
      </c>
      <c r="G19" s="171">
        <f>SUM(E19:E24)/E25</f>
        <v>1.7378308395460785E-5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9</v>
      </c>
      <c r="E20" s="60">
        <v>1</v>
      </c>
      <c r="F20" s="11">
        <f t="shared" ref="F20:F22" si="2">E20/SUM($E$19:$E$24)</f>
        <v>2.7777777777777776E-2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10</v>
      </c>
      <c r="E21" s="60">
        <v>8</v>
      </c>
      <c r="F21" s="11">
        <f t="shared" si="2"/>
        <v>0.22222222222222221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11</v>
      </c>
      <c r="E22" s="10">
        <v>13</v>
      </c>
      <c r="F22" s="11">
        <f t="shared" si="2"/>
        <v>0.3611111111111111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/>
      <c r="E23" s="10"/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/>
      <c r="E24" s="13"/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2071548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>
      <selection activeCell="G12" sqref="G12"/>
    </sheetView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18100</v>
      </c>
      <c r="F5" s="47">
        <f t="shared" ref="F5:F10" si="0">E5/SUM($E$5:$E$10)</f>
        <v>1.5587390576087564E-2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23476</v>
      </c>
      <c r="F6" s="53">
        <f t="shared" si="0"/>
        <v>2.0217103931725506E-2</v>
      </c>
      <c r="G6" s="78">
        <f>E6+E12+E18</f>
        <v>44225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37729</v>
      </c>
      <c r="F7" s="53">
        <f t="shared" si="0"/>
        <v>3.2491528124044627E-2</v>
      </c>
      <c r="G7" s="78">
        <f>E7+E13+E19</f>
        <v>69491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162494</v>
      </c>
      <c r="F8" s="53">
        <f t="shared" si="0"/>
        <v>0.13993687537407584</v>
      </c>
      <c r="G8" s="78">
        <f>E8+E14+E20</f>
        <v>314246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712595</v>
      </c>
      <c r="F9" s="53">
        <f t="shared" si="0"/>
        <v>0.61367384461696783</v>
      </c>
      <c r="G9" s="78">
        <f>E9+E15+E21</f>
        <v>1257634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206801</v>
      </c>
      <c r="F10" s="54">
        <f t="shared" si="0"/>
        <v>0.17809325737709858</v>
      </c>
      <c r="G10" s="78">
        <f>E10+E16+E22</f>
        <v>353333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14519</v>
      </c>
      <c r="F11" s="47">
        <f t="shared" ref="F11:F16" si="1">E11/SUM($E$11:$E$16)</f>
        <v>1.5949389058976159E-2</v>
      </c>
      <c r="G11" s="79">
        <f>G6/$E$23</f>
        <v>2.1348769133034812E-2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20747</v>
      </c>
      <c r="F12" s="53">
        <f t="shared" si="1"/>
        <v>2.2790961829780177E-2</v>
      </c>
      <c r="G12" s="79">
        <f>G6/$E$23</f>
        <v>2.1348769133034812E-2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31761</v>
      </c>
      <c r="F13" s="53">
        <f t="shared" si="1"/>
        <v>3.4890043797929732E-2</v>
      </c>
      <c r="G13" s="79">
        <f>G7/$E$23</f>
        <v>3.354544524191571E-2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151746</v>
      </c>
      <c r="F14" s="53">
        <f t="shared" si="1"/>
        <v>0.16669577740501385</v>
      </c>
      <c r="G14" s="79">
        <f>G8/$E$23</f>
        <v>0.15169621944555473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545019</v>
      </c>
      <c r="F15" s="53">
        <f t="shared" si="1"/>
        <v>0.59871341521689692</v>
      </c>
      <c r="G15" s="79">
        <f>G9/$E$23</f>
        <v>0.60709865279491471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146525</v>
      </c>
      <c r="F16" s="54">
        <f t="shared" si="1"/>
        <v>0.1609604126914031</v>
      </c>
      <c r="G16" s="79">
        <f>G10/$E$23</f>
        <v>0.17056471778592627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2</v>
      </c>
      <c r="F18" s="153">
        <f t="shared" ref="F18:F22" si="2">E18/SUM($E$17:$E$22)</f>
        <v>5.5555555555555552E-2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1</v>
      </c>
      <c r="F19" s="53">
        <f t="shared" si="2"/>
        <v>2.7777777777777776E-2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6</v>
      </c>
      <c r="F20" s="53">
        <f t="shared" si="2"/>
        <v>0.16666666666666666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20</v>
      </c>
      <c r="F21" s="53">
        <f t="shared" si="2"/>
        <v>0.55555555555555558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7</v>
      </c>
      <c r="F22" s="54">
        <f t="shared" si="2"/>
        <v>0.19444444444444445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2071548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>
      <selection activeCell="F9" sqref="F9"/>
    </sheetView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41015</v>
      </c>
      <c r="E5" s="35">
        <f>D5/$D$10</f>
        <v>1.9799203301106225E-2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864762</v>
      </c>
      <c r="E6" s="38">
        <f t="shared" ref="E6:E9" si="0">D6/$D$10</f>
        <v>0.41744724235209613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505998</v>
      </c>
      <c r="E7" s="38">
        <f t="shared" si="0"/>
        <v>0.24426081365239907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579775</v>
      </c>
      <c r="E8" s="38">
        <f t="shared" si="0"/>
        <v>0.27987524305495215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79998</v>
      </c>
      <c r="E9" s="38">
        <f t="shared" si="0"/>
        <v>3.8617497639446441E-2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2071548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28645</v>
      </c>
      <c r="F5" s="8">
        <f>E5/$E$11</f>
        <v>2.7808195772804759E-2</v>
      </c>
      <c r="G5" s="171">
        <f>SUM(E5:E7)/E11</f>
        <v>0.49121631854242143</v>
      </c>
      <c r="H5" s="25"/>
    </row>
    <row r="6" spans="2:8">
      <c r="B6" s="23"/>
      <c r="C6" s="185"/>
      <c r="D6" s="9" t="s">
        <v>27</v>
      </c>
      <c r="E6" s="37">
        <v>391708</v>
      </c>
      <c r="F6" s="11">
        <f t="shared" ref="F6:F10" si="0">E6/$E$11</f>
        <v>0.38026506370304786</v>
      </c>
      <c r="G6" s="173"/>
      <c r="H6" s="25"/>
    </row>
    <row r="7" spans="2:8">
      <c r="B7" s="23"/>
      <c r="C7" s="186"/>
      <c r="D7" s="12" t="s">
        <v>28</v>
      </c>
      <c r="E7" s="43">
        <v>85645</v>
      </c>
      <c r="F7" s="14">
        <f t="shared" si="0"/>
        <v>8.3143059066568811E-2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27036</v>
      </c>
      <c r="F8" s="8">
        <f>E8/$E$11</f>
        <v>2.6246199368600086E-2</v>
      </c>
      <c r="G8" s="171">
        <f>SUM(E8:E10)/E11</f>
        <v>0.56283807659898344</v>
      </c>
      <c r="H8" s="25"/>
    </row>
    <row r="9" spans="2:8">
      <c r="B9" s="23"/>
      <c r="C9" s="185"/>
      <c r="D9" s="9" t="s">
        <v>27</v>
      </c>
      <c r="E9" s="37">
        <v>413241</v>
      </c>
      <c r="F9" s="11">
        <f t="shared" si="0"/>
        <v>0.40116902179611141</v>
      </c>
      <c r="G9" s="173"/>
      <c r="H9" s="25"/>
    </row>
    <row r="10" spans="2:8">
      <c r="B10" s="23"/>
      <c r="C10" s="186"/>
      <c r="D10" s="12" t="s">
        <v>28</v>
      </c>
      <c r="E10" s="43">
        <v>139498</v>
      </c>
      <c r="F10" s="14">
        <f t="shared" si="0"/>
        <v>0.13542285543427188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1030092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225143</v>
      </c>
      <c r="F12" s="192">
        <f>E12/E11</f>
        <v>0.2185659145008407</v>
      </c>
      <c r="G12" s="193"/>
      <c r="H12" s="25"/>
    </row>
    <row r="13" spans="2:8">
      <c r="B13" s="23"/>
      <c r="C13" s="51" t="s">
        <v>27</v>
      </c>
      <c r="D13" s="52"/>
      <c r="E13" s="40">
        <f>E6+E9</f>
        <v>804949</v>
      </c>
      <c r="F13" s="190">
        <f>E13/E11</f>
        <v>0.78143408549915927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169913</v>
      </c>
      <c r="F5" s="47">
        <f>E5/SUM($E$5:$E$12)</f>
        <v>0.33579776995165989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69203</v>
      </c>
      <c r="F6" s="53">
        <f t="shared" ref="F6:F12" si="0">E6/SUM($E$5:$E$12)</f>
        <v>0.13676536270894352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129457</v>
      </c>
      <c r="F7" s="53">
        <f t="shared" si="0"/>
        <v>0.25584488476239037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59183</v>
      </c>
      <c r="F8" s="53">
        <f t="shared" si="0"/>
        <v>0.11696291289688893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39675</v>
      </c>
      <c r="F9" s="53">
        <f t="shared" si="0"/>
        <v>7.8409400827671255E-2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26848</v>
      </c>
      <c r="F10" s="53">
        <f t="shared" si="0"/>
        <v>5.3059498258886402E-2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8039</v>
      </c>
      <c r="F11" s="53">
        <f t="shared" si="0"/>
        <v>1.5887414574761165E-2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3680</v>
      </c>
      <c r="F12" s="54">
        <f t="shared" si="0"/>
        <v>7.2727560187984932E-3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187052</v>
      </c>
      <c r="F13" s="47">
        <f>E13/SUM($E$13:$E$20)</f>
        <v>0.32262860592471215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121981</v>
      </c>
      <c r="F14" s="53">
        <f t="shared" ref="F14:F20" si="1">E14/SUM($E$13:$E$20)</f>
        <v>0.2103936872062438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147875</v>
      </c>
      <c r="F15" s="53">
        <f t="shared" si="1"/>
        <v>0.25505584062782977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61435</v>
      </c>
      <c r="F16" s="53">
        <f t="shared" si="1"/>
        <v>0.10596352033116295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36740</v>
      </c>
      <c r="F17" s="53">
        <f t="shared" si="1"/>
        <v>6.3369410547195026E-2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19076</v>
      </c>
      <c r="F18" s="53">
        <f t="shared" si="1"/>
        <v>3.290241904186969E-2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4158</v>
      </c>
      <c r="F19" s="53">
        <f t="shared" si="1"/>
        <v>7.1717476607304556E-3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1458</v>
      </c>
      <c r="F20" s="54">
        <f t="shared" si="1"/>
        <v>2.5147686602561337E-3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1085773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206640</v>
      </c>
      <c r="F5" s="8">
        <f>E5/SUM($E$5:$E$10)</f>
        <v>0.2389559208198325</v>
      </c>
      <c r="G5" s="47">
        <f>E5/$E$23</f>
        <v>0.10594016513418114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36395</v>
      </c>
      <c r="F6" s="11">
        <f t="shared" ref="F6:F10" si="0">E6/SUM($E$5:$E$10)</f>
        <v>4.2086724439788059E-2</v>
      </c>
      <c r="G6" s="53">
        <f t="shared" ref="G6:G22" si="1">E6/$E$23</f>
        <v>1.8658983304580538E-2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171870</v>
      </c>
      <c r="F7" s="11">
        <f t="shared" si="0"/>
        <v>0.19874832612903898</v>
      </c>
      <c r="G7" s="53">
        <f t="shared" si="1"/>
        <v>8.8114286593165461E-2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262588</v>
      </c>
      <c r="F8" s="11">
        <f t="shared" si="0"/>
        <v>0.3036534907870605</v>
      </c>
      <c r="G8" s="53">
        <f t="shared" si="1"/>
        <v>0.13462357763382868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147768</v>
      </c>
      <c r="F9" s="11">
        <f t="shared" si="0"/>
        <v>0.17087707369195224</v>
      </c>
      <c r="G9" s="53">
        <f t="shared" si="1"/>
        <v>7.5757676739971344E-2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39501</v>
      </c>
      <c r="F10" s="14">
        <f t="shared" si="0"/>
        <v>4.5678464132327741E-2</v>
      </c>
      <c r="G10" s="54">
        <f t="shared" si="1"/>
        <v>2.0251366932662065E-2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111142</v>
      </c>
      <c r="F11" s="61">
        <f>E11/SUM($E$11:$E$16)</f>
        <v>0.21964908952209297</v>
      </c>
      <c r="G11" s="62">
        <f t="shared" si="1"/>
        <v>5.6980264389000966E-2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10827</v>
      </c>
      <c r="F12" s="11">
        <f t="shared" ref="F12:F16" si="2">E12/SUM($E$11:$E$16)</f>
        <v>2.1397317775959587E-2</v>
      </c>
      <c r="G12" s="53">
        <f t="shared" si="1"/>
        <v>5.5507847846872783E-3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28754</v>
      </c>
      <c r="F13" s="11">
        <f t="shared" si="2"/>
        <v>5.6826311566448878E-2</v>
      </c>
      <c r="G13" s="53">
        <f t="shared" si="1"/>
        <v>1.4741596536334903E-2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155841</v>
      </c>
      <c r="F14" s="11">
        <f t="shared" si="2"/>
        <v>0.30798738334934128</v>
      </c>
      <c r="G14" s="53">
        <f t="shared" si="1"/>
        <v>7.9896541205361604E-2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162207</v>
      </c>
      <c r="F15" s="11">
        <f t="shared" si="2"/>
        <v>0.32056846074490414</v>
      </c>
      <c r="G15" s="53">
        <f t="shared" si="1"/>
        <v>8.3160261159117885E-2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37227</v>
      </c>
      <c r="F16" s="14">
        <f t="shared" si="2"/>
        <v>7.3571437041253129E-2</v>
      </c>
      <c r="G16" s="54">
        <f t="shared" si="1"/>
        <v>1.9085532943525749E-2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129411</v>
      </c>
      <c r="F17" s="61">
        <f>E17/SUM($E$17:$E$22)</f>
        <v>0.22320900349273426</v>
      </c>
      <c r="G17" s="62">
        <f t="shared" si="1"/>
        <v>6.6346412650888087E-2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8262</v>
      </c>
      <c r="F18" s="11">
        <f t="shared" ref="F18:F22" si="3">E18/SUM($E$17:$E$22)</f>
        <v>1.4250355741451426E-2</v>
      </c>
      <c r="G18" s="53">
        <f t="shared" si="1"/>
        <v>4.2357609578910398E-3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47847</v>
      </c>
      <c r="F19" s="11">
        <f t="shared" si="3"/>
        <v>8.2526842309516624E-2</v>
      </c>
      <c r="G19" s="53">
        <f t="shared" si="1"/>
        <v>2.4530192998331226E-2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157662</v>
      </c>
      <c r="F20" s="11">
        <f t="shared" si="3"/>
        <v>0.27193652710103056</v>
      </c>
      <c r="G20" s="53">
        <f t="shared" si="1"/>
        <v>8.083013122040876E-2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180606</v>
      </c>
      <c r="F21" s="11">
        <f t="shared" si="3"/>
        <v>0.31151049976283901</v>
      </c>
      <c r="G21" s="53">
        <f t="shared" si="1"/>
        <v>9.2593057802090192E-2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55987</v>
      </c>
      <c r="F22" s="14">
        <f t="shared" si="3"/>
        <v>9.6566771592428102E-2</v>
      </c>
      <c r="G22" s="54">
        <f t="shared" si="1"/>
        <v>2.870340701397309E-2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1950535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171927</v>
      </c>
      <c r="F5" s="8">
        <f>E5/SUM($E$5:$E$9)</f>
        <v>0.19881424021869601</v>
      </c>
      <c r="G5" s="47">
        <f t="shared" ref="G5:G19" si="0">E5/$E$20</f>
        <v>8.8143509344872042E-2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13993</v>
      </c>
      <c r="F6" s="11">
        <f>E6/SUM($E$5:$E$9)</f>
        <v>1.6181330817034052E-2</v>
      </c>
      <c r="G6" s="53">
        <f t="shared" si="0"/>
        <v>7.1739292040388916E-3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9268</v>
      </c>
      <c r="F7" s="11">
        <f>E7/SUM($E$5:$E$9)</f>
        <v>1.0717399700726906E-2</v>
      </c>
      <c r="G7" s="53">
        <f t="shared" si="0"/>
        <v>4.7515168915195066E-3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126730</v>
      </c>
      <c r="F8" s="11">
        <f>E8/SUM($E$5:$E$9)</f>
        <v>0.14654899267081578</v>
      </c>
      <c r="G8" s="53">
        <f t="shared" si="0"/>
        <v>6.4971917960969683E-2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542844</v>
      </c>
      <c r="F9" s="14">
        <f>E9/SUM($E$5:$E$9)</f>
        <v>0.6277380365927272</v>
      </c>
      <c r="G9" s="54">
        <f t="shared" si="0"/>
        <v>0.27830518293698908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96040</v>
      </c>
      <c r="F10" s="8">
        <f>E10/SUM($E$10:$E$14)</f>
        <v>0.18980312175146938</v>
      </c>
      <c r="G10" s="47">
        <f t="shared" si="0"/>
        <v>4.9237773226319961E-2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5193</v>
      </c>
      <c r="F11" s="11">
        <f>E11/SUM($E$10:$E$14)</f>
        <v>1.0262886414570809E-2</v>
      </c>
      <c r="G11" s="53">
        <f t="shared" si="0"/>
        <v>2.6623464844260677E-3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227933</v>
      </c>
      <c r="F12" s="11">
        <f>E12/SUM($E$10:$E$14)</f>
        <v>0.45046225479152091</v>
      </c>
      <c r="G12" s="53">
        <f t="shared" si="0"/>
        <v>0.11685665727608066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168261</v>
      </c>
      <c r="F13" s="11">
        <f>E13/SUM($E$10:$E$14)</f>
        <v>0.33253293491278624</v>
      </c>
      <c r="G13" s="53">
        <f t="shared" si="0"/>
        <v>8.6264024998269712E-2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8571</v>
      </c>
      <c r="F14" s="14">
        <f>E14/SUM($E$10:$E$14)</f>
        <v>1.6938802129652687E-2</v>
      </c>
      <c r="G14" s="54">
        <f t="shared" si="0"/>
        <v>4.3941790329319903E-3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116698</v>
      </c>
      <c r="F15" s="8">
        <f>E15/SUM($E$15:$E$19)</f>
        <v>0.20128153162864904</v>
      </c>
      <c r="G15" s="47">
        <f t="shared" si="0"/>
        <v>5.9828713660611064E-2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4347</v>
      </c>
      <c r="F16" s="11">
        <f>E16/SUM($E$15:$E$19)</f>
        <v>7.497736190763658E-3</v>
      </c>
      <c r="G16" s="53">
        <f t="shared" si="0"/>
        <v>2.2286193275178347E-3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156667</v>
      </c>
      <c r="F17" s="11">
        <f>E17/SUM($E$15:$E$19)</f>
        <v>0.27022034409900392</v>
      </c>
      <c r="G17" s="53">
        <f t="shared" si="0"/>
        <v>8.0320014765179804E-2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265057</v>
      </c>
      <c r="F18" s="11">
        <f>E18/SUM($E$15:$E$19)</f>
        <v>0.45717217886248979</v>
      </c>
      <c r="G18" s="53">
        <f t="shared" si="0"/>
        <v>0.13588938419459276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37006</v>
      </c>
      <c r="F19" s="14">
        <f>E19/SUM($E$15:$E$19)</f>
        <v>6.3828209219093615E-2</v>
      </c>
      <c r="G19" s="54">
        <f t="shared" si="0"/>
        <v>1.8972230695680929E-2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1950535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372583</v>
      </c>
      <c r="F5" s="61">
        <f t="shared" ref="F5:F28" si="0">E5/SUM(E5:E16)</f>
        <v>0.39063338757297189</v>
      </c>
      <c r="G5" s="35">
        <f t="shared" ref="G5:G28" si="1">E5/$E$29</f>
        <v>0.18566358575298342</v>
      </c>
      <c r="H5" s="24"/>
      <c r="I5" s="68">
        <f>G5+G17</f>
        <v>0.37986978040267816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55874</v>
      </c>
      <c r="F6" s="11">
        <f t="shared" si="0"/>
        <v>5.7546591687394108E-2</v>
      </c>
      <c r="G6" s="38">
        <f t="shared" si="1"/>
        <v>2.784283553023674E-2</v>
      </c>
      <c r="H6" s="24"/>
      <c r="I6" s="68">
        <f t="shared" ref="I6:I16" si="2">G6+G18</f>
        <v>6.4991199762403556E-2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253409</v>
      </c>
      <c r="F7" s="11">
        <f t="shared" si="0"/>
        <v>0.25606982151536617</v>
      </c>
      <c r="G7" s="38">
        <f t="shared" si="1"/>
        <v>0.12627742973264419</v>
      </c>
      <c r="H7" s="24"/>
      <c r="I7" s="68">
        <f t="shared" si="2"/>
        <v>0.26381178853118753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161706</v>
      </c>
      <c r="F8" s="11">
        <f t="shared" si="0"/>
        <v>0.15975712285825219</v>
      </c>
      <c r="G8" s="38">
        <f t="shared" si="1"/>
        <v>8.0580476827369837E-2</v>
      </c>
      <c r="H8" s="24"/>
      <c r="I8" s="68">
        <f t="shared" si="2"/>
        <v>0.1660434410822598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29148</v>
      </c>
      <c r="F9" s="11">
        <f t="shared" si="0"/>
        <v>2.852063166525929E-2</v>
      </c>
      <c r="G9" s="38">
        <f t="shared" si="1"/>
        <v>1.4524876866437707E-2</v>
      </c>
      <c r="H9" s="24"/>
      <c r="I9" s="68">
        <f t="shared" si="2"/>
        <v>2.8890293028976003E-2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6874</v>
      </c>
      <c r="F10" s="11">
        <f t="shared" si="0"/>
        <v>6.7281538098635874E-3</v>
      </c>
      <c r="G10" s="38">
        <f t="shared" si="1"/>
        <v>3.4254152456392479E-3</v>
      </c>
      <c r="H10" s="24"/>
      <c r="I10" s="68">
        <f t="shared" si="2"/>
        <v>8.8082106316437793E-3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8488</v>
      </c>
      <c r="F11" s="11">
        <f t="shared" si="0"/>
        <v>8.2760906976857562E-3</v>
      </c>
      <c r="G11" s="38">
        <f t="shared" si="1"/>
        <v>4.2296951709319087E-3</v>
      </c>
      <c r="H11" s="24"/>
      <c r="I11" s="68">
        <f t="shared" si="2"/>
        <v>6.9186012904357466E-3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3009</v>
      </c>
      <c r="F12" s="11">
        <f t="shared" si="0"/>
        <v>2.9427498721287652E-3</v>
      </c>
      <c r="G12" s="38">
        <f t="shared" si="1"/>
        <v>1.4994289313541602E-3</v>
      </c>
      <c r="H12" s="24"/>
      <c r="I12" s="68">
        <f t="shared" si="2"/>
        <v>3.2450253243530378E-3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6298</v>
      </c>
      <c r="F13" s="11">
        <f t="shared" si="0"/>
        <v>6.1563606114132165E-3</v>
      </c>
      <c r="G13" s="38">
        <f t="shared" si="1"/>
        <v>3.1383859786203059E-3</v>
      </c>
      <c r="H13" s="24"/>
      <c r="I13" s="68">
        <f t="shared" si="2"/>
        <v>6.805483853607101E-3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10550</v>
      </c>
      <c r="F14" s="11">
        <f t="shared" si="0"/>
        <v>1.0302050254475288E-2</v>
      </c>
      <c r="G14" s="38">
        <f t="shared" si="1"/>
        <v>5.2572200816837457E-3</v>
      </c>
      <c r="H14" s="24"/>
      <c r="I14" s="68">
        <f t="shared" si="2"/>
        <v>1.2106057314163499E-2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41753</v>
      </c>
      <c r="F15" s="11">
        <f t="shared" si="0"/>
        <v>4.0644937708199075E-2</v>
      </c>
      <c r="G15" s="38">
        <f t="shared" si="1"/>
        <v>2.080613365597549E-2</v>
      </c>
      <c r="H15" s="24"/>
      <c r="I15" s="68">
        <f t="shared" si="2"/>
        <v>5.4107010091869301E-2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4100</v>
      </c>
      <c r="F16" s="14">
        <f t="shared" si="0"/>
        <v>3.896094023201715E-3</v>
      </c>
      <c r="G16" s="71">
        <f t="shared" si="1"/>
        <v>2.0430902687112187E-3</v>
      </c>
      <c r="H16" s="24"/>
      <c r="I16" s="68">
        <f t="shared" si="2"/>
        <v>4.4031086864225188E-3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389726</v>
      </c>
      <c r="F17" s="61">
        <f t="shared" si="0"/>
        <v>0.37012000319096805</v>
      </c>
      <c r="G17" s="35">
        <f t="shared" si="1"/>
        <v>0.19420619464969474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74548</v>
      </c>
      <c r="F18" s="11">
        <f t="shared" si="0"/>
        <v>2.7920494679795207E-2</v>
      </c>
      <c r="G18" s="38">
        <f t="shared" si="1"/>
        <v>3.714836423216681E-2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275999</v>
      </c>
      <c r="F19" s="11">
        <f t="shared" si="0"/>
        <v>0.10633906410496474</v>
      </c>
      <c r="G19" s="38">
        <f t="shared" si="1"/>
        <v>0.13753435879854334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171504</v>
      </c>
      <c r="F20" s="11">
        <f t="shared" si="0"/>
        <v>7.3941252781354994E-2</v>
      </c>
      <c r="G20" s="38">
        <f t="shared" si="1"/>
        <v>8.5462964254889959E-2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28828</v>
      </c>
      <c r="F21" s="11">
        <f t="shared" si="0"/>
        <v>1.3421112786603469E-2</v>
      </c>
      <c r="G21" s="38">
        <f t="shared" si="1"/>
        <v>1.4365416162538296E-2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10802</v>
      </c>
      <c r="F22" s="11">
        <f t="shared" si="0"/>
        <v>5.0973724606926145E-3</v>
      </c>
      <c r="G22" s="38">
        <f t="shared" si="1"/>
        <v>5.3827953860045323E-3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5396</v>
      </c>
      <c r="F23" s="11">
        <f t="shared" si="0"/>
        <v>2.5593728493038801E-3</v>
      </c>
      <c r="G23" s="38">
        <f t="shared" si="1"/>
        <v>2.6889061195038378E-3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3503</v>
      </c>
      <c r="F24" s="11">
        <f t="shared" si="0"/>
        <v>1.6657687144573793E-3</v>
      </c>
      <c r="G24" s="38">
        <f t="shared" si="1"/>
        <v>1.7455963929988779E-3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7359</v>
      </c>
      <c r="F25" s="11">
        <f t="shared" si="0"/>
        <v>3.5052371357940011E-3</v>
      </c>
      <c r="G25" s="38">
        <f t="shared" si="1"/>
        <v>3.6670978749867946E-3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13744</v>
      </c>
      <c r="F26" s="11">
        <f t="shared" si="0"/>
        <v>6.5695667116460197E-3</v>
      </c>
      <c r="G26" s="38">
        <f t="shared" si="1"/>
        <v>6.8488372324797533E-3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66827</v>
      </c>
      <c r="F27" s="11">
        <f t="shared" si="0"/>
        <v>3.2154227895802731E-2</v>
      </c>
      <c r="G27" s="38">
        <f t="shared" si="1"/>
        <v>3.3300876435893807E-2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4736</v>
      </c>
      <c r="F28" s="14">
        <f t="shared" si="0"/>
        <v>2.3544618443947303E-3</v>
      </c>
      <c r="G28" s="71">
        <f t="shared" si="1"/>
        <v>2.3600184177113002E-3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2006764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2017-02-13T10:09:01Z</dcterms:modified>
</cp:coreProperties>
</file>