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1075" windowHeight="10005"/>
  </bookViews>
  <sheets>
    <sheet name="gestao" sheetId="1" r:id="rId1"/>
  </sheets>
  <externalReferences>
    <externalReference r:id="rId2"/>
  </externalReferences>
  <definedNames>
    <definedName name="_xlnm.Print_Area" localSheetId="0">gestao!$D$2:$AK$55</definedName>
  </definedNames>
  <calcPr calcId="125725"/>
</workbook>
</file>

<file path=xl/calcChain.xml><?xml version="1.0" encoding="utf-8"?>
<calcChain xmlns="http://schemas.openxmlformats.org/spreadsheetml/2006/main">
  <c r="AK7" i="1"/>
  <c r="N7"/>
  <c r="Q7" s="1"/>
  <c r="F7"/>
  <c r="E7"/>
  <c r="D7"/>
  <c r="AI5"/>
  <c r="AC5"/>
  <c r="X5"/>
  <c r="U5"/>
  <c r="K26"/>
  <c r="L26"/>
  <c r="M26"/>
  <c r="O26"/>
  <c r="P26"/>
  <c r="S26"/>
  <c r="T26"/>
  <c r="U26"/>
  <c r="W26"/>
  <c r="X26"/>
  <c r="Z26"/>
  <c r="AA26"/>
  <c r="AB26"/>
  <c r="AC26"/>
  <c r="AE26"/>
  <c r="AF26"/>
  <c r="AG26"/>
  <c r="AH26"/>
  <c r="AI26"/>
  <c r="AM26"/>
  <c r="AN26"/>
  <c r="AO26"/>
  <c r="AP26"/>
  <c r="AQ26"/>
  <c r="AR26"/>
  <c r="AS26"/>
  <c r="AT26"/>
  <c r="AU26"/>
  <c r="AV26"/>
  <c r="AW26"/>
  <c r="AX26"/>
  <c r="AY26"/>
  <c r="AZ26"/>
  <c r="BA26"/>
  <c r="BB26"/>
  <c r="BC26"/>
  <c r="BD26"/>
  <c r="G81" l="1"/>
  <c r="G80"/>
  <c r="G62"/>
  <c r="AG61"/>
  <c r="AF61"/>
  <c r="AA61"/>
  <c r="X61"/>
  <c r="U61"/>
  <c r="S61"/>
  <c r="N61"/>
  <c r="Q55"/>
  <c r="P55"/>
  <c r="P81" s="1"/>
  <c r="O55"/>
  <c r="O81" s="1"/>
  <c r="K55"/>
  <c r="R36"/>
  <c r="M36"/>
  <c r="G36"/>
  <c r="F36"/>
  <c r="R35"/>
  <c r="R55" s="1"/>
  <c r="M35"/>
  <c r="F34"/>
  <c r="E34"/>
  <c r="D34"/>
  <c r="BD62"/>
  <c r="AW62"/>
  <c r="AU62"/>
  <c r="AQ62"/>
  <c r="AG62"/>
  <c r="AE62"/>
  <c r="AC62"/>
  <c r="X62"/>
  <c r="T62"/>
  <c r="S62"/>
  <c r="P62"/>
  <c r="O62"/>
  <c r="AB62"/>
  <c r="AA62"/>
  <c r="M62"/>
  <c r="L62"/>
  <c r="G26"/>
  <c r="E36"/>
  <c r="D36"/>
  <c r="F35"/>
  <c r="E35"/>
  <c r="D35"/>
  <c r="M55" l="1"/>
  <c r="N5"/>
  <c r="N26"/>
  <c r="N62" s="1"/>
  <c r="I36"/>
  <c r="AF62"/>
  <c r="W62"/>
  <c r="Z62"/>
  <c r="K62"/>
  <c r="G55"/>
  <c r="U62"/>
  <c r="L55"/>
  <c r="L81" s="1"/>
  <c r="AK26"/>
  <c r="I55" l="1"/>
  <c r="Q26"/>
  <c r="I26" s="1"/>
</calcChain>
</file>

<file path=xl/comments1.xml><?xml version="1.0" encoding="utf-8"?>
<comments xmlns="http://schemas.openxmlformats.org/spreadsheetml/2006/main">
  <authors>
    <author>Sptrans</author>
  </authors>
  <commentList>
    <comment ref="Z25" authorId="0">
      <text>
        <r>
          <rPr>
            <b/>
            <sz val="16"/>
            <color indexed="81"/>
            <rFont val="Arial"/>
            <family val="2"/>
          </rPr>
          <t xml:space="preserve">-70,000
ACORDO TADF
</t>
        </r>
      </text>
    </comment>
  </commentList>
</comments>
</file>

<file path=xl/sharedStrings.xml><?xml version="1.0" encoding="utf-8"?>
<sst xmlns="http://schemas.openxmlformats.org/spreadsheetml/2006/main" count="177" uniqueCount="78">
  <si>
    <t xml:space="preserve">E N T R A D A S </t>
  </si>
  <si>
    <t>S A Í D A S</t>
  </si>
  <si>
    <t>ABERTURA DAS ENTRADAS - DIVERSOS E FINANCEIRAS</t>
  </si>
  <si>
    <t>SALDO INICIAL</t>
  </si>
  <si>
    <t>SALDO FINAL</t>
  </si>
  <si>
    <t>RECEITAS      =</t>
  </si>
  <si>
    <t xml:space="preserve">R E C U R S O S </t>
  </si>
  <si>
    <t>TOTAL</t>
  </si>
  <si>
    <t>PESSOAL ATIVO =</t>
  </si>
  <si>
    <t>INDENIZAÇÕES =</t>
  </si>
  <si>
    <t>FORNECEDOR    =</t>
  </si>
  <si>
    <t>DIVERSOS              =</t>
  </si>
  <si>
    <t>DIA</t>
  </si>
  <si>
    <t>SEM</t>
  </si>
  <si>
    <t>SIT</t>
  </si>
  <si>
    <t>FROTA PÚBLICA</t>
  </si>
  <si>
    <t>CREDITO ELETRÔNICO</t>
  </si>
  <si>
    <t>BILHETE ÚNICO</t>
  </si>
  <si>
    <t>DIVERSAS FINANCEIRAS</t>
  </si>
  <si>
    <t>AUMENTO CAPITAL</t>
  </si>
  <si>
    <t>OPERAÇÃO MANT.TERM.</t>
  </si>
  <si>
    <t>ENTRADAS</t>
  </si>
  <si>
    <t>FOLHA PAGTO/ BENEFICIOS</t>
  </si>
  <si>
    <t>RESCISÕES CONTRATUAIS</t>
  </si>
  <si>
    <t>ENCARGOS PL.SAÚDE CONSIGNAÇÃO</t>
  </si>
  <si>
    <t>ACORDOS TRABALHISTAS</t>
  </si>
  <si>
    <t>BLOQUEIO JUDICIAL CIVEL</t>
  </si>
  <si>
    <t>PEQUENO</t>
  </si>
  <si>
    <t>GRANDE</t>
  </si>
  <si>
    <t>RETENÇÕES</t>
  </si>
  <si>
    <t>CADIM</t>
  </si>
  <si>
    <t>ALUGUEIS ÁGUA/LUZ TELEFONE</t>
  </si>
  <si>
    <t>IMPOSTOS TAXAS</t>
  </si>
  <si>
    <t>FUNDO FIXO ALUGUEL IMÓVEIS</t>
  </si>
  <si>
    <t>ACORDO TADF</t>
  </si>
  <si>
    <t>ENCARGOS FINANCEIROS</t>
  </si>
  <si>
    <t>SAÍDAS</t>
  </si>
  <si>
    <t>FINANCEIRAS</t>
  </si>
  <si>
    <t>DESCONHECIDAS</t>
  </si>
  <si>
    <t>NDS. TERMINAIS</t>
  </si>
  <si>
    <t>USP</t>
  </si>
  <si>
    <t>METRÔ CPTM VIA</t>
  </si>
  <si>
    <t>GATUSA</t>
  </si>
  <si>
    <t>EMPREGADOS A DISPOSIÇÃO</t>
  </si>
  <si>
    <t>AUTO INTERDIÇÃO</t>
  </si>
  <si>
    <t>DEPÓSITOS JUDICIAIS</t>
  </si>
  <si>
    <t>CAUÇÃO ALVARÁS</t>
  </si>
  <si>
    <t>CARTEIRA ESCOLAR</t>
  </si>
  <si>
    <t>FUNDO FIXO</t>
  </si>
  <si>
    <t>REEMBOLSO TELEFONE</t>
  </si>
  <si>
    <t>PLANO SAÚDE</t>
  </si>
  <si>
    <t>CÓPIAS XEROX</t>
  </si>
  <si>
    <t>MULTAS CONTRATUAIS</t>
  </si>
  <si>
    <t>DEVOLUÇÃO FUNCIONÁRIOS</t>
  </si>
  <si>
    <t>OUTRAS</t>
  </si>
  <si>
    <t>RECEITAS</t>
  </si>
  <si>
    <t xml:space="preserve">RECURSOS </t>
  </si>
  <si>
    <t>COMPL APOSENT</t>
  </si>
  <si>
    <t>ENCARGOS SOCIAIS</t>
  </si>
  <si>
    <t>BLOQUEIO JUDICIAL</t>
  </si>
  <si>
    <t>PREVISÃO ORÇAMENTÁRIA GESTÃO</t>
  </si>
  <si>
    <t>DIFERENÇA FLUXO x ORÇADO - GESTÃO</t>
  </si>
  <si>
    <t>DIFERENÇA FLUXO x ORÇADO GESTÇAO</t>
  </si>
  <si>
    <t>CÓD.</t>
  </si>
  <si>
    <t>X</t>
  </si>
  <si>
    <t>351/353</t>
  </si>
  <si>
    <t>FOLHA</t>
  </si>
  <si>
    <t>(-) FORN. PQ</t>
  </si>
  <si>
    <t>PREVISÃO ORÇAMENTÁRIA APOSENTADORIA</t>
  </si>
  <si>
    <t>DIFERENÇA FLUXO x ORÇADO APOSENTADORIA</t>
  </si>
  <si>
    <t>REAL</t>
  </si>
  <si>
    <t>qua</t>
  </si>
  <si>
    <t>qui</t>
  </si>
  <si>
    <t>FLUXO DE CAIXA GESTÃO TRANSPORTE          FEVEREIRO  2017</t>
  </si>
  <si>
    <t>FLUXO DE CAIXA APOSENTADORIA  FEVEREIRO 2017</t>
  </si>
  <si>
    <t>sex</t>
  </si>
  <si>
    <t>seg</t>
  </si>
  <si>
    <t>ter</t>
  </si>
</sst>
</file>

<file path=xl/styles.xml><?xml version="1.0" encoding="utf-8"?>
<styleSheet xmlns="http://schemas.openxmlformats.org/spreadsheetml/2006/main">
  <numFmts count="7">
    <numFmt numFmtId="43" formatCode="_-* #,##0.00_-;\-* #,##0.00_-;_-* &quot;-&quot;??_-;_-@_-"/>
    <numFmt numFmtId="164" formatCode="_(* #,##0_);[Red]_(* \(#,##0\);_(* &quot;-&quot;??_);_(@_)"/>
    <numFmt numFmtId="165" formatCode="[$-416]mmmm\-yyyy;@"/>
    <numFmt numFmtId="166" formatCode="dd/mm;@"/>
    <numFmt numFmtId="167" formatCode="[$-416]mmmm\-yy;@"/>
    <numFmt numFmtId="168" formatCode="#,##0_ ;[Red]\-#,##0\ "/>
    <numFmt numFmtId="169" formatCode="_(* #,##0_);_(* \(#,##0\);_(* &quot;&quot;??_);_(@_)"/>
  </numFmts>
  <fonts count="27">
    <font>
      <sz val="10"/>
      <name val="Arial"/>
    </font>
    <font>
      <sz val="2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22"/>
      <name val="Arial"/>
      <family val="2"/>
    </font>
    <font>
      <sz val="12"/>
      <color theme="1"/>
      <name val="Arial"/>
      <family val="2"/>
    </font>
    <font>
      <b/>
      <sz val="20"/>
      <color theme="1"/>
      <name val="Arial"/>
      <family val="2"/>
    </font>
    <font>
      <b/>
      <sz val="10"/>
      <name val="Arial"/>
      <family val="2"/>
    </font>
    <font>
      <sz val="24"/>
      <name val="Arial"/>
      <family val="2"/>
    </font>
    <font>
      <b/>
      <sz val="36"/>
      <name val="Arial"/>
      <family val="2"/>
    </font>
    <font>
      <sz val="36"/>
      <name val="Arial"/>
      <family val="2"/>
    </font>
    <font>
      <b/>
      <sz val="22"/>
      <name val="Arial"/>
      <family val="2"/>
    </font>
    <font>
      <b/>
      <sz val="28"/>
      <color rgb="FFFF0000"/>
      <name val="Arial"/>
      <family val="2"/>
    </font>
    <font>
      <b/>
      <sz val="22"/>
      <color theme="1"/>
      <name val="Arial"/>
      <family val="2"/>
    </font>
    <font>
      <b/>
      <sz val="24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8"/>
      <name val="Arial"/>
      <family val="2"/>
    </font>
    <font>
      <b/>
      <sz val="22"/>
      <color theme="1"/>
      <name val="Times New Roman"/>
      <family val="1"/>
    </font>
    <font>
      <sz val="18"/>
      <name val="Arial"/>
      <family val="2"/>
    </font>
    <font>
      <b/>
      <sz val="16"/>
      <color theme="1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b/>
      <sz val="28"/>
      <name val="Arial"/>
      <family val="2"/>
    </font>
    <font>
      <b/>
      <sz val="16"/>
      <color indexed="81"/>
      <name val="Arial"/>
      <family val="2"/>
    </font>
    <font>
      <sz val="1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3CCFF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43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169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54">
    <xf numFmtId="0" fontId="0" fillId="0" borderId="0" xfId="0"/>
    <xf numFmtId="164" fontId="1" fillId="0" borderId="0" xfId="0" applyNumberFormat="1" applyFont="1"/>
    <xf numFmtId="0" fontId="2" fillId="0" borderId="0" xfId="0" applyFont="1"/>
    <xf numFmtId="164" fontId="3" fillId="2" borderId="0" xfId="0" applyNumberFormat="1" applyFont="1" applyFill="1" applyAlignment="1">
      <alignment vertical="center"/>
    </xf>
    <xf numFmtId="0" fontId="4" fillId="0" borderId="0" xfId="0" applyFont="1"/>
    <xf numFmtId="0" fontId="2" fillId="2" borderId="0" xfId="0" applyFont="1" applyFill="1"/>
    <xf numFmtId="0" fontId="0" fillId="2" borderId="0" xfId="0" applyFill="1"/>
    <xf numFmtId="0" fontId="2" fillId="0" borderId="0" xfId="0" applyFont="1" applyAlignment="1"/>
    <xf numFmtId="0" fontId="6" fillId="3" borderId="0" xfId="2" applyFont="1" applyFill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8" fillId="4" borderId="0" xfId="0" applyFont="1" applyFill="1" applyAlignment="1"/>
    <xf numFmtId="0" fontId="8" fillId="5" borderId="0" xfId="0" applyFont="1" applyFill="1" applyAlignment="1"/>
    <xf numFmtId="0" fontId="8" fillId="0" borderId="0" xfId="0" applyFont="1" applyAlignment="1"/>
    <xf numFmtId="0" fontId="11" fillId="0" borderId="0" xfId="0" applyFont="1" applyAlignment="1">
      <alignment horizontal="left" vertical="center"/>
    </xf>
    <xf numFmtId="0" fontId="4" fillId="2" borderId="0" xfId="0" applyFont="1" applyFill="1"/>
    <xf numFmtId="164" fontId="4" fillId="0" borderId="0" xfId="0" applyNumberFormat="1" applyFont="1"/>
    <xf numFmtId="165" fontId="11" fillId="0" borderId="0" xfId="0" quotePrefix="1" applyNumberFormat="1" applyFont="1" applyAlignment="1">
      <alignment vertical="center"/>
    </xf>
    <xf numFmtId="0" fontId="2" fillId="4" borderId="0" xfId="0" applyFont="1" applyFill="1" applyAlignment="1"/>
    <xf numFmtId="0" fontId="2" fillId="5" borderId="0" xfId="0" applyFont="1" applyFill="1" applyAlignment="1"/>
    <xf numFmtId="0" fontId="12" fillId="5" borderId="0" xfId="0" applyFont="1" applyFill="1" applyAlignment="1">
      <alignment horizontal="center"/>
    </xf>
    <xf numFmtId="0" fontId="4" fillId="0" borderId="0" xfId="0" applyFont="1" applyAlignment="1"/>
    <xf numFmtId="0" fontId="13" fillId="2" borderId="1" xfId="3" applyFont="1" applyFill="1" applyBorder="1" applyAlignment="1" applyProtection="1">
      <alignment horizontal="center" vertical="center"/>
    </xf>
    <xf numFmtId="0" fontId="4" fillId="2" borderId="0" xfId="0" applyFont="1" applyFill="1" applyAlignment="1"/>
    <xf numFmtId="0" fontId="4" fillId="4" borderId="0" xfId="0" applyFont="1" applyFill="1" applyAlignment="1"/>
    <xf numFmtId="0" fontId="11" fillId="0" borderId="0" xfId="0" applyFont="1" applyAlignment="1">
      <alignment horizontal="center" vertical="center"/>
    </xf>
    <xf numFmtId="0" fontId="13" fillId="2" borderId="5" xfId="3" applyFont="1" applyFill="1" applyBorder="1" applyAlignment="1" applyProtection="1">
      <alignment horizontal="center" vertical="center"/>
    </xf>
    <xf numFmtId="164" fontId="14" fillId="0" borderId="7" xfId="0" applyNumberFormat="1" applyFont="1" applyBorder="1" applyAlignment="1">
      <alignment horizontal="center" vertical="center"/>
    </xf>
    <xf numFmtId="1" fontId="13" fillId="2" borderId="1" xfId="3" applyNumberFormat="1" applyFont="1" applyFill="1" applyBorder="1" applyAlignment="1" applyProtection="1">
      <alignment horizontal="center" vertical="center"/>
    </xf>
    <xf numFmtId="0" fontId="11" fillId="0" borderId="9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164" fontId="14" fillId="0" borderId="10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" fontId="13" fillId="2" borderId="5" xfId="3" applyNumberFormat="1" applyFont="1" applyFill="1" applyBorder="1" applyAlignment="1" applyProtection="1">
      <alignment horizontal="center" vertical="center"/>
    </xf>
    <xf numFmtId="0" fontId="13" fillId="2" borderId="7" xfId="3" applyFont="1" applyFill="1" applyBorder="1" applyAlignment="1" applyProtection="1">
      <alignment horizontal="center" vertical="center"/>
    </xf>
    <xf numFmtId="0" fontId="13" fillId="2" borderId="8" xfId="3" applyFont="1" applyFill="1" applyBorder="1" applyAlignment="1" applyProtection="1">
      <alignment horizontal="center" vertical="center"/>
    </xf>
    <xf numFmtId="0" fontId="13" fillId="2" borderId="11" xfId="3" applyFont="1" applyFill="1" applyBorder="1" applyAlignment="1" applyProtection="1">
      <alignment horizontal="center" vertical="center"/>
    </xf>
    <xf numFmtId="0" fontId="15" fillId="2" borderId="12" xfId="3" applyFont="1" applyFill="1" applyBorder="1" applyAlignment="1" applyProtection="1">
      <alignment horizontal="center" vertical="center" wrapText="1"/>
    </xf>
    <xf numFmtId="0" fontId="15" fillId="2" borderId="13" xfId="3" applyFont="1" applyFill="1" applyBorder="1" applyAlignment="1" applyProtection="1">
      <alignment horizontal="center" vertical="center" wrapText="1"/>
    </xf>
    <xf numFmtId="0" fontId="15" fillId="2" borderId="11" xfId="3" applyFont="1" applyFill="1" applyBorder="1" applyAlignment="1" applyProtection="1">
      <alignment horizontal="center" vertical="center" wrapText="1"/>
    </xf>
    <xf numFmtId="0" fontId="16" fillId="0" borderId="0" xfId="0" applyFont="1" applyAlignment="1"/>
    <xf numFmtId="0" fontId="15" fillId="2" borderId="14" xfId="3" applyFont="1" applyFill="1" applyBorder="1" applyAlignment="1" applyProtection="1">
      <alignment horizontal="center" vertical="center" wrapText="1"/>
    </xf>
    <xf numFmtId="0" fontId="15" fillId="2" borderId="5" xfId="3" applyFont="1" applyFill="1" applyBorder="1" applyAlignment="1" applyProtection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164" fontId="8" fillId="2" borderId="1" xfId="3" applyNumberFormat="1" applyFont="1" applyFill="1" applyBorder="1" applyAlignment="1" applyProtection="1">
      <alignment horizontal="center" vertical="center"/>
    </xf>
    <xf numFmtId="0" fontId="8" fillId="2" borderId="0" xfId="0" applyFont="1" applyFill="1"/>
    <xf numFmtId="164" fontId="8" fillId="2" borderId="6" xfId="3" applyNumberFormat="1" applyFont="1" applyFill="1" applyBorder="1" applyAlignment="1" applyProtection="1">
      <alignment horizontal="center" vertical="center"/>
    </xf>
    <xf numFmtId="164" fontId="8" fillId="2" borderId="7" xfId="3" applyNumberFormat="1" applyFont="1" applyFill="1" applyBorder="1" applyAlignment="1" applyProtection="1">
      <alignment horizontal="center" vertical="center"/>
    </xf>
    <xf numFmtId="164" fontId="8" fillId="2" borderId="8" xfId="3" applyNumberFormat="1" applyFont="1" applyFill="1" applyBorder="1" applyAlignment="1" applyProtection="1">
      <alignment horizontal="center" vertical="center"/>
    </xf>
    <xf numFmtId="164" fontId="8" fillId="2" borderId="0" xfId="3" applyNumberFormat="1" applyFont="1" applyFill="1" applyBorder="1" applyAlignment="1" applyProtection="1">
      <alignment horizontal="center" vertical="center"/>
    </xf>
    <xf numFmtId="166" fontId="13" fillId="7" borderId="9" xfId="3" applyNumberFormat="1" applyFont="1" applyFill="1" applyBorder="1" applyAlignment="1" applyProtection="1">
      <alignment horizontal="left" vertical="center"/>
    </xf>
    <xf numFmtId="1" fontId="13" fillId="7" borderId="0" xfId="3" applyNumberFormat="1" applyFont="1" applyFill="1" applyBorder="1" applyAlignment="1" applyProtection="1">
      <alignment horizontal="center" vertical="center"/>
    </xf>
    <xf numFmtId="164" fontId="8" fillId="7" borderId="5" xfId="3" applyNumberFormat="1" applyFont="1" applyFill="1" applyBorder="1" applyAlignment="1" applyProtection="1">
      <alignment horizontal="center" vertical="center"/>
    </xf>
    <xf numFmtId="0" fontId="8" fillId="7" borderId="0" xfId="0" applyFont="1" applyFill="1"/>
    <xf numFmtId="164" fontId="8" fillId="7" borderId="9" xfId="3" applyNumberFormat="1" applyFont="1" applyFill="1" applyBorder="1" applyAlignment="1" applyProtection="1">
      <alignment horizontal="center" vertical="center"/>
    </xf>
    <xf numFmtId="164" fontId="8" fillId="7" borderId="0" xfId="3" applyNumberFormat="1" applyFont="1" applyFill="1" applyBorder="1" applyAlignment="1" applyProtection="1">
      <alignment horizontal="center" vertical="center"/>
    </xf>
    <xf numFmtId="0" fontId="8" fillId="2" borderId="0" xfId="0" applyFont="1" applyFill="1" applyAlignment="1"/>
    <xf numFmtId="166" fontId="13" fillId="2" borderId="9" xfId="3" applyNumberFormat="1" applyFont="1" applyFill="1" applyBorder="1" applyAlignment="1" applyProtection="1">
      <alignment horizontal="left" vertical="center"/>
    </xf>
    <xf numFmtId="1" fontId="13" fillId="2" borderId="0" xfId="3" applyNumberFormat="1" applyFont="1" applyFill="1" applyBorder="1" applyAlignment="1" applyProtection="1">
      <alignment horizontal="center" vertical="center"/>
    </xf>
    <xf numFmtId="164" fontId="8" fillId="2" borderId="5" xfId="3" applyNumberFormat="1" applyFont="1" applyFill="1" applyBorder="1" applyAlignment="1" applyProtection="1">
      <alignment horizontal="center" vertical="center"/>
    </xf>
    <xf numFmtId="164" fontId="8" fillId="2" borderId="9" xfId="3" applyNumberFormat="1" applyFont="1" applyFill="1" applyBorder="1" applyAlignment="1" applyProtection="1">
      <alignment horizontal="center" vertical="center"/>
    </xf>
    <xf numFmtId="164" fontId="8" fillId="2" borderId="10" xfId="3" applyNumberFormat="1" applyFont="1" applyFill="1" applyBorder="1" applyAlignment="1" applyProtection="1">
      <alignment horizontal="center" vertical="center"/>
    </xf>
    <xf numFmtId="164" fontId="14" fillId="2" borderId="15" xfId="3" applyNumberFormat="1" applyFont="1" applyFill="1" applyBorder="1" applyAlignment="1" applyProtection="1">
      <alignment horizontal="center" vertical="center"/>
    </xf>
    <xf numFmtId="164" fontId="14" fillId="2" borderId="2" xfId="3" applyNumberFormat="1" applyFont="1" applyFill="1" applyBorder="1" applyAlignment="1" applyProtection="1">
      <alignment horizontal="center" vertical="center"/>
    </xf>
    <xf numFmtId="164" fontId="14" fillId="2" borderId="3" xfId="3" applyNumberFormat="1" applyFont="1" applyFill="1" applyBorder="1" applyAlignment="1" applyProtection="1">
      <alignment horizontal="center" vertical="center"/>
    </xf>
    <xf numFmtId="164" fontId="14" fillId="2" borderId="4" xfId="3" applyNumberFormat="1" applyFont="1" applyFill="1" applyBorder="1" applyAlignment="1" applyProtection="1">
      <alignment horizontal="center" vertical="center"/>
    </xf>
    <xf numFmtId="164" fontId="14" fillId="2" borderId="5" xfId="3" applyNumberFormat="1" applyFont="1" applyFill="1" applyBorder="1" applyAlignment="1" applyProtection="1">
      <alignment horizontal="center" vertical="center"/>
    </xf>
    <xf numFmtId="0" fontId="2" fillId="8" borderId="0" xfId="0" applyFont="1" applyFill="1"/>
    <xf numFmtId="0" fontId="4" fillId="8" borderId="0" xfId="0" applyFont="1" applyFill="1"/>
    <xf numFmtId="0" fontId="2" fillId="8" borderId="0" xfId="0" applyFont="1" applyFill="1" applyAlignment="1"/>
    <xf numFmtId="0" fontId="0" fillId="8" borderId="0" xfId="0" applyFill="1"/>
    <xf numFmtId="0" fontId="19" fillId="2" borderId="0" xfId="0" applyFont="1" applyFill="1"/>
    <xf numFmtId="0" fontId="19" fillId="0" borderId="0" xfId="0" applyFont="1"/>
    <xf numFmtId="0" fontId="19" fillId="0" borderId="0" xfId="0" applyFont="1" applyAlignment="1"/>
    <xf numFmtId="0" fontId="19" fillId="5" borderId="0" xfId="0" applyFont="1" applyFill="1" applyAlignment="1"/>
    <xf numFmtId="43" fontId="8" fillId="0" borderId="0" xfId="1" applyFont="1" applyAlignment="1"/>
    <xf numFmtId="43" fontId="1" fillId="0" borderId="0" xfId="1" applyFont="1"/>
    <xf numFmtId="0" fontId="4" fillId="0" borderId="6" xfId="0" applyFont="1" applyBorder="1"/>
    <xf numFmtId="0" fontId="4" fillId="0" borderId="8" xfId="0" applyFont="1" applyBorder="1"/>
    <xf numFmtId="0" fontId="4" fillId="0" borderId="1" xfId="0" applyFont="1" applyBorder="1"/>
    <xf numFmtId="0" fontId="4" fillId="0" borderId="7" xfId="0" applyFont="1" applyBorder="1"/>
    <xf numFmtId="0" fontId="20" fillId="2" borderId="12" xfId="3" applyFont="1" applyFill="1" applyBorder="1" applyAlignment="1" applyProtection="1">
      <alignment horizontal="center" vertical="center"/>
    </xf>
    <xf numFmtId="0" fontId="20" fillId="2" borderId="13" xfId="3" applyFont="1" applyFill="1" applyBorder="1" applyAlignment="1" applyProtection="1">
      <alignment horizontal="center" vertical="center"/>
    </xf>
    <xf numFmtId="0" fontId="20" fillId="2" borderId="11" xfId="3" applyFont="1" applyFill="1" applyBorder="1" applyAlignment="1" applyProtection="1">
      <alignment horizontal="center" vertical="center"/>
    </xf>
    <xf numFmtId="0" fontId="20" fillId="2" borderId="12" xfId="3" applyFont="1" applyFill="1" applyBorder="1" applyAlignment="1" applyProtection="1">
      <alignment horizontal="center" vertical="center" wrapText="1"/>
    </xf>
    <xf numFmtId="0" fontId="20" fillId="2" borderId="13" xfId="3" applyFont="1" applyFill="1" applyBorder="1" applyAlignment="1" applyProtection="1">
      <alignment horizontal="center" vertical="center" wrapText="1"/>
    </xf>
    <xf numFmtId="0" fontId="19" fillId="2" borderId="0" xfId="0" applyFont="1" applyFill="1" applyAlignment="1"/>
    <xf numFmtId="0" fontId="2" fillId="2" borderId="0" xfId="0" applyFont="1" applyFill="1" applyAlignment="1"/>
    <xf numFmtId="0" fontId="7" fillId="2" borderId="0" xfId="0" applyFont="1" applyFill="1"/>
    <xf numFmtId="164" fontId="19" fillId="0" borderId="0" xfId="0" applyNumberFormat="1" applyFont="1"/>
    <xf numFmtId="0" fontId="21" fillId="0" borderId="0" xfId="0" applyFont="1" applyAlignment="1"/>
    <xf numFmtId="167" fontId="22" fillId="9" borderId="2" xfId="3" applyNumberFormat="1" applyFont="1" applyFill="1" applyBorder="1" applyAlignment="1" applyProtection="1">
      <alignment horizontal="left" vertical="center"/>
    </xf>
    <xf numFmtId="167" fontId="22" fillId="9" borderId="3" xfId="3" quotePrefix="1" applyNumberFormat="1" applyFont="1" applyFill="1" applyBorder="1" applyAlignment="1" applyProtection="1">
      <alignment horizontal="left" vertical="center"/>
    </xf>
    <xf numFmtId="167" fontId="22" fillId="2" borderId="3" xfId="3" quotePrefix="1" applyNumberFormat="1" applyFont="1" applyFill="1" applyBorder="1" applyAlignment="1" applyProtection="1">
      <alignment horizontal="left" vertical="center"/>
    </xf>
    <xf numFmtId="167" fontId="3" fillId="2" borderId="3" xfId="3" quotePrefix="1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/>
    <xf numFmtId="0" fontId="2" fillId="0" borderId="3" xfId="0" applyFont="1" applyBorder="1"/>
    <xf numFmtId="168" fontId="17" fillId="4" borderId="3" xfId="1" applyNumberFormat="1" applyFont="1" applyFill="1" applyBorder="1" applyAlignment="1">
      <alignment vertical="center"/>
    </xf>
    <xf numFmtId="168" fontId="17" fillId="2" borderId="3" xfId="1" applyNumberFormat="1" applyFont="1" applyFill="1" applyBorder="1" applyAlignment="1">
      <alignment vertical="center"/>
    </xf>
    <xf numFmtId="168" fontId="17" fillId="4" borderId="4" xfId="1" applyNumberFormat="1" applyFont="1" applyFill="1" applyBorder="1" applyAlignment="1">
      <alignment vertical="center"/>
    </xf>
    <xf numFmtId="167" fontId="22" fillId="10" borderId="3" xfId="3" quotePrefix="1" applyNumberFormat="1" applyFont="1" applyFill="1" applyBorder="1" applyAlignment="1" applyProtection="1">
      <alignment horizontal="left" vertical="center"/>
    </xf>
    <xf numFmtId="167" fontId="3" fillId="10" borderId="3" xfId="3" quotePrefix="1" applyNumberFormat="1" applyFont="1" applyFill="1" applyBorder="1" applyAlignment="1" applyProtection="1">
      <alignment horizontal="center" vertical="center"/>
    </xf>
    <xf numFmtId="0" fontId="2" fillId="10" borderId="2" xfId="0" applyFont="1" applyFill="1" applyBorder="1"/>
    <xf numFmtId="0" fontId="2" fillId="10" borderId="3" xfId="0" applyFont="1" applyFill="1" applyBorder="1"/>
    <xf numFmtId="168" fontId="17" fillId="10" borderId="3" xfId="1" applyNumberFormat="1" applyFont="1" applyFill="1" applyBorder="1" applyAlignment="1">
      <alignment vertical="center"/>
    </xf>
    <xf numFmtId="168" fontId="17" fillId="10" borderId="4" xfId="1" applyNumberFormat="1" applyFont="1" applyFill="1" applyBorder="1" applyAlignment="1">
      <alignment vertical="center"/>
    </xf>
    <xf numFmtId="0" fontId="1" fillId="0" borderId="0" xfId="0" applyFont="1"/>
    <xf numFmtId="0" fontId="1" fillId="2" borderId="0" xfId="0" applyFont="1" applyFill="1"/>
    <xf numFmtId="0" fontId="1" fillId="0" borderId="0" xfId="0" applyFont="1" applyAlignment="1"/>
    <xf numFmtId="0" fontId="1" fillId="2" borderId="0" xfId="0" applyFont="1" applyFill="1" applyAlignment="1"/>
    <xf numFmtId="0" fontId="23" fillId="0" borderId="0" xfId="0" applyFont="1"/>
    <xf numFmtId="0" fontId="21" fillId="0" borderId="0" xfId="0" applyFont="1"/>
    <xf numFmtId="0" fontId="21" fillId="2" borderId="0" xfId="0" applyFont="1" applyFill="1"/>
    <xf numFmtId="0" fontId="21" fillId="2" borderId="0" xfId="0" applyFont="1" applyFill="1" applyAlignment="1"/>
    <xf numFmtId="0" fontId="3" fillId="0" borderId="0" xfId="0" applyFont="1"/>
    <xf numFmtId="14" fontId="8" fillId="0" borderId="0" xfId="0" applyNumberFormat="1" applyFont="1"/>
    <xf numFmtId="14" fontId="8" fillId="2" borderId="0" xfId="0" applyNumberFormat="1" applyFont="1" applyFill="1"/>
    <xf numFmtId="0" fontId="19" fillId="2" borderId="0" xfId="0" applyFont="1" applyFill="1" applyAlignment="1">
      <alignment horizontal="center" vertical="center"/>
    </xf>
    <xf numFmtId="0" fontId="19" fillId="2" borderId="0" xfId="0" quotePrefix="1" applyFont="1" applyFill="1" applyAlignment="1">
      <alignment horizontal="center" vertical="center"/>
    </xf>
    <xf numFmtId="14" fontId="14" fillId="0" borderId="0" xfId="0" applyNumberFormat="1" applyFont="1"/>
    <xf numFmtId="14" fontId="8" fillId="0" borderId="0" xfId="0" applyNumberFormat="1" applyFont="1" applyAlignment="1"/>
    <xf numFmtId="0" fontId="24" fillId="11" borderId="0" xfId="0" applyFont="1" applyFill="1" applyAlignment="1">
      <alignment horizontal="center" vertical="center"/>
    </xf>
    <xf numFmtId="0" fontId="14" fillId="0" borderId="0" xfId="0" applyFont="1"/>
    <xf numFmtId="0" fontId="23" fillId="11" borderId="0" xfId="0" applyFont="1" applyFill="1"/>
    <xf numFmtId="0" fontId="17" fillId="0" borderId="0" xfId="0" applyFont="1"/>
    <xf numFmtId="168" fontId="17" fillId="2" borderId="4" xfId="1" applyNumberFormat="1" applyFont="1" applyFill="1" applyBorder="1" applyAlignment="1">
      <alignment vertical="center"/>
    </xf>
    <xf numFmtId="43" fontId="8" fillId="0" borderId="0" xfId="1" applyFont="1"/>
    <xf numFmtId="0" fontId="10" fillId="0" borderId="0" xfId="0" applyFont="1" applyAlignment="1">
      <alignment horizontal="center" vertical="top"/>
    </xf>
    <xf numFmtId="0" fontId="13" fillId="2" borderId="6" xfId="3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164" fontId="4" fillId="0" borderId="0" xfId="0" applyNumberFormat="1" applyFont="1" applyAlignment="1"/>
    <xf numFmtId="0" fontId="11" fillId="6" borderId="2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" fontId="13" fillId="2" borderId="6" xfId="3" applyNumberFormat="1" applyFont="1" applyFill="1" applyBorder="1" applyAlignment="1" applyProtection="1">
      <alignment horizontal="center" vertical="center"/>
    </xf>
    <xf numFmtId="0" fontId="0" fillId="0" borderId="7" xfId="0" applyBorder="1" applyAlignment="1">
      <alignment horizontal="center" vertical="center"/>
    </xf>
    <xf numFmtId="0" fontId="13" fillId="2" borderId="6" xfId="3" applyFont="1" applyFill="1" applyBorder="1" applyAlignment="1" applyProtection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" fontId="18" fillId="2" borderId="2" xfId="3" applyNumberFormat="1" applyFont="1" applyFill="1" applyBorder="1" applyAlignment="1" applyProtection="1">
      <alignment horizontal="center" vertical="center"/>
    </xf>
    <xf numFmtId="1" fontId="18" fillId="2" borderId="3" xfId="3" applyNumberFormat="1" applyFont="1" applyFill="1" applyBorder="1" applyAlignment="1" applyProtection="1">
      <alignment horizontal="center" vertical="center"/>
    </xf>
    <xf numFmtId="1" fontId="18" fillId="2" borderId="4" xfId="3" applyNumberFormat="1" applyFont="1" applyFill="1" applyBorder="1" applyAlignment="1" applyProtection="1">
      <alignment horizontal="center" vertical="center"/>
    </xf>
    <xf numFmtId="1" fontId="13" fillId="2" borderId="7" xfId="3" applyNumberFormat="1" applyFont="1" applyFill="1" applyBorder="1" applyAlignment="1" applyProtection="1">
      <alignment horizontal="center" vertical="center"/>
    </xf>
    <xf numFmtId="1" fontId="13" fillId="2" borderId="8" xfId="3" applyNumberFormat="1" applyFont="1" applyFill="1" applyBorder="1" applyAlignment="1" applyProtection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</cellXfs>
  <cellStyles count="13">
    <cellStyle name="Normal" xfId="0" builtinId="0"/>
    <cellStyle name="Normal 2" xfId="3"/>
    <cellStyle name="Normal 3" xfId="2"/>
    <cellStyle name="Normal 3 2" xfId="4"/>
    <cellStyle name="Separador de milhares" xfId="1" builtinId="3"/>
    <cellStyle name="Separador de milhares 15" xfId="5"/>
    <cellStyle name="Separador de milhares 2" xfId="6"/>
    <cellStyle name="Separador de milhares 2 2" xfId="7"/>
    <cellStyle name="Separador de milhares 2 2 2" xfId="8"/>
    <cellStyle name="Separador de milhares 2 2 2 2" xfId="9"/>
    <cellStyle name="Separador de milhares 2 2 3" xfId="10"/>
    <cellStyle name="Separador de milhares 3" xfId="11"/>
    <cellStyle name="Separador de milhares 3 2" xfId="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7/Fluxo%20Caixa%20Diario%20Fevereiro%202017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stao"/>
      <sheetName val="sistema"/>
      <sheetName val="ABERTURAS GESTÃO"/>
    </sheetNames>
    <sheetDataSet>
      <sheetData sheetId="0"/>
      <sheetData sheetId="1">
        <row r="7">
          <cell r="C7" t="str">
            <v>mês anterior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Q276"/>
  <sheetViews>
    <sheetView showGridLines="0" tabSelected="1" topLeftCell="C1" zoomScale="40" zoomScaleNormal="40" workbookViewId="0">
      <pane xSplit="4" ySplit="6" topLeftCell="G20" activePane="bottomRight" state="frozen"/>
      <selection activeCell="C1" sqref="C1"/>
      <selection pane="topRight" activeCell="G1" sqref="G1"/>
      <selection pane="bottomLeft" activeCell="C7" sqref="C7"/>
      <selection pane="bottomRight" activeCell="C25" sqref="C25"/>
    </sheetView>
  </sheetViews>
  <sheetFormatPr defaultRowHeight="27"/>
  <cols>
    <col min="1" max="1" width="18.42578125" style="2" hidden="1" customWidth="1"/>
    <col min="2" max="2" width="0" style="2" hidden="1" customWidth="1"/>
    <col min="3" max="3" width="25.42578125" style="2" customWidth="1"/>
    <col min="4" max="4" width="17.140625" style="4" customWidth="1"/>
    <col min="5" max="5" width="10.7109375" style="4" customWidth="1"/>
    <col min="6" max="6" width="21" style="4" customWidth="1"/>
    <col min="7" max="7" width="33" style="5" customWidth="1"/>
    <col min="8" max="8" width="3.28515625" style="5" customWidth="1"/>
    <col min="9" max="9" width="30.7109375" style="6" customWidth="1"/>
    <col min="10" max="10" width="5.5703125" style="2" customWidth="1"/>
    <col min="11" max="11" width="25.28515625" style="2" customWidth="1"/>
    <col min="12" max="12" width="34" style="2" customWidth="1"/>
    <col min="13" max="16" width="30.7109375" style="2" customWidth="1"/>
    <col min="17" max="17" width="30.7109375" style="7" customWidth="1"/>
    <col min="18" max="18" width="30.85546875" style="7" customWidth="1"/>
    <col min="19" max="19" width="30.7109375" style="7" customWidth="1"/>
    <col min="20" max="20" width="31.85546875" style="7" customWidth="1"/>
    <col min="21" max="21" width="34" style="7" customWidth="1"/>
    <col min="22" max="22" width="1.7109375" style="7" customWidth="1"/>
    <col min="23" max="23" width="35.42578125" customWidth="1"/>
    <col min="24" max="24" width="30.7109375" customWidth="1"/>
    <col min="25" max="25" width="1.7109375" style="7" customWidth="1"/>
    <col min="26" max="28" width="30.7109375" customWidth="1"/>
    <col min="29" max="29" width="30.7109375" style="7" customWidth="1"/>
    <col min="30" max="30" width="1.7109375" style="7" customWidth="1"/>
    <col min="31" max="35" width="30.7109375" style="7" customWidth="1"/>
    <col min="36" max="36" width="1.7109375" style="7" customWidth="1"/>
    <col min="37" max="37" width="30.7109375" style="7" customWidth="1"/>
    <col min="38" max="38" width="15.7109375" style="7" customWidth="1"/>
    <col min="39" max="39" width="34.7109375" style="7" customWidth="1"/>
    <col min="40" max="40" width="39.7109375" style="7" customWidth="1"/>
    <col min="41" max="56" width="34.7109375" style="7" customWidth="1"/>
    <col min="57" max="57" width="34.7109375" customWidth="1"/>
    <col min="58" max="58" width="92.42578125" style="7" customWidth="1"/>
    <col min="59" max="59" width="18" style="2" customWidth="1"/>
    <col min="60" max="60" width="59.85546875" style="2" customWidth="1"/>
    <col min="61" max="61" width="33.140625" style="2" customWidth="1"/>
    <col min="62" max="62" width="15.7109375" style="2" customWidth="1"/>
    <col min="63" max="63" width="67.28515625" style="9" customWidth="1"/>
    <col min="64" max="64" width="26.28515625" style="9" customWidth="1"/>
    <col min="65" max="65" width="23.140625" style="9" customWidth="1"/>
    <col min="66" max="66" width="25.7109375" style="9" customWidth="1"/>
    <col min="67" max="71" width="15.7109375" style="9" customWidth="1"/>
    <col min="72" max="86" width="15.7109375" style="2" customWidth="1"/>
    <col min="87" max="87" width="26.85546875" style="2" bestFit="1" customWidth="1"/>
    <col min="88" max="92" width="15.7109375" style="2" customWidth="1"/>
    <col min="93" max="93" width="27.42578125" style="7" bestFit="1" customWidth="1"/>
    <col min="94" max="94" width="29.28515625" style="7" bestFit="1" customWidth="1"/>
    <col min="95" max="121" width="15.7109375" style="2" customWidth="1"/>
    <col min="122" max="16384" width="9.140625" style="2"/>
  </cols>
  <sheetData>
    <row r="1" spans="1:94" ht="63" customHeight="1">
      <c r="A1" s="1"/>
      <c r="C1" s="3"/>
      <c r="S1" s="8">
        <v>311</v>
      </c>
      <c r="T1" s="8">
        <v>313</v>
      </c>
      <c r="U1" s="8">
        <v>314</v>
      </c>
      <c r="V1" s="8"/>
      <c r="W1" s="8">
        <v>321</v>
      </c>
      <c r="X1" s="8">
        <v>322</v>
      </c>
      <c r="Y1" s="8"/>
      <c r="Z1" s="8">
        <v>331</v>
      </c>
      <c r="AA1" s="8">
        <v>332</v>
      </c>
      <c r="AB1" s="8">
        <v>333</v>
      </c>
      <c r="AC1" s="8">
        <v>333</v>
      </c>
      <c r="AD1" s="8"/>
      <c r="AE1" s="8">
        <v>351</v>
      </c>
      <c r="AF1" s="8">
        <v>352</v>
      </c>
      <c r="AG1" s="8">
        <v>353</v>
      </c>
      <c r="AH1" s="8">
        <v>360</v>
      </c>
      <c r="AI1" s="8">
        <v>370</v>
      </c>
    </row>
    <row r="2" spans="1:94" s="10" customFormat="1" ht="112.5" customHeight="1">
      <c r="E2" s="127"/>
      <c r="F2" s="127"/>
      <c r="G2" s="129" t="s">
        <v>73</v>
      </c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1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/>
      <c r="CO2" s="13"/>
      <c r="CP2" s="13"/>
    </row>
    <row r="3" spans="1:94" ht="15" customHeight="1" thickBot="1">
      <c r="D3" s="14"/>
      <c r="H3" s="15"/>
      <c r="J3" s="4"/>
      <c r="K3" s="16"/>
      <c r="L3" s="17"/>
      <c r="M3"/>
      <c r="N3"/>
      <c r="O3"/>
      <c r="P3"/>
      <c r="AL3" s="18"/>
      <c r="AM3" s="19"/>
      <c r="AN3" s="19"/>
      <c r="AO3" s="19"/>
      <c r="AP3" s="19"/>
      <c r="AQ3" s="20"/>
      <c r="AR3" s="20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</row>
    <row r="4" spans="1:94" s="7" customFormat="1" ht="48.75" customHeight="1" thickBot="1">
      <c r="D4" s="131"/>
      <c r="E4" s="21"/>
      <c r="F4" s="21"/>
      <c r="G4" s="22"/>
      <c r="H4" s="23"/>
      <c r="I4" s="22"/>
      <c r="K4" s="132" t="s">
        <v>0</v>
      </c>
      <c r="L4" s="133"/>
      <c r="M4" s="133"/>
      <c r="N4" s="133"/>
      <c r="O4" s="133"/>
      <c r="P4" s="133"/>
      <c r="Q4" s="134"/>
      <c r="R4" s="21"/>
      <c r="S4" s="135" t="s">
        <v>1</v>
      </c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7"/>
      <c r="AL4" s="24"/>
      <c r="AM4" s="132" t="s">
        <v>2</v>
      </c>
      <c r="AN4" s="133"/>
      <c r="AO4" s="133"/>
      <c r="AP4" s="133"/>
      <c r="AQ4" s="133"/>
      <c r="AR4" s="133"/>
      <c r="AS4" s="133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9"/>
      <c r="BE4"/>
    </row>
    <row r="5" spans="1:94" ht="54.95" customHeight="1">
      <c r="D5" s="25"/>
      <c r="E5" s="25"/>
      <c r="F5" s="25"/>
      <c r="G5" s="26" t="s">
        <v>3</v>
      </c>
      <c r="H5" s="15"/>
      <c r="I5" s="26" t="s">
        <v>4</v>
      </c>
      <c r="K5" s="140" t="s">
        <v>5</v>
      </c>
      <c r="L5" s="141"/>
      <c r="M5" s="141"/>
      <c r="N5" s="27">
        <f>SUM(K35:N35)</f>
        <v>0</v>
      </c>
      <c r="O5" s="142" t="s">
        <v>6</v>
      </c>
      <c r="P5" s="143"/>
      <c r="Q5" s="28" t="s">
        <v>7</v>
      </c>
      <c r="R5" s="21"/>
      <c r="S5" s="29" t="s">
        <v>8</v>
      </c>
      <c r="T5" s="30"/>
      <c r="U5" s="31">
        <f>SUM(S35:U35)</f>
        <v>0</v>
      </c>
      <c r="V5" s="32"/>
      <c r="W5" s="29" t="s">
        <v>9</v>
      </c>
      <c r="X5" s="31">
        <f>SUM(W35:X35)</f>
        <v>0</v>
      </c>
      <c r="Y5" s="32"/>
      <c r="Z5" s="144" t="s">
        <v>10</v>
      </c>
      <c r="AA5" s="145"/>
      <c r="AB5" s="145"/>
      <c r="AC5" s="31">
        <f>SUM(Z35:AC35)</f>
        <v>0</v>
      </c>
      <c r="AD5" s="32"/>
      <c r="AE5" s="144" t="s">
        <v>11</v>
      </c>
      <c r="AF5" s="145"/>
      <c r="AG5" s="145"/>
      <c r="AH5" s="145"/>
      <c r="AI5" s="31">
        <f>SUM(AE35:AI35)</f>
        <v>0</v>
      </c>
      <c r="AJ5" s="32"/>
      <c r="AK5" s="33" t="s">
        <v>7</v>
      </c>
      <c r="AL5" s="24"/>
      <c r="AM5" s="128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5"/>
      <c r="CO5"/>
      <c r="CP5"/>
    </row>
    <row r="6" spans="1:94" ht="87" customHeight="1" thickBot="1">
      <c r="D6" s="25" t="s">
        <v>12</v>
      </c>
      <c r="E6" s="25" t="s">
        <v>13</v>
      </c>
      <c r="F6" s="25" t="s">
        <v>14</v>
      </c>
      <c r="G6" s="36"/>
      <c r="H6" s="15"/>
      <c r="I6" s="36"/>
      <c r="K6" s="37" t="s">
        <v>15</v>
      </c>
      <c r="L6" s="38" t="s">
        <v>16</v>
      </c>
      <c r="M6" s="38" t="s">
        <v>17</v>
      </c>
      <c r="N6" s="38" t="s">
        <v>18</v>
      </c>
      <c r="O6" s="37" t="s">
        <v>19</v>
      </c>
      <c r="P6" s="38" t="s">
        <v>20</v>
      </c>
      <c r="Q6" s="39" t="s">
        <v>21</v>
      </c>
      <c r="R6" s="40"/>
      <c r="S6" s="37" t="s">
        <v>22</v>
      </c>
      <c r="T6" s="38" t="s">
        <v>23</v>
      </c>
      <c r="U6" s="41" t="s">
        <v>24</v>
      </c>
      <c r="V6" s="42"/>
      <c r="W6" s="37" t="s">
        <v>25</v>
      </c>
      <c r="X6" s="41" t="s">
        <v>26</v>
      </c>
      <c r="Y6" s="42"/>
      <c r="Z6" s="37" t="s">
        <v>27</v>
      </c>
      <c r="AA6" s="38" t="s">
        <v>28</v>
      </c>
      <c r="AB6" s="38" t="s">
        <v>29</v>
      </c>
      <c r="AC6" s="41" t="s">
        <v>30</v>
      </c>
      <c r="AD6" s="42"/>
      <c r="AE6" s="37" t="s">
        <v>31</v>
      </c>
      <c r="AF6" s="38" t="s">
        <v>32</v>
      </c>
      <c r="AG6" s="38" t="s">
        <v>33</v>
      </c>
      <c r="AH6" s="38" t="s">
        <v>34</v>
      </c>
      <c r="AI6" s="41" t="s">
        <v>35</v>
      </c>
      <c r="AJ6" s="42"/>
      <c r="AK6" s="39" t="s">
        <v>36</v>
      </c>
      <c r="AL6" s="43"/>
      <c r="AM6" s="37" t="s">
        <v>37</v>
      </c>
      <c r="AN6" s="38" t="s">
        <v>38</v>
      </c>
      <c r="AO6" s="38" t="s">
        <v>39</v>
      </c>
      <c r="AP6" s="38" t="s">
        <v>40</v>
      </c>
      <c r="AQ6" s="38" t="s">
        <v>41</v>
      </c>
      <c r="AR6" s="38" t="s">
        <v>42</v>
      </c>
      <c r="AS6" s="38" t="s">
        <v>43</v>
      </c>
      <c r="AT6" s="38" t="s">
        <v>44</v>
      </c>
      <c r="AU6" s="38" t="s">
        <v>45</v>
      </c>
      <c r="AV6" s="38" t="s">
        <v>46</v>
      </c>
      <c r="AW6" s="38" t="s">
        <v>47</v>
      </c>
      <c r="AX6" s="38" t="s">
        <v>48</v>
      </c>
      <c r="AY6" s="38" t="s">
        <v>49</v>
      </c>
      <c r="AZ6" s="38" t="s">
        <v>50</v>
      </c>
      <c r="BA6" s="38" t="s">
        <v>51</v>
      </c>
      <c r="BB6" s="38" t="s">
        <v>52</v>
      </c>
      <c r="BC6" s="38" t="s">
        <v>53</v>
      </c>
      <c r="BD6" s="41" t="s">
        <v>54</v>
      </c>
      <c r="CO6"/>
      <c r="CP6"/>
    </row>
    <row r="7" spans="1:94" ht="54.95" customHeight="1">
      <c r="D7" s="140" t="str">
        <f>+[1]sistema!C7</f>
        <v>mês anterior</v>
      </c>
      <c r="E7" s="149">
        <f>+[1]sistema!D7</f>
        <v>0</v>
      </c>
      <c r="F7" s="150">
        <f>+[1]sistema!E7</f>
        <v>0</v>
      </c>
      <c r="G7" s="44">
        <v>0</v>
      </c>
      <c r="H7" s="45"/>
      <c r="I7" s="44">
        <v>4455211.762000069</v>
      </c>
      <c r="J7" s="10"/>
      <c r="K7" s="46">
        <v>0</v>
      </c>
      <c r="L7" s="47">
        <v>0</v>
      </c>
      <c r="M7" s="47">
        <v>0</v>
      </c>
      <c r="N7" s="47">
        <f>SUM(AM7:BD7)</f>
        <v>0</v>
      </c>
      <c r="O7" s="46">
        <v>0</v>
      </c>
      <c r="P7" s="47">
        <v>0</v>
      </c>
      <c r="Q7" s="44">
        <f>SUM(K7:P7)</f>
        <v>0</v>
      </c>
      <c r="R7" s="13"/>
      <c r="S7" s="46">
        <v>0</v>
      </c>
      <c r="T7" s="47">
        <v>0</v>
      </c>
      <c r="U7" s="48">
        <v>0</v>
      </c>
      <c r="V7" s="49"/>
      <c r="W7" s="46">
        <v>0</v>
      </c>
      <c r="X7" s="48">
        <v>0</v>
      </c>
      <c r="Y7" s="49"/>
      <c r="Z7" s="46">
        <v>0</v>
      </c>
      <c r="AA7" s="47">
        <v>0</v>
      </c>
      <c r="AB7" s="47">
        <v>0</v>
      </c>
      <c r="AC7" s="48">
        <v>0</v>
      </c>
      <c r="AD7" s="49"/>
      <c r="AE7" s="46">
        <v>0</v>
      </c>
      <c r="AF7" s="47">
        <v>0</v>
      </c>
      <c r="AG7" s="47">
        <v>0</v>
      </c>
      <c r="AH7" s="47">
        <v>0</v>
      </c>
      <c r="AI7" s="48">
        <v>0</v>
      </c>
      <c r="AJ7" s="49"/>
      <c r="AK7" s="44">
        <f>SUM(S7:AI7)</f>
        <v>0</v>
      </c>
      <c r="AL7" s="11"/>
      <c r="AM7" s="46">
        <v>0</v>
      </c>
      <c r="AN7" s="47">
        <v>0</v>
      </c>
      <c r="AO7" s="47">
        <v>0</v>
      </c>
      <c r="AP7" s="47">
        <v>0</v>
      </c>
      <c r="AQ7" s="47">
        <v>0</v>
      </c>
      <c r="AR7" s="47">
        <v>0</v>
      </c>
      <c r="AS7" s="47">
        <v>0</v>
      </c>
      <c r="AT7" s="47">
        <v>0</v>
      </c>
      <c r="AU7" s="47">
        <v>0</v>
      </c>
      <c r="AV7" s="47">
        <v>0</v>
      </c>
      <c r="AW7" s="47">
        <v>0</v>
      </c>
      <c r="AX7" s="47">
        <v>0</v>
      </c>
      <c r="AY7" s="47">
        <v>0</v>
      </c>
      <c r="AZ7" s="47">
        <v>0</v>
      </c>
      <c r="BA7" s="47">
        <v>0</v>
      </c>
      <c r="BB7" s="47">
        <v>0</v>
      </c>
      <c r="BC7" s="47">
        <v>0</v>
      </c>
      <c r="BD7" s="48">
        <v>0</v>
      </c>
      <c r="CO7"/>
      <c r="CP7"/>
    </row>
    <row r="8" spans="1:94" s="5" customFormat="1" ht="54.95" customHeight="1">
      <c r="D8" s="57">
        <v>42767</v>
      </c>
      <c r="E8" s="58" t="s">
        <v>71</v>
      </c>
      <c r="F8" s="58" t="s">
        <v>70</v>
      </c>
      <c r="G8" s="59">
        <v>4455211.762000069</v>
      </c>
      <c r="H8" s="45"/>
      <c r="I8" s="59">
        <v>2790788.7120000683</v>
      </c>
      <c r="J8" s="45"/>
      <c r="K8" s="60">
        <v>30386.86</v>
      </c>
      <c r="L8" s="49">
        <v>0</v>
      </c>
      <c r="M8" s="49">
        <v>28776.799999999999</v>
      </c>
      <c r="N8" s="49">
        <v>2198.15</v>
      </c>
      <c r="O8" s="60">
        <v>0</v>
      </c>
      <c r="P8" s="49">
        <v>0</v>
      </c>
      <c r="Q8" s="59">
        <v>61361.810000000005</v>
      </c>
      <c r="R8" s="56"/>
      <c r="S8" s="60">
        <v>738586.72</v>
      </c>
      <c r="T8" s="49">
        <v>96743.13</v>
      </c>
      <c r="U8" s="61">
        <v>0</v>
      </c>
      <c r="V8" s="49"/>
      <c r="W8" s="60">
        <v>1309.25</v>
      </c>
      <c r="X8" s="61">
        <v>-2803.48</v>
      </c>
      <c r="Y8" s="49"/>
      <c r="Z8" s="60">
        <v>0</v>
      </c>
      <c r="AA8" s="49">
        <v>875847.69</v>
      </c>
      <c r="AB8" s="49">
        <v>0</v>
      </c>
      <c r="AC8" s="61">
        <v>0</v>
      </c>
      <c r="AD8" s="49"/>
      <c r="AE8" s="60">
        <v>14583.83</v>
      </c>
      <c r="AF8" s="49">
        <v>17.72</v>
      </c>
      <c r="AG8" s="49">
        <v>1500</v>
      </c>
      <c r="AH8" s="49">
        <v>0</v>
      </c>
      <c r="AI8" s="61">
        <v>0</v>
      </c>
      <c r="AJ8" s="49"/>
      <c r="AK8" s="59">
        <v>1725784.86</v>
      </c>
      <c r="AL8" s="11"/>
      <c r="AM8" s="60">
        <v>793.68</v>
      </c>
      <c r="AN8" s="49">
        <v>1404.47</v>
      </c>
      <c r="AO8" s="49">
        <v>0</v>
      </c>
      <c r="AP8" s="49">
        <v>0</v>
      </c>
      <c r="AQ8" s="49">
        <v>0</v>
      </c>
      <c r="AR8" s="49">
        <v>0</v>
      </c>
      <c r="AS8" s="49">
        <v>0</v>
      </c>
      <c r="AT8" s="49">
        <v>0</v>
      </c>
      <c r="AU8" s="49">
        <v>0</v>
      </c>
      <c r="AV8" s="49">
        <v>0</v>
      </c>
      <c r="AW8" s="49">
        <v>0</v>
      </c>
      <c r="AX8" s="49">
        <v>0</v>
      </c>
      <c r="AY8" s="49">
        <v>0</v>
      </c>
      <c r="AZ8" s="49">
        <v>0</v>
      </c>
      <c r="BA8" s="49">
        <v>0</v>
      </c>
      <c r="BB8" s="49">
        <v>0</v>
      </c>
      <c r="BC8" s="49">
        <v>0</v>
      </c>
      <c r="BD8" s="61">
        <v>0</v>
      </c>
      <c r="BE8" s="6"/>
      <c r="CO8" s="6"/>
      <c r="CP8" s="6"/>
    </row>
    <row r="9" spans="1:94" s="5" customFormat="1" ht="54.95" customHeight="1">
      <c r="D9" s="57">
        <v>42768</v>
      </c>
      <c r="E9" s="58" t="s">
        <v>72</v>
      </c>
      <c r="F9" s="58" t="s">
        <v>70</v>
      </c>
      <c r="G9" s="59">
        <v>2790788.7120000683</v>
      </c>
      <c r="H9" s="45"/>
      <c r="I9" s="59">
        <v>2765666.8120000684</v>
      </c>
      <c r="J9" s="45"/>
      <c r="K9" s="60">
        <v>3183.93</v>
      </c>
      <c r="L9" s="49">
        <v>0</v>
      </c>
      <c r="M9" s="49">
        <v>2124.85</v>
      </c>
      <c r="N9" s="49">
        <v>17390.8</v>
      </c>
      <c r="O9" s="60">
        <v>0</v>
      </c>
      <c r="P9" s="49">
        <v>0</v>
      </c>
      <c r="Q9" s="59">
        <v>22699.579999999998</v>
      </c>
      <c r="R9" s="56"/>
      <c r="S9" s="60">
        <v>38054.839999999997</v>
      </c>
      <c r="T9" s="49">
        <v>0</v>
      </c>
      <c r="U9" s="61">
        <v>0</v>
      </c>
      <c r="V9" s="49"/>
      <c r="W9" s="60">
        <v>4080</v>
      </c>
      <c r="X9" s="61">
        <v>0</v>
      </c>
      <c r="Y9" s="49"/>
      <c r="Z9" s="60">
        <v>0</v>
      </c>
      <c r="AA9" s="49">
        <v>4860.49</v>
      </c>
      <c r="AB9" s="49">
        <v>0</v>
      </c>
      <c r="AC9" s="61">
        <v>0</v>
      </c>
      <c r="AD9" s="49"/>
      <c r="AE9" s="60">
        <v>91.8</v>
      </c>
      <c r="AF9" s="49">
        <v>28.6</v>
      </c>
      <c r="AG9" s="49">
        <v>705.75</v>
      </c>
      <c r="AH9" s="49">
        <v>0</v>
      </c>
      <c r="AI9" s="61">
        <v>0</v>
      </c>
      <c r="AJ9" s="49"/>
      <c r="AK9" s="59">
        <v>47821.479999999996</v>
      </c>
      <c r="AL9" s="11"/>
      <c r="AM9" s="60">
        <v>337.95</v>
      </c>
      <c r="AN9" s="49">
        <v>14098.65</v>
      </c>
      <c r="AO9" s="49">
        <v>0</v>
      </c>
      <c r="AP9" s="49">
        <v>0</v>
      </c>
      <c r="AQ9" s="49">
        <v>0</v>
      </c>
      <c r="AR9" s="49">
        <v>0</v>
      </c>
      <c r="AS9" s="49">
        <v>0</v>
      </c>
      <c r="AT9" s="49">
        <v>0</v>
      </c>
      <c r="AU9" s="49">
        <v>0</v>
      </c>
      <c r="AV9" s="49">
        <v>0</v>
      </c>
      <c r="AW9" s="49">
        <v>0</v>
      </c>
      <c r="AX9" s="49">
        <v>0</v>
      </c>
      <c r="AY9" s="49">
        <v>0</v>
      </c>
      <c r="AZ9" s="49">
        <v>0</v>
      </c>
      <c r="BA9" s="49">
        <v>0</v>
      </c>
      <c r="BB9" s="49">
        <v>0</v>
      </c>
      <c r="BC9" s="49">
        <v>2300</v>
      </c>
      <c r="BD9" s="61">
        <v>654.20000000000005</v>
      </c>
      <c r="BE9" s="6"/>
      <c r="CO9" s="6"/>
      <c r="CP9" s="6"/>
    </row>
    <row r="10" spans="1:94" s="5" customFormat="1" ht="54.95" customHeight="1">
      <c r="D10" s="57">
        <v>42769</v>
      </c>
      <c r="E10" s="58" t="s">
        <v>75</v>
      </c>
      <c r="F10" s="58" t="s">
        <v>70</v>
      </c>
      <c r="G10" s="59">
        <v>2765666.8120000684</v>
      </c>
      <c r="H10" s="45"/>
      <c r="I10" s="59">
        <v>2341291.4120000685</v>
      </c>
      <c r="J10" s="45"/>
      <c r="K10" s="60">
        <v>2662.56</v>
      </c>
      <c r="L10" s="49">
        <v>0</v>
      </c>
      <c r="M10" s="49">
        <v>3332.1</v>
      </c>
      <c r="N10" s="49">
        <v>818359.36</v>
      </c>
      <c r="O10" s="60">
        <v>0</v>
      </c>
      <c r="P10" s="49">
        <v>0</v>
      </c>
      <c r="Q10" s="59">
        <v>824354.02</v>
      </c>
      <c r="R10" s="56"/>
      <c r="S10" s="60">
        <v>24983.019999999997</v>
      </c>
      <c r="T10" s="49">
        <v>0</v>
      </c>
      <c r="U10" s="61">
        <v>352845.97</v>
      </c>
      <c r="V10" s="49"/>
      <c r="W10" s="60">
        <v>71446.69</v>
      </c>
      <c r="X10" s="61">
        <v>607278.64</v>
      </c>
      <c r="Y10" s="49"/>
      <c r="Z10" s="60">
        <v>0</v>
      </c>
      <c r="AA10" s="49">
        <v>82128.19</v>
      </c>
      <c r="AB10" s="49">
        <v>0</v>
      </c>
      <c r="AC10" s="61">
        <v>0</v>
      </c>
      <c r="AD10" s="49"/>
      <c r="AE10" s="60">
        <v>32355.86</v>
      </c>
      <c r="AF10" s="49">
        <v>74332.77</v>
      </c>
      <c r="AG10" s="49">
        <v>3358.28</v>
      </c>
      <c r="AH10" s="49">
        <v>0</v>
      </c>
      <c r="AI10" s="61">
        <v>0</v>
      </c>
      <c r="AJ10" s="49"/>
      <c r="AK10" s="59">
        <v>1248729.4200000002</v>
      </c>
      <c r="AL10" s="11"/>
      <c r="AM10" s="60">
        <v>373.11</v>
      </c>
      <c r="AN10" s="49">
        <v>1526.37</v>
      </c>
      <c r="AO10" s="49">
        <v>0</v>
      </c>
      <c r="AP10" s="49">
        <v>0</v>
      </c>
      <c r="AQ10" s="49">
        <v>0</v>
      </c>
      <c r="AR10" s="49">
        <v>0</v>
      </c>
      <c r="AS10" s="49">
        <v>0</v>
      </c>
      <c r="AT10" s="49">
        <v>0</v>
      </c>
      <c r="AU10" s="49">
        <v>0</v>
      </c>
      <c r="AV10" s="49">
        <v>0</v>
      </c>
      <c r="AW10" s="49">
        <v>816459.88</v>
      </c>
      <c r="AX10" s="49">
        <v>0</v>
      </c>
      <c r="AY10" s="49">
        <v>0</v>
      </c>
      <c r="AZ10" s="49">
        <v>0</v>
      </c>
      <c r="BA10" s="49">
        <v>0</v>
      </c>
      <c r="BB10" s="49">
        <v>0</v>
      </c>
      <c r="BC10" s="49">
        <v>0</v>
      </c>
      <c r="BD10" s="61">
        <v>0</v>
      </c>
      <c r="BE10" s="6"/>
      <c r="CO10" s="6"/>
      <c r="CP10" s="6"/>
    </row>
    <row r="11" spans="1:94" s="5" customFormat="1" ht="54.95" customHeight="1">
      <c r="D11" s="57">
        <v>42772</v>
      </c>
      <c r="E11" s="58" t="s">
        <v>76</v>
      </c>
      <c r="F11" s="58" t="s">
        <v>70</v>
      </c>
      <c r="G11" s="59">
        <v>2341291.4120000685</v>
      </c>
      <c r="H11" s="45"/>
      <c r="I11" s="59">
        <v>3385575.6620000685</v>
      </c>
      <c r="J11" s="45"/>
      <c r="K11" s="60">
        <v>1321.05</v>
      </c>
      <c r="L11" s="49">
        <v>0</v>
      </c>
      <c r="M11" s="49">
        <v>1849.53</v>
      </c>
      <c r="N11" s="49">
        <v>2373461.0999999996</v>
      </c>
      <c r="O11" s="60">
        <v>0</v>
      </c>
      <c r="P11" s="49">
        <v>0</v>
      </c>
      <c r="Q11" s="59">
        <v>2376631.6799999997</v>
      </c>
      <c r="R11" s="56"/>
      <c r="S11" s="60">
        <v>7929.35</v>
      </c>
      <c r="T11" s="49">
        <v>508662.72</v>
      </c>
      <c r="U11" s="61">
        <v>32762.87</v>
      </c>
      <c r="V11" s="49"/>
      <c r="W11" s="60">
        <v>11354.669999999998</v>
      </c>
      <c r="X11" s="61">
        <v>0</v>
      </c>
      <c r="Y11" s="49"/>
      <c r="Z11" s="60">
        <v>0</v>
      </c>
      <c r="AA11" s="49">
        <v>308978.13</v>
      </c>
      <c r="AB11" s="49">
        <v>0</v>
      </c>
      <c r="AC11" s="61">
        <v>0</v>
      </c>
      <c r="AD11" s="49"/>
      <c r="AE11" s="60">
        <v>461717.39</v>
      </c>
      <c r="AF11" s="49">
        <v>0</v>
      </c>
      <c r="AG11" s="49">
        <v>942.3</v>
      </c>
      <c r="AH11" s="49">
        <v>0</v>
      </c>
      <c r="AI11" s="61">
        <v>0</v>
      </c>
      <c r="AJ11" s="49"/>
      <c r="AK11" s="59">
        <v>1332347.43</v>
      </c>
      <c r="AL11" s="11"/>
      <c r="AM11" s="60">
        <v>709.95</v>
      </c>
      <c r="AN11" s="49">
        <v>3117.18</v>
      </c>
      <c r="AO11" s="49">
        <v>0</v>
      </c>
      <c r="AP11" s="49">
        <v>0</v>
      </c>
      <c r="AQ11" s="49">
        <v>2369633.9699999997</v>
      </c>
      <c r="AR11" s="49">
        <v>0</v>
      </c>
      <c r="AS11" s="49">
        <v>0</v>
      </c>
      <c r="AT11" s="49">
        <v>0</v>
      </c>
      <c r="AU11" s="49">
        <v>0</v>
      </c>
      <c r="AV11" s="49">
        <v>0</v>
      </c>
      <c r="AW11" s="49">
        <v>0</v>
      </c>
      <c r="AX11" s="49">
        <v>0</v>
      </c>
      <c r="AY11" s="49">
        <v>0</v>
      </c>
      <c r="AZ11" s="49">
        <v>0</v>
      </c>
      <c r="BA11" s="49">
        <v>0</v>
      </c>
      <c r="BB11" s="49">
        <v>0</v>
      </c>
      <c r="BC11" s="49">
        <v>0</v>
      </c>
      <c r="BD11" s="61">
        <v>0</v>
      </c>
      <c r="BE11" s="6"/>
      <c r="CO11" s="6"/>
      <c r="CP11" s="6"/>
    </row>
    <row r="12" spans="1:94" s="5" customFormat="1" ht="54.95" customHeight="1">
      <c r="D12" s="57">
        <v>42773</v>
      </c>
      <c r="E12" s="58" t="s">
        <v>77</v>
      </c>
      <c r="F12" s="58" t="s">
        <v>70</v>
      </c>
      <c r="G12" s="59">
        <v>3385575.6620000685</v>
      </c>
      <c r="H12" s="45"/>
      <c r="I12" s="59">
        <v>18224062.452000067</v>
      </c>
      <c r="J12" s="45"/>
      <c r="K12" s="60">
        <v>1974.59</v>
      </c>
      <c r="L12" s="49">
        <v>0</v>
      </c>
      <c r="M12" s="49">
        <v>1915.58</v>
      </c>
      <c r="N12" s="49">
        <v>1083782.74</v>
      </c>
      <c r="O12" s="60">
        <v>0</v>
      </c>
      <c r="P12" s="49">
        <v>16000000</v>
      </c>
      <c r="Q12" s="59">
        <v>17087672.91</v>
      </c>
      <c r="R12" s="56"/>
      <c r="S12" s="60">
        <v>13231.67</v>
      </c>
      <c r="T12" s="49">
        <v>0</v>
      </c>
      <c r="U12" s="61">
        <v>1722498.46</v>
      </c>
      <c r="V12" s="49"/>
      <c r="W12" s="60">
        <v>0</v>
      </c>
      <c r="X12" s="61">
        <v>0</v>
      </c>
      <c r="Y12" s="49"/>
      <c r="Z12" s="60">
        <v>13006.94</v>
      </c>
      <c r="AA12" s="49">
        <v>0</v>
      </c>
      <c r="AB12" s="49">
        <v>0</v>
      </c>
      <c r="AC12" s="61">
        <v>0</v>
      </c>
      <c r="AD12" s="49"/>
      <c r="AE12" s="60">
        <v>406994.6</v>
      </c>
      <c r="AF12" s="49">
        <v>92254.45</v>
      </c>
      <c r="AG12" s="49">
        <v>1200</v>
      </c>
      <c r="AH12" s="49">
        <v>0</v>
      </c>
      <c r="AI12" s="61">
        <v>0</v>
      </c>
      <c r="AJ12" s="49"/>
      <c r="AK12" s="59">
        <v>2249186.12</v>
      </c>
      <c r="AL12" s="11"/>
      <c r="AM12" s="60">
        <v>506.05</v>
      </c>
      <c r="AN12" s="49">
        <v>936.2</v>
      </c>
      <c r="AO12" s="49">
        <v>0</v>
      </c>
      <c r="AP12" s="49">
        <v>0</v>
      </c>
      <c r="AQ12" s="49">
        <v>0</v>
      </c>
      <c r="AR12" s="49">
        <v>0</v>
      </c>
      <c r="AS12" s="49">
        <v>0</v>
      </c>
      <c r="AT12" s="49">
        <v>0</v>
      </c>
      <c r="AU12" s="49">
        <v>0</v>
      </c>
      <c r="AV12" s="49">
        <v>0</v>
      </c>
      <c r="AW12" s="49">
        <v>1011930.08</v>
      </c>
      <c r="AX12" s="49">
        <v>0</v>
      </c>
      <c r="AY12" s="49">
        <v>0</v>
      </c>
      <c r="AZ12" s="49">
        <v>0</v>
      </c>
      <c r="BA12" s="49">
        <v>0</v>
      </c>
      <c r="BB12" s="49">
        <v>0</v>
      </c>
      <c r="BC12" s="49">
        <v>0</v>
      </c>
      <c r="BD12" s="61">
        <v>70410.41</v>
      </c>
      <c r="BE12" s="6"/>
      <c r="CO12" s="6"/>
      <c r="CP12" s="6"/>
    </row>
    <row r="13" spans="1:94" s="5" customFormat="1" ht="54.95" customHeight="1">
      <c r="D13" s="57">
        <v>42774</v>
      </c>
      <c r="E13" s="58" t="s">
        <v>71</v>
      </c>
      <c r="F13" s="58" t="s">
        <v>70</v>
      </c>
      <c r="G13" s="59">
        <v>18224062.452000067</v>
      </c>
      <c r="H13" s="45"/>
      <c r="I13" s="59">
        <v>18169423.202000067</v>
      </c>
      <c r="J13" s="45"/>
      <c r="K13" s="60">
        <v>3072.19</v>
      </c>
      <c r="L13" s="49">
        <v>0</v>
      </c>
      <c r="M13" s="49">
        <v>1824.54</v>
      </c>
      <c r="N13" s="49">
        <v>3137.23</v>
      </c>
      <c r="O13" s="60">
        <v>0</v>
      </c>
      <c r="P13" s="49">
        <v>0</v>
      </c>
      <c r="Q13" s="59">
        <v>8033.9599999999991</v>
      </c>
      <c r="R13" s="56"/>
      <c r="S13" s="60">
        <v>94840.01</v>
      </c>
      <c r="T13" s="49">
        <v>0</v>
      </c>
      <c r="U13" s="61">
        <v>9889.2000000000007</v>
      </c>
      <c r="V13" s="49"/>
      <c r="W13" s="60">
        <v>-578358.68999999994</v>
      </c>
      <c r="X13" s="61">
        <v>0</v>
      </c>
      <c r="Y13" s="49"/>
      <c r="Z13" s="60">
        <v>12382.02</v>
      </c>
      <c r="AA13" s="49">
        <v>523893.32999999996</v>
      </c>
      <c r="AB13" s="49">
        <v>0</v>
      </c>
      <c r="AC13" s="61">
        <v>0</v>
      </c>
      <c r="AD13" s="49"/>
      <c r="AE13" s="60">
        <v>0</v>
      </c>
      <c r="AF13" s="49">
        <v>27.34</v>
      </c>
      <c r="AG13" s="49">
        <v>0</v>
      </c>
      <c r="AH13" s="49">
        <v>0</v>
      </c>
      <c r="AI13" s="61">
        <v>0</v>
      </c>
      <c r="AJ13" s="49"/>
      <c r="AK13" s="59">
        <v>62673.209999999992</v>
      </c>
      <c r="AL13" s="11"/>
      <c r="AM13" s="60">
        <v>540.30999999999995</v>
      </c>
      <c r="AN13" s="49">
        <v>2596.92</v>
      </c>
      <c r="AO13" s="49">
        <v>0</v>
      </c>
      <c r="AP13" s="49">
        <v>0</v>
      </c>
      <c r="AQ13" s="49">
        <v>0</v>
      </c>
      <c r="AR13" s="49">
        <v>0</v>
      </c>
      <c r="AS13" s="49">
        <v>0</v>
      </c>
      <c r="AT13" s="49">
        <v>0</v>
      </c>
      <c r="AU13" s="49">
        <v>0</v>
      </c>
      <c r="AV13" s="49">
        <v>0</v>
      </c>
      <c r="AW13" s="49">
        <v>0</v>
      </c>
      <c r="AX13" s="49">
        <v>0</v>
      </c>
      <c r="AY13" s="49">
        <v>0</v>
      </c>
      <c r="AZ13" s="49">
        <v>0</v>
      </c>
      <c r="BA13" s="49">
        <v>0</v>
      </c>
      <c r="BB13" s="49">
        <v>0</v>
      </c>
      <c r="BC13" s="49">
        <v>0</v>
      </c>
      <c r="BD13" s="61">
        <v>0</v>
      </c>
      <c r="BE13" s="6"/>
      <c r="CO13" s="6"/>
      <c r="CP13" s="6"/>
    </row>
    <row r="14" spans="1:94" s="5" customFormat="1" ht="54.95" customHeight="1">
      <c r="D14" s="57">
        <v>42775</v>
      </c>
      <c r="E14" s="58" t="s">
        <v>72</v>
      </c>
      <c r="F14" s="58" t="s">
        <v>70</v>
      </c>
      <c r="G14" s="59">
        <v>18169423.202000067</v>
      </c>
      <c r="H14" s="45"/>
      <c r="I14" s="59">
        <v>17950310.182000067</v>
      </c>
      <c r="J14" s="45"/>
      <c r="K14" s="60">
        <v>6405.08</v>
      </c>
      <c r="L14" s="49">
        <v>0</v>
      </c>
      <c r="M14" s="49">
        <v>0</v>
      </c>
      <c r="N14" s="49">
        <v>17758.330000000002</v>
      </c>
      <c r="O14" s="60">
        <v>0</v>
      </c>
      <c r="P14" s="49">
        <v>0</v>
      </c>
      <c r="Q14" s="59">
        <v>24163.410000000003</v>
      </c>
      <c r="R14" s="56"/>
      <c r="S14" s="60">
        <v>9606.51</v>
      </c>
      <c r="T14" s="49">
        <v>0</v>
      </c>
      <c r="U14" s="61">
        <v>51098.97</v>
      </c>
      <c r="V14" s="49"/>
      <c r="W14" s="60">
        <v>44.26</v>
      </c>
      <c r="X14" s="61">
        <v>0</v>
      </c>
      <c r="Y14" s="49"/>
      <c r="Z14" s="60">
        <v>7725</v>
      </c>
      <c r="AA14" s="49">
        <v>162988.01</v>
      </c>
      <c r="AB14" s="49">
        <v>0</v>
      </c>
      <c r="AC14" s="61">
        <v>0</v>
      </c>
      <c r="AD14" s="49"/>
      <c r="AE14" s="60">
        <v>10889.76</v>
      </c>
      <c r="AF14" s="49">
        <v>107.92</v>
      </c>
      <c r="AG14" s="49">
        <v>816</v>
      </c>
      <c r="AH14" s="49">
        <v>0</v>
      </c>
      <c r="AI14" s="61">
        <v>0</v>
      </c>
      <c r="AJ14" s="49"/>
      <c r="AK14" s="59">
        <v>243276.43000000002</v>
      </c>
      <c r="AL14" s="11"/>
      <c r="AM14" s="60">
        <v>808.83</v>
      </c>
      <c r="AN14" s="49">
        <v>16949.5</v>
      </c>
      <c r="AO14" s="49">
        <v>0</v>
      </c>
      <c r="AP14" s="49">
        <v>0</v>
      </c>
      <c r="AQ14" s="49">
        <v>0</v>
      </c>
      <c r="AR14" s="49">
        <v>0</v>
      </c>
      <c r="AS14" s="49">
        <v>0</v>
      </c>
      <c r="AT14" s="49">
        <v>0</v>
      </c>
      <c r="AU14" s="49">
        <v>0</v>
      </c>
      <c r="AV14" s="49">
        <v>0</v>
      </c>
      <c r="AW14" s="49">
        <v>0</v>
      </c>
      <c r="AX14" s="49">
        <v>0</v>
      </c>
      <c r="AY14" s="49">
        <v>0</v>
      </c>
      <c r="AZ14" s="49">
        <v>0</v>
      </c>
      <c r="BA14" s="49">
        <v>0</v>
      </c>
      <c r="BB14" s="49">
        <v>0</v>
      </c>
      <c r="BC14" s="49">
        <v>0</v>
      </c>
      <c r="BD14" s="61">
        <v>0</v>
      </c>
      <c r="BE14" s="6"/>
      <c r="CO14" s="6"/>
      <c r="CP14" s="6"/>
    </row>
    <row r="15" spans="1:94" s="5" customFormat="1" ht="54.95" customHeight="1">
      <c r="D15" s="57">
        <v>42776</v>
      </c>
      <c r="E15" s="58" t="s">
        <v>75</v>
      </c>
      <c r="F15" s="58" t="s">
        <v>70</v>
      </c>
      <c r="G15" s="59">
        <v>17950310.182000067</v>
      </c>
      <c r="H15" s="45"/>
      <c r="I15" s="59">
        <v>18904342.022000067</v>
      </c>
      <c r="J15" s="45"/>
      <c r="K15" s="60">
        <v>1861.95</v>
      </c>
      <c r="L15" s="49">
        <v>0</v>
      </c>
      <c r="M15" s="49">
        <v>3632.8</v>
      </c>
      <c r="N15" s="49">
        <v>1164718.3700000001</v>
      </c>
      <c r="O15" s="60">
        <v>0</v>
      </c>
      <c r="P15" s="49">
        <v>0</v>
      </c>
      <c r="Q15" s="59">
        <v>1170213.1200000001</v>
      </c>
      <c r="R15" s="56"/>
      <c r="S15" s="60">
        <v>0</v>
      </c>
      <c r="T15" s="49">
        <v>41300.97</v>
      </c>
      <c r="U15" s="61">
        <v>5942.39</v>
      </c>
      <c r="V15" s="49"/>
      <c r="W15" s="60">
        <v>17963.52</v>
      </c>
      <c r="X15" s="61">
        <v>0</v>
      </c>
      <c r="Y15" s="49"/>
      <c r="Z15" s="60">
        <v>19545.71</v>
      </c>
      <c r="AA15" s="49">
        <v>0</v>
      </c>
      <c r="AB15" s="49">
        <v>0</v>
      </c>
      <c r="AC15" s="61">
        <v>0</v>
      </c>
      <c r="AD15" s="49"/>
      <c r="AE15" s="60">
        <v>25487</v>
      </c>
      <c r="AF15" s="49">
        <v>105821.69</v>
      </c>
      <c r="AG15" s="49">
        <v>120</v>
      </c>
      <c r="AH15" s="49">
        <v>0</v>
      </c>
      <c r="AI15" s="61">
        <v>0</v>
      </c>
      <c r="AJ15" s="49"/>
      <c r="AK15" s="59">
        <v>216181.28</v>
      </c>
      <c r="AL15" s="11"/>
      <c r="AM15" s="60">
        <v>1186.76</v>
      </c>
      <c r="AN15" s="49">
        <v>874.78</v>
      </c>
      <c r="AO15" s="49">
        <v>0</v>
      </c>
      <c r="AP15" s="49">
        <v>0</v>
      </c>
      <c r="AQ15" s="49">
        <v>0</v>
      </c>
      <c r="AR15" s="49">
        <v>0</v>
      </c>
      <c r="AS15" s="49">
        <v>0</v>
      </c>
      <c r="AT15" s="49">
        <v>0</v>
      </c>
      <c r="AU15" s="49">
        <v>0</v>
      </c>
      <c r="AV15" s="49">
        <v>0</v>
      </c>
      <c r="AW15" s="49">
        <v>1162656.83</v>
      </c>
      <c r="AX15" s="49">
        <v>0</v>
      </c>
      <c r="AY15" s="49">
        <v>0</v>
      </c>
      <c r="AZ15" s="49">
        <v>0</v>
      </c>
      <c r="BA15" s="49">
        <v>0</v>
      </c>
      <c r="BB15" s="49">
        <v>0</v>
      </c>
      <c r="BC15" s="49">
        <v>0</v>
      </c>
      <c r="BD15" s="61">
        <v>0</v>
      </c>
      <c r="BE15" s="6"/>
      <c r="CO15" s="6"/>
      <c r="CP15" s="6"/>
    </row>
    <row r="16" spans="1:94" s="5" customFormat="1" ht="54.95" customHeight="1">
      <c r="D16" s="57">
        <v>42779</v>
      </c>
      <c r="E16" s="58" t="s">
        <v>76</v>
      </c>
      <c r="F16" s="58" t="s">
        <v>70</v>
      </c>
      <c r="G16" s="59">
        <v>18904342.022000067</v>
      </c>
      <c r="H16" s="45"/>
      <c r="I16" s="59">
        <v>17435913.662000068</v>
      </c>
      <c r="J16" s="45"/>
      <c r="K16" s="60">
        <v>1861.93</v>
      </c>
      <c r="L16" s="49">
        <v>0</v>
      </c>
      <c r="M16" s="49">
        <v>3632.8</v>
      </c>
      <c r="N16" s="49">
        <v>307766.13</v>
      </c>
      <c r="O16" s="60">
        <v>0</v>
      </c>
      <c r="P16" s="49">
        <v>0</v>
      </c>
      <c r="Q16" s="59">
        <v>313260.86</v>
      </c>
      <c r="R16" s="56"/>
      <c r="S16" s="60">
        <v>15945.48</v>
      </c>
      <c r="T16" s="49">
        <v>0</v>
      </c>
      <c r="U16" s="61">
        <v>0</v>
      </c>
      <c r="V16" s="49"/>
      <c r="W16" s="60">
        <v>14059.63</v>
      </c>
      <c r="X16" s="61">
        <v>1865.38</v>
      </c>
      <c r="Y16" s="49"/>
      <c r="Z16" s="60">
        <v>0</v>
      </c>
      <c r="AA16" s="49">
        <v>1674011.87</v>
      </c>
      <c r="AB16" s="49">
        <v>0</v>
      </c>
      <c r="AC16" s="61">
        <v>0</v>
      </c>
      <c r="AD16" s="49"/>
      <c r="AE16" s="60">
        <v>19848.54</v>
      </c>
      <c r="AF16" s="49">
        <v>54085.46</v>
      </c>
      <c r="AG16" s="49">
        <v>1872.86</v>
      </c>
      <c r="AH16" s="49">
        <v>0</v>
      </c>
      <c r="AI16" s="61">
        <v>0</v>
      </c>
      <c r="AJ16" s="49"/>
      <c r="AK16" s="59">
        <v>1781689.2200000002</v>
      </c>
      <c r="AL16" s="11"/>
      <c r="AM16" s="60">
        <v>3455.49</v>
      </c>
      <c r="AN16" s="49">
        <v>5.04</v>
      </c>
      <c r="AO16" s="49">
        <v>0</v>
      </c>
      <c r="AP16" s="49">
        <v>0</v>
      </c>
      <c r="AQ16" s="49">
        <v>0</v>
      </c>
      <c r="AR16" s="49">
        <v>0</v>
      </c>
      <c r="AS16" s="49">
        <v>0</v>
      </c>
      <c r="AT16" s="49">
        <v>0</v>
      </c>
      <c r="AU16" s="49">
        <v>0</v>
      </c>
      <c r="AV16" s="49">
        <v>0</v>
      </c>
      <c r="AW16" s="49">
        <v>302071.88</v>
      </c>
      <c r="AX16" s="49">
        <v>0</v>
      </c>
      <c r="AY16" s="49">
        <v>0</v>
      </c>
      <c r="AZ16" s="49">
        <v>0</v>
      </c>
      <c r="BA16" s="49">
        <v>0</v>
      </c>
      <c r="BB16" s="49">
        <v>0</v>
      </c>
      <c r="BC16" s="49">
        <v>0</v>
      </c>
      <c r="BD16" s="61">
        <v>2233.7199999999998</v>
      </c>
      <c r="BE16" s="6"/>
      <c r="CO16" s="6"/>
      <c r="CP16" s="6"/>
    </row>
    <row r="17" spans="3:94" s="5" customFormat="1" ht="54.95" customHeight="1">
      <c r="D17" s="57">
        <v>42780</v>
      </c>
      <c r="E17" s="58" t="s">
        <v>77</v>
      </c>
      <c r="F17" s="58" t="s">
        <v>70</v>
      </c>
      <c r="G17" s="59">
        <v>17435913.662000068</v>
      </c>
      <c r="H17" s="45"/>
      <c r="I17" s="59">
        <v>14169829.572000068</v>
      </c>
      <c r="J17" s="45"/>
      <c r="K17" s="60">
        <v>856.49</v>
      </c>
      <c r="L17" s="49">
        <v>0</v>
      </c>
      <c r="M17" s="49">
        <v>674.73</v>
      </c>
      <c r="N17" s="49">
        <v>523321.8</v>
      </c>
      <c r="O17" s="60">
        <v>0</v>
      </c>
      <c r="P17" s="49">
        <v>0</v>
      </c>
      <c r="Q17" s="59">
        <v>524853.02</v>
      </c>
      <c r="R17" s="56"/>
      <c r="S17" s="60">
        <v>3691486.97</v>
      </c>
      <c r="T17" s="49">
        <v>0</v>
      </c>
      <c r="U17" s="61">
        <v>913.17</v>
      </c>
      <c r="V17" s="49"/>
      <c r="W17" s="60">
        <v>10810.01</v>
      </c>
      <c r="X17" s="61">
        <v>23731.01</v>
      </c>
      <c r="Y17" s="49"/>
      <c r="Z17" s="60">
        <v>913.17</v>
      </c>
      <c r="AA17" s="49">
        <v>62125.33</v>
      </c>
      <c r="AB17" s="49">
        <v>0</v>
      </c>
      <c r="AC17" s="61">
        <v>0</v>
      </c>
      <c r="AD17" s="49"/>
      <c r="AE17" s="60">
        <v>0</v>
      </c>
      <c r="AF17" s="49">
        <v>12.24</v>
      </c>
      <c r="AG17" s="49">
        <v>945.21</v>
      </c>
      <c r="AH17" s="49">
        <v>0</v>
      </c>
      <c r="AI17" s="61">
        <v>0</v>
      </c>
      <c r="AJ17" s="49"/>
      <c r="AK17" s="59">
        <v>3790937.11</v>
      </c>
      <c r="AL17" s="11"/>
      <c r="AM17" s="60">
        <v>2608.67</v>
      </c>
      <c r="AN17" s="49">
        <v>519803.13</v>
      </c>
      <c r="AO17" s="49">
        <v>0</v>
      </c>
      <c r="AP17" s="49">
        <v>0</v>
      </c>
      <c r="AQ17" s="49">
        <v>0</v>
      </c>
      <c r="AR17" s="49">
        <v>0</v>
      </c>
      <c r="AS17" s="49">
        <v>0</v>
      </c>
      <c r="AT17" s="49">
        <v>0</v>
      </c>
      <c r="AU17" s="49">
        <v>0</v>
      </c>
      <c r="AV17" s="49">
        <v>0</v>
      </c>
      <c r="AW17" s="49">
        <v>0</v>
      </c>
      <c r="AX17" s="49">
        <v>0</v>
      </c>
      <c r="AY17" s="49">
        <v>0</v>
      </c>
      <c r="AZ17" s="49">
        <v>0</v>
      </c>
      <c r="BA17" s="49">
        <v>0</v>
      </c>
      <c r="BB17" s="49">
        <v>0</v>
      </c>
      <c r="BC17" s="49">
        <v>0</v>
      </c>
      <c r="BD17" s="61">
        <v>910</v>
      </c>
      <c r="BE17" s="6"/>
      <c r="CO17" s="6"/>
      <c r="CP17" s="6"/>
    </row>
    <row r="18" spans="3:94" s="5" customFormat="1" ht="54.95" customHeight="1">
      <c r="D18" s="57">
        <v>42781</v>
      </c>
      <c r="E18" s="58" t="s">
        <v>71</v>
      </c>
      <c r="F18" s="58" t="s">
        <v>70</v>
      </c>
      <c r="G18" s="59">
        <v>14169829.572000068</v>
      </c>
      <c r="H18" s="45"/>
      <c r="I18" s="59">
        <v>13711091.812000068</v>
      </c>
      <c r="J18" s="45"/>
      <c r="K18" s="60">
        <v>1268.82</v>
      </c>
      <c r="L18" s="49">
        <v>0</v>
      </c>
      <c r="M18" s="49">
        <v>999.54</v>
      </c>
      <c r="N18" s="49">
        <v>9439.07</v>
      </c>
      <c r="O18" s="60">
        <v>0</v>
      </c>
      <c r="P18" s="49">
        <v>0</v>
      </c>
      <c r="Q18" s="59">
        <v>11707.43</v>
      </c>
      <c r="R18" s="56"/>
      <c r="S18" s="60">
        <v>46463.99</v>
      </c>
      <c r="T18" s="49">
        <v>14799.7</v>
      </c>
      <c r="U18" s="61">
        <v>58653.93</v>
      </c>
      <c r="V18" s="49"/>
      <c r="W18" s="60">
        <v>313000</v>
      </c>
      <c r="X18" s="61">
        <v>0</v>
      </c>
      <c r="Y18" s="49"/>
      <c r="Z18" s="60">
        <v>0</v>
      </c>
      <c r="AA18" s="49">
        <v>9692.81</v>
      </c>
      <c r="AB18" s="49">
        <v>0</v>
      </c>
      <c r="AC18" s="61">
        <v>0</v>
      </c>
      <c r="AD18" s="49"/>
      <c r="AE18" s="60">
        <v>26791.1</v>
      </c>
      <c r="AF18" s="49">
        <v>31.16</v>
      </c>
      <c r="AG18" s="49">
        <v>1012.5</v>
      </c>
      <c r="AH18" s="49">
        <v>0</v>
      </c>
      <c r="AI18" s="61">
        <v>0</v>
      </c>
      <c r="AJ18" s="49"/>
      <c r="AK18" s="59">
        <v>470445.18999999994</v>
      </c>
      <c r="AL18" s="11"/>
      <c r="AM18" s="60">
        <v>2185.48</v>
      </c>
      <c r="AN18" s="49">
        <v>6472.75</v>
      </c>
      <c r="AO18" s="49">
        <v>0</v>
      </c>
      <c r="AP18" s="49">
        <v>0</v>
      </c>
      <c r="AQ18" s="49">
        <v>0</v>
      </c>
      <c r="AR18" s="49">
        <v>0</v>
      </c>
      <c r="AS18" s="49">
        <v>0</v>
      </c>
      <c r="AT18" s="49">
        <v>0</v>
      </c>
      <c r="AU18" s="49">
        <v>0</v>
      </c>
      <c r="AV18" s="49">
        <v>0</v>
      </c>
      <c r="AW18" s="49">
        <v>0</v>
      </c>
      <c r="AX18" s="49">
        <v>0</v>
      </c>
      <c r="AY18" s="49">
        <v>0</v>
      </c>
      <c r="AZ18" s="49">
        <v>0</v>
      </c>
      <c r="BA18" s="49">
        <v>0</v>
      </c>
      <c r="BB18" s="49">
        <v>0</v>
      </c>
      <c r="BC18" s="49">
        <v>0</v>
      </c>
      <c r="BD18" s="61">
        <v>780.84</v>
      </c>
      <c r="BE18" s="6"/>
      <c r="CO18" s="6"/>
      <c r="CP18" s="6"/>
    </row>
    <row r="19" spans="3:94" s="5" customFormat="1" ht="54.95" customHeight="1">
      <c r="D19" s="57">
        <v>42782</v>
      </c>
      <c r="E19" s="58" t="s">
        <v>72</v>
      </c>
      <c r="F19" s="58" t="s">
        <v>70</v>
      </c>
      <c r="G19" s="59">
        <v>13711091.812000068</v>
      </c>
      <c r="H19" s="45"/>
      <c r="I19" s="59">
        <v>12521904.582000067</v>
      </c>
      <c r="J19" s="45"/>
      <c r="K19" s="60">
        <v>23941.85</v>
      </c>
      <c r="L19" s="49">
        <v>0</v>
      </c>
      <c r="M19" s="49">
        <v>13666.33</v>
      </c>
      <c r="N19" s="49">
        <v>57007.399999999994</v>
      </c>
      <c r="O19" s="60">
        <v>0</v>
      </c>
      <c r="P19" s="49">
        <v>0</v>
      </c>
      <c r="Q19" s="59">
        <v>94615.579999999987</v>
      </c>
      <c r="R19" s="56"/>
      <c r="S19" s="60">
        <v>13584.51</v>
      </c>
      <c r="T19" s="49">
        <v>155811.19</v>
      </c>
      <c r="U19" s="61">
        <v>0</v>
      </c>
      <c r="V19" s="49"/>
      <c r="W19" s="60">
        <v>47975.12</v>
      </c>
      <c r="X19" s="61">
        <v>0</v>
      </c>
      <c r="Y19" s="49"/>
      <c r="Z19" s="60">
        <v>0</v>
      </c>
      <c r="AA19" s="49">
        <v>1047669.15</v>
      </c>
      <c r="AB19" s="49">
        <v>0</v>
      </c>
      <c r="AC19" s="61">
        <v>0</v>
      </c>
      <c r="AD19" s="49"/>
      <c r="AE19" s="60">
        <v>16023.92</v>
      </c>
      <c r="AF19" s="49">
        <v>13.92</v>
      </c>
      <c r="AG19" s="49">
        <v>2725</v>
      </c>
      <c r="AH19" s="49">
        <v>0</v>
      </c>
      <c r="AI19" s="61">
        <v>0</v>
      </c>
      <c r="AJ19" s="49"/>
      <c r="AK19" s="59">
        <v>1283802.8099999998</v>
      </c>
      <c r="AL19" s="11"/>
      <c r="AM19" s="60">
        <v>2382.4499999999998</v>
      </c>
      <c r="AN19" s="49">
        <v>54624.95</v>
      </c>
      <c r="AO19" s="49">
        <v>0</v>
      </c>
      <c r="AP19" s="49">
        <v>0</v>
      </c>
      <c r="AQ19" s="49">
        <v>0</v>
      </c>
      <c r="AR19" s="49">
        <v>0</v>
      </c>
      <c r="AS19" s="49">
        <v>0</v>
      </c>
      <c r="AT19" s="49">
        <v>0</v>
      </c>
      <c r="AU19" s="49">
        <v>0</v>
      </c>
      <c r="AV19" s="49">
        <v>0</v>
      </c>
      <c r="AW19" s="49">
        <v>0</v>
      </c>
      <c r="AX19" s="49">
        <v>0</v>
      </c>
      <c r="AY19" s="49">
        <v>0</v>
      </c>
      <c r="AZ19" s="49">
        <v>0</v>
      </c>
      <c r="BA19" s="49">
        <v>0</v>
      </c>
      <c r="BB19" s="49">
        <v>0</v>
      </c>
      <c r="BC19" s="49">
        <v>0</v>
      </c>
      <c r="BD19" s="61">
        <v>0</v>
      </c>
      <c r="BE19" s="6"/>
      <c r="CO19" s="6"/>
      <c r="CP19" s="6"/>
    </row>
    <row r="20" spans="3:94" s="5" customFormat="1" ht="54.95" customHeight="1">
      <c r="D20" s="57">
        <v>42783</v>
      </c>
      <c r="E20" s="58" t="s">
        <v>75</v>
      </c>
      <c r="F20" s="58" t="s">
        <v>70</v>
      </c>
      <c r="G20" s="59">
        <v>12521904.582000071</v>
      </c>
      <c r="H20" s="45"/>
      <c r="I20" s="59">
        <v>14127938.722000072</v>
      </c>
      <c r="J20" s="45"/>
      <c r="K20" s="60">
        <v>1936.42</v>
      </c>
      <c r="L20" s="49">
        <v>0</v>
      </c>
      <c r="M20" s="49">
        <v>863.51</v>
      </c>
      <c r="N20" s="49">
        <v>1919575.14</v>
      </c>
      <c r="O20" s="60">
        <v>0</v>
      </c>
      <c r="P20" s="49">
        <v>0</v>
      </c>
      <c r="Q20" s="59">
        <v>1922375.0699999998</v>
      </c>
      <c r="R20" s="56"/>
      <c r="S20" s="60">
        <v>31905.26</v>
      </c>
      <c r="T20" s="49">
        <v>105114.51</v>
      </c>
      <c r="U20" s="61">
        <v>1066.23</v>
      </c>
      <c r="V20" s="49"/>
      <c r="W20" s="60">
        <v>0</v>
      </c>
      <c r="X20" s="61">
        <v>523.07000000000005</v>
      </c>
      <c r="Y20" s="49"/>
      <c r="Z20" s="60">
        <v>1257.6199999999999</v>
      </c>
      <c r="AA20" s="49">
        <v>15090.45</v>
      </c>
      <c r="AB20" s="49">
        <v>0</v>
      </c>
      <c r="AC20" s="61">
        <v>0</v>
      </c>
      <c r="AD20" s="49"/>
      <c r="AE20" s="60">
        <v>0</v>
      </c>
      <c r="AF20" s="49">
        <v>159826.4</v>
      </c>
      <c r="AG20" s="49">
        <v>1557.39</v>
      </c>
      <c r="AH20" s="49">
        <v>0</v>
      </c>
      <c r="AI20" s="61">
        <v>0</v>
      </c>
      <c r="AJ20" s="49"/>
      <c r="AK20" s="59">
        <v>316340.93000000005</v>
      </c>
      <c r="AL20" s="11"/>
      <c r="AM20" s="60">
        <v>2877.51</v>
      </c>
      <c r="AN20" s="49">
        <v>53516.47</v>
      </c>
      <c r="AO20" s="49">
        <v>0</v>
      </c>
      <c r="AP20" s="49">
        <v>0</v>
      </c>
      <c r="AQ20" s="49">
        <v>105065.19</v>
      </c>
      <c r="AR20" s="49">
        <v>0</v>
      </c>
      <c r="AS20" s="49">
        <v>0</v>
      </c>
      <c r="AT20" s="49">
        <v>0</v>
      </c>
      <c r="AU20" s="49">
        <v>0</v>
      </c>
      <c r="AV20" s="49">
        <v>0</v>
      </c>
      <c r="AW20" s="49">
        <v>1758115.97</v>
      </c>
      <c r="AX20" s="49">
        <v>0</v>
      </c>
      <c r="AY20" s="49">
        <v>0</v>
      </c>
      <c r="AZ20" s="49">
        <v>0</v>
      </c>
      <c r="BA20" s="49">
        <v>0</v>
      </c>
      <c r="BB20" s="49">
        <v>0</v>
      </c>
      <c r="BC20" s="49">
        <v>0</v>
      </c>
      <c r="BD20" s="61">
        <v>0</v>
      </c>
      <c r="BE20" s="6"/>
      <c r="CO20" s="6"/>
      <c r="CP20" s="6"/>
    </row>
    <row r="21" spans="3:94" s="5" customFormat="1" ht="54.95" customHeight="1">
      <c r="D21" s="57">
        <v>42786</v>
      </c>
      <c r="E21" s="58" t="s">
        <v>76</v>
      </c>
      <c r="F21" s="58" t="s">
        <v>70</v>
      </c>
      <c r="G21" s="59">
        <v>14127938.722000072</v>
      </c>
      <c r="H21" s="45"/>
      <c r="I21" s="59">
        <v>9098005.6220000722</v>
      </c>
      <c r="J21" s="45"/>
      <c r="K21" s="60">
        <v>2643.95</v>
      </c>
      <c r="L21" s="49">
        <v>0</v>
      </c>
      <c r="M21" s="49">
        <v>797.09</v>
      </c>
      <c r="N21" s="49">
        <v>7316.22</v>
      </c>
      <c r="O21" s="60">
        <v>0</v>
      </c>
      <c r="P21" s="49">
        <v>0</v>
      </c>
      <c r="Q21" s="59">
        <v>10757.26</v>
      </c>
      <c r="R21" s="56"/>
      <c r="S21" s="60">
        <v>9298.1299999999992</v>
      </c>
      <c r="T21" s="49">
        <v>0</v>
      </c>
      <c r="U21" s="61">
        <v>4569609.4400000004</v>
      </c>
      <c r="V21" s="49"/>
      <c r="W21" s="60">
        <v>225</v>
      </c>
      <c r="X21" s="61">
        <v>0</v>
      </c>
      <c r="Y21" s="49"/>
      <c r="Z21" s="60">
        <v>9837.39</v>
      </c>
      <c r="AA21" s="49">
        <v>28145.35</v>
      </c>
      <c r="AB21" s="49">
        <v>340577.31</v>
      </c>
      <c r="AC21" s="61">
        <v>0</v>
      </c>
      <c r="AD21" s="49"/>
      <c r="AE21" s="60">
        <v>73218.3</v>
      </c>
      <c r="AF21" s="49">
        <v>23.64</v>
      </c>
      <c r="AG21" s="49">
        <v>9755.8000000000011</v>
      </c>
      <c r="AH21" s="49">
        <v>0</v>
      </c>
      <c r="AI21" s="61">
        <v>0</v>
      </c>
      <c r="AJ21" s="49"/>
      <c r="AK21" s="59">
        <v>5040690.3599999985</v>
      </c>
      <c r="AL21" s="11"/>
      <c r="AM21" s="60">
        <v>5721.22</v>
      </c>
      <c r="AN21" s="49">
        <v>1595</v>
      </c>
      <c r="AO21" s="49">
        <v>0</v>
      </c>
      <c r="AP21" s="49">
        <v>0</v>
      </c>
      <c r="AQ21" s="49">
        <v>0</v>
      </c>
      <c r="AR21" s="49">
        <v>0</v>
      </c>
      <c r="AS21" s="49">
        <v>0</v>
      </c>
      <c r="AT21" s="49">
        <v>0</v>
      </c>
      <c r="AU21" s="49">
        <v>0</v>
      </c>
      <c r="AV21" s="49">
        <v>0</v>
      </c>
      <c r="AW21" s="49">
        <v>0</v>
      </c>
      <c r="AX21" s="49">
        <v>0</v>
      </c>
      <c r="AY21" s="49">
        <v>0</v>
      </c>
      <c r="AZ21" s="49">
        <v>0</v>
      </c>
      <c r="BA21" s="49">
        <v>0</v>
      </c>
      <c r="BB21" s="49">
        <v>0</v>
      </c>
      <c r="BC21" s="49">
        <v>0</v>
      </c>
      <c r="BD21" s="61">
        <v>0</v>
      </c>
      <c r="BE21" s="6"/>
      <c r="CO21" s="6"/>
      <c r="CP21" s="6"/>
    </row>
    <row r="22" spans="3:94" s="5" customFormat="1" ht="54.95" customHeight="1">
      <c r="D22" s="57">
        <v>42787</v>
      </c>
      <c r="E22" s="58" t="s">
        <v>77</v>
      </c>
      <c r="F22" s="58" t="s">
        <v>70</v>
      </c>
      <c r="G22" s="59">
        <v>9098005.6220000722</v>
      </c>
      <c r="H22" s="45"/>
      <c r="I22" s="59">
        <v>12437204.182000071</v>
      </c>
      <c r="J22" s="45"/>
      <c r="K22" s="60">
        <v>6047.59</v>
      </c>
      <c r="L22" s="49">
        <v>0</v>
      </c>
      <c r="M22" s="49">
        <v>1590.14</v>
      </c>
      <c r="N22" s="49">
        <v>2794.73</v>
      </c>
      <c r="O22" s="60">
        <v>0</v>
      </c>
      <c r="P22" s="49">
        <v>3408301.23</v>
      </c>
      <c r="Q22" s="59">
        <v>3418733.69</v>
      </c>
      <c r="R22" s="56"/>
      <c r="S22" s="60">
        <v>0</v>
      </c>
      <c r="T22" s="49">
        <v>0</v>
      </c>
      <c r="U22" s="61">
        <v>0</v>
      </c>
      <c r="V22" s="49"/>
      <c r="W22" s="60">
        <v>8959.6299999999992</v>
      </c>
      <c r="X22" s="61">
        <v>0</v>
      </c>
      <c r="Y22" s="49"/>
      <c r="Z22" s="60">
        <v>0</v>
      </c>
      <c r="AA22" s="49">
        <v>68297.56</v>
      </c>
      <c r="AB22" s="49">
        <v>0</v>
      </c>
      <c r="AC22" s="61">
        <v>0</v>
      </c>
      <c r="AD22" s="49"/>
      <c r="AE22" s="60">
        <v>2255.2199999999998</v>
      </c>
      <c r="AF22" s="49">
        <v>22.72</v>
      </c>
      <c r="AG22" s="49">
        <v>0</v>
      </c>
      <c r="AH22" s="49">
        <v>0</v>
      </c>
      <c r="AI22" s="61">
        <v>0</v>
      </c>
      <c r="AJ22" s="49"/>
      <c r="AK22" s="59">
        <v>79535.13</v>
      </c>
      <c r="AL22" s="11"/>
      <c r="AM22" s="60">
        <v>2158.96</v>
      </c>
      <c r="AN22" s="49">
        <v>635.77</v>
      </c>
      <c r="AO22" s="49">
        <v>0</v>
      </c>
      <c r="AP22" s="49">
        <v>0</v>
      </c>
      <c r="AQ22" s="49">
        <v>0</v>
      </c>
      <c r="AR22" s="49">
        <v>0</v>
      </c>
      <c r="AS22" s="49">
        <v>0</v>
      </c>
      <c r="AT22" s="49">
        <v>0</v>
      </c>
      <c r="AU22" s="49">
        <v>0</v>
      </c>
      <c r="AV22" s="49">
        <v>0</v>
      </c>
      <c r="AW22" s="49">
        <v>0</v>
      </c>
      <c r="AX22" s="49">
        <v>0</v>
      </c>
      <c r="AY22" s="49">
        <v>0</v>
      </c>
      <c r="AZ22" s="49">
        <v>0</v>
      </c>
      <c r="BA22" s="49">
        <v>0</v>
      </c>
      <c r="BB22" s="49">
        <v>0</v>
      </c>
      <c r="BC22" s="49">
        <v>0</v>
      </c>
      <c r="BD22" s="61">
        <v>0</v>
      </c>
      <c r="BE22" s="6"/>
      <c r="CO22" s="6"/>
      <c r="CP22" s="6"/>
    </row>
    <row r="23" spans="3:94" s="5" customFormat="1" ht="54.95" customHeight="1">
      <c r="D23" s="57">
        <v>42788</v>
      </c>
      <c r="E23" s="58" t="s">
        <v>71</v>
      </c>
      <c r="F23" s="58" t="s">
        <v>70</v>
      </c>
      <c r="G23" s="59">
        <v>12437204.182000071</v>
      </c>
      <c r="H23" s="45"/>
      <c r="I23" s="59">
        <v>13658202.362000071</v>
      </c>
      <c r="J23" s="45"/>
      <c r="K23" s="60">
        <v>5252.52</v>
      </c>
      <c r="L23" s="49">
        <v>0</v>
      </c>
      <c r="M23" s="49">
        <v>1799.46</v>
      </c>
      <c r="N23" s="49">
        <v>52874.21</v>
      </c>
      <c r="O23" s="60">
        <v>0</v>
      </c>
      <c r="P23" s="49">
        <v>1480601.09</v>
      </c>
      <c r="Q23" s="59">
        <v>1540527.28</v>
      </c>
      <c r="R23" s="56"/>
      <c r="S23" s="60">
        <v>316835.82</v>
      </c>
      <c r="T23" s="49">
        <v>1808.55</v>
      </c>
      <c r="U23" s="61">
        <v>0</v>
      </c>
      <c r="V23" s="49"/>
      <c r="W23" s="60">
        <v>-4060.9</v>
      </c>
      <c r="X23" s="61">
        <v>3719.95</v>
      </c>
      <c r="Y23" s="49"/>
      <c r="Z23" s="60">
        <v>0</v>
      </c>
      <c r="AA23" s="49">
        <v>0</v>
      </c>
      <c r="AB23" s="49">
        <v>0</v>
      </c>
      <c r="AC23" s="61">
        <v>0</v>
      </c>
      <c r="AD23" s="49"/>
      <c r="AE23" s="60">
        <v>0</v>
      </c>
      <c r="AF23" s="49">
        <v>25.68</v>
      </c>
      <c r="AG23" s="49">
        <v>1200</v>
      </c>
      <c r="AH23" s="49">
        <v>0</v>
      </c>
      <c r="AI23" s="61">
        <v>0</v>
      </c>
      <c r="AJ23" s="49"/>
      <c r="AK23" s="59">
        <v>319529.09999999998</v>
      </c>
      <c r="AL23" s="11"/>
      <c r="AM23" s="60">
        <v>2389.21</v>
      </c>
      <c r="AN23" s="49">
        <v>50485</v>
      </c>
      <c r="AO23" s="49">
        <v>0</v>
      </c>
      <c r="AP23" s="49">
        <v>0</v>
      </c>
      <c r="AQ23" s="49">
        <v>0</v>
      </c>
      <c r="AR23" s="49">
        <v>0</v>
      </c>
      <c r="AS23" s="49">
        <v>0</v>
      </c>
      <c r="AT23" s="49">
        <v>0</v>
      </c>
      <c r="AU23" s="49">
        <v>0</v>
      </c>
      <c r="AV23" s="49">
        <v>0</v>
      </c>
      <c r="AW23" s="49">
        <v>0</v>
      </c>
      <c r="AX23" s="49">
        <v>0</v>
      </c>
      <c r="AY23" s="49">
        <v>0</v>
      </c>
      <c r="AZ23" s="49">
        <v>0</v>
      </c>
      <c r="BA23" s="49">
        <v>0</v>
      </c>
      <c r="BB23" s="49">
        <v>0</v>
      </c>
      <c r="BC23" s="49">
        <v>0</v>
      </c>
      <c r="BD23" s="61">
        <v>0</v>
      </c>
      <c r="BE23" s="6"/>
      <c r="CO23" s="6"/>
      <c r="CP23" s="6"/>
    </row>
    <row r="24" spans="3:94" s="5" customFormat="1" ht="54.95" customHeight="1">
      <c r="D24" s="57">
        <v>42789</v>
      </c>
      <c r="E24" s="58" t="s">
        <v>72</v>
      </c>
      <c r="F24" s="58" t="s">
        <v>70</v>
      </c>
      <c r="G24" s="59">
        <v>13658202.362000071</v>
      </c>
      <c r="H24" s="45"/>
      <c r="I24" s="59">
        <v>9772098.6620000713</v>
      </c>
      <c r="J24" s="45"/>
      <c r="K24" s="60">
        <v>9196.1299999999992</v>
      </c>
      <c r="L24" s="49">
        <v>0</v>
      </c>
      <c r="M24" s="49">
        <v>1230.04</v>
      </c>
      <c r="N24" s="49">
        <v>3649.72</v>
      </c>
      <c r="O24" s="60">
        <v>0</v>
      </c>
      <c r="P24" s="49">
        <v>0</v>
      </c>
      <c r="Q24" s="59">
        <v>14075.889999999998</v>
      </c>
      <c r="R24" s="56"/>
      <c r="S24" s="60">
        <v>3821335.83</v>
      </c>
      <c r="T24" s="49">
        <v>0</v>
      </c>
      <c r="U24" s="61">
        <v>55015</v>
      </c>
      <c r="V24" s="49"/>
      <c r="W24" s="60">
        <v>20579.93</v>
      </c>
      <c r="X24" s="61">
        <v>0</v>
      </c>
      <c r="Y24" s="49"/>
      <c r="Z24" s="60">
        <v>0</v>
      </c>
      <c r="AA24" s="49">
        <v>0</v>
      </c>
      <c r="AB24" s="49">
        <v>0</v>
      </c>
      <c r="AC24" s="61">
        <v>0</v>
      </c>
      <c r="AD24" s="49"/>
      <c r="AE24" s="60">
        <v>0</v>
      </c>
      <c r="AF24" s="49">
        <v>24.18</v>
      </c>
      <c r="AG24" s="49">
        <v>3224.65</v>
      </c>
      <c r="AH24" s="49">
        <v>0</v>
      </c>
      <c r="AI24" s="61">
        <v>0</v>
      </c>
      <c r="AJ24" s="49"/>
      <c r="AK24" s="59">
        <v>3900179.5900000003</v>
      </c>
      <c r="AL24" s="11"/>
      <c r="AM24" s="60">
        <v>2971.54</v>
      </c>
      <c r="AN24" s="49">
        <v>678.18</v>
      </c>
      <c r="AO24" s="49">
        <v>0</v>
      </c>
      <c r="AP24" s="49">
        <v>0</v>
      </c>
      <c r="AQ24" s="49">
        <v>0</v>
      </c>
      <c r="AR24" s="49">
        <v>0</v>
      </c>
      <c r="AS24" s="49">
        <v>0</v>
      </c>
      <c r="AT24" s="49">
        <v>0</v>
      </c>
      <c r="AU24" s="49">
        <v>0</v>
      </c>
      <c r="AV24" s="49">
        <v>0</v>
      </c>
      <c r="AW24" s="49">
        <v>0</v>
      </c>
      <c r="AX24" s="49">
        <v>0</v>
      </c>
      <c r="AY24" s="49">
        <v>0</v>
      </c>
      <c r="AZ24" s="49">
        <v>0</v>
      </c>
      <c r="BA24" s="49">
        <v>0</v>
      </c>
      <c r="BB24" s="49">
        <v>0</v>
      </c>
      <c r="BC24" s="49">
        <v>0</v>
      </c>
      <c r="BD24" s="61">
        <v>0</v>
      </c>
      <c r="BE24" s="6"/>
      <c r="CO24" s="6"/>
      <c r="CP24" s="6"/>
    </row>
    <row r="25" spans="3:94" s="5" customFormat="1" ht="54.95" customHeight="1" thickBot="1">
      <c r="D25" s="57">
        <v>42790</v>
      </c>
      <c r="E25" s="58" t="s">
        <v>75</v>
      </c>
      <c r="F25" s="58" t="s">
        <v>70</v>
      </c>
      <c r="G25" s="59">
        <v>9772098.6620000713</v>
      </c>
      <c r="H25" s="45"/>
      <c r="I25" s="59">
        <v>4645349.9020000705</v>
      </c>
      <c r="J25" s="45"/>
      <c r="K25" s="60">
        <v>5464.54</v>
      </c>
      <c r="L25" s="49">
        <v>0</v>
      </c>
      <c r="M25" s="49">
        <v>8865.2999999999993</v>
      </c>
      <c r="N25" s="49">
        <v>-409484.08999999997</v>
      </c>
      <c r="O25" s="60">
        <v>0</v>
      </c>
      <c r="P25" s="49">
        <v>0</v>
      </c>
      <c r="Q25" s="59">
        <v>-395154.24999999994</v>
      </c>
      <c r="R25" s="56"/>
      <c r="S25" s="60">
        <v>8724.7199999999993</v>
      </c>
      <c r="T25" s="49">
        <v>0</v>
      </c>
      <c r="U25" s="61">
        <v>2141726.81</v>
      </c>
      <c r="V25" s="49"/>
      <c r="W25" s="60">
        <v>274.91000000000003</v>
      </c>
      <c r="X25" s="61">
        <v>259905.05</v>
      </c>
      <c r="Y25" s="49"/>
      <c r="Z25" s="60">
        <v>0</v>
      </c>
      <c r="AA25" s="49">
        <v>867.66</v>
      </c>
      <c r="AB25" s="49">
        <v>0</v>
      </c>
      <c r="AC25" s="61">
        <v>0</v>
      </c>
      <c r="AD25" s="49"/>
      <c r="AE25" s="60">
        <v>0</v>
      </c>
      <c r="AF25" s="49">
        <v>2252002.3200000003</v>
      </c>
      <c r="AG25" s="49">
        <v>2037</v>
      </c>
      <c r="AH25" s="49">
        <v>66056.039999999994</v>
      </c>
      <c r="AI25" s="61">
        <v>0</v>
      </c>
      <c r="AJ25" s="49"/>
      <c r="AK25" s="59">
        <v>4731594.5100000007</v>
      </c>
      <c r="AL25" s="11"/>
      <c r="AM25" s="60">
        <v>2206.84</v>
      </c>
      <c r="AN25" s="49">
        <v>549.42999999999995</v>
      </c>
      <c r="AO25" s="49">
        <v>0</v>
      </c>
      <c r="AP25" s="49">
        <v>0</v>
      </c>
      <c r="AQ25" s="49">
        <v>-435478.26</v>
      </c>
      <c r="AR25" s="49">
        <v>0</v>
      </c>
      <c r="AS25" s="49">
        <v>0</v>
      </c>
      <c r="AT25" s="49">
        <v>0</v>
      </c>
      <c r="AU25" s="49">
        <v>0</v>
      </c>
      <c r="AV25" s="49">
        <v>0</v>
      </c>
      <c r="AW25" s="49">
        <v>0</v>
      </c>
      <c r="AX25" s="49">
        <v>0</v>
      </c>
      <c r="AY25" s="49">
        <v>0</v>
      </c>
      <c r="AZ25" s="49">
        <v>0</v>
      </c>
      <c r="BA25" s="49">
        <v>0</v>
      </c>
      <c r="BB25" s="49">
        <v>0</v>
      </c>
      <c r="BC25" s="49">
        <v>367.93</v>
      </c>
      <c r="BD25" s="61">
        <v>22869.97</v>
      </c>
      <c r="BE25" s="6"/>
      <c r="CO25" s="6"/>
      <c r="CP25" s="6"/>
    </row>
    <row r="26" spans="3:94" s="5" customFormat="1" ht="54.95" customHeight="1" thickBot="1">
      <c r="D26" s="146" t="s">
        <v>7</v>
      </c>
      <c r="E26" s="147"/>
      <c r="F26" s="148"/>
      <c r="G26" s="62">
        <f>+G8</f>
        <v>4455211.762000069</v>
      </c>
      <c r="H26" s="45"/>
      <c r="I26" s="62">
        <f t="shared" ref="I26" si="0">+G26+Q26-AK26</f>
        <v>4645349.9020000733</v>
      </c>
      <c r="J26" s="45"/>
      <c r="K26" s="63">
        <f t="shared" ref="K26:Q26" si="1">SUM(K7:K25)</f>
        <v>109338.44999999998</v>
      </c>
      <c r="L26" s="64">
        <f t="shared" si="1"/>
        <v>0</v>
      </c>
      <c r="M26" s="64">
        <f t="shared" si="1"/>
        <v>77575.140000000014</v>
      </c>
      <c r="N26" s="64">
        <f t="shared" si="1"/>
        <v>7955066.4100000001</v>
      </c>
      <c r="O26" s="63">
        <f t="shared" si="1"/>
        <v>0</v>
      </c>
      <c r="P26" s="65">
        <f t="shared" si="1"/>
        <v>20888902.32</v>
      </c>
      <c r="Q26" s="65">
        <f t="shared" si="1"/>
        <v>29030882.320000004</v>
      </c>
      <c r="R26" s="56"/>
      <c r="S26" s="63">
        <f>SUM(S7:S25)</f>
        <v>8882812.8300000001</v>
      </c>
      <c r="T26" s="64">
        <f>SUM(T7:T25)</f>
        <v>924240.77</v>
      </c>
      <c r="U26" s="65">
        <f>SUM(U7:U25)</f>
        <v>9002022.4400000013</v>
      </c>
      <c r="V26" s="66"/>
      <c r="W26" s="63">
        <f>SUM(W7:W25)</f>
        <v>-60336.969999999907</v>
      </c>
      <c r="X26" s="65">
        <f>SUM(X7:X25)</f>
        <v>894219.61999999988</v>
      </c>
      <c r="Y26" s="66"/>
      <c r="Z26" s="63">
        <f>SUM(Z7:Z25)</f>
        <v>64667.85</v>
      </c>
      <c r="AA26" s="64">
        <f>SUM(AA7:AA25)</f>
        <v>4864596.0199999996</v>
      </c>
      <c r="AB26" s="64">
        <f>SUM(AB7:AB25)</f>
        <v>340577.31</v>
      </c>
      <c r="AC26" s="65">
        <f>SUM(AC7:AC25)</f>
        <v>0</v>
      </c>
      <c r="AD26" s="66"/>
      <c r="AE26" s="64">
        <f>SUM(AE7:AE25)</f>
        <v>1090257.32</v>
      </c>
      <c r="AF26" s="64">
        <f>SUM(AF7:AF25)</f>
        <v>2738658.21</v>
      </c>
      <c r="AG26" s="64">
        <f>SUM(AG7:AG25)</f>
        <v>32972.740000000005</v>
      </c>
      <c r="AH26" s="64">
        <f>SUM(AH7:AH25)</f>
        <v>66056.039999999994</v>
      </c>
      <c r="AI26" s="64">
        <f>SUM(AI7:AI25)</f>
        <v>0</v>
      </c>
      <c r="AJ26" s="66"/>
      <c r="AK26" s="65">
        <f>SUM(AK7:AK25)</f>
        <v>28840744.18</v>
      </c>
      <c r="AL26" s="11"/>
      <c r="AM26" s="63">
        <f t="shared" ref="AM26:BD26" si="2">SUM(AM7:AM25)</f>
        <v>34214.009999999995</v>
      </c>
      <c r="AN26" s="64">
        <f t="shared" si="2"/>
        <v>729869.79</v>
      </c>
      <c r="AO26" s="64">
        <f t="shared" si="2"/>
        <v>0</v>
      </c>
      <c r="AP26" s="64">
        <f t="shared" si="2"/>
        <v>0</v>
      </c>
      <c r="AQ26" s="64">
        <f t="shared" si="2"/>
        <v>2039220.8999999997</v>
      </c>
      <c r="AR26" s="64">
        <f t="shared" si="2"/>
        <v>0</v>
      </c>
      <c r="AS26" s="64">
        <f t="shared" si="2"/>
        <v>0</v>
      </c>
      <c r="AT26" s="64">
        <f t="shared" si="2"/>
        <v>0</v>
      </c>
      <c r="AU26" s="64">
        <f t="shared" si="2"/>
        <v>0</v>
      </c>
      <c r="AV26" s="64">
        <f t="shared" si="2"/>
        <v>0</v>
      </c>
      <c r="AW26" s="64">
        <f t="shared" si="2"/>
        <v>5051234.6399999997</v>
      </c>
      <c r="AX26" s="64">
        <f t="shared" si="2"/>
        <v>0</v>
      </c>
      <c r="AY26" s="64">
        <f t="shared" si="2"/>
        <v>0</v>
      </c>
      <c r="AZ26" s="64">
        <f t="shared" si="2"/>
        <v>0</v>
      </c>
      <c r="BA26" s="64">
        <f t="shared" si="2"/>
        <v>0</v>
      </c>
      <c r="BB26" s="64">
        <f t="shared" si="2"/>
        <v>0</v>
      </c>
      <c r="BC26" s="64">
        <f t="shared" si="2"/>
        <v>2667.93</v>
      </c>
      <c r="BD26" s="65">
        <f t="shared" si="2"/>
        <v>97859.14</v>
      </c>
      <c r="BE26" s="6"/>
      <c r="CO26" s="6"/>
      <c r="CP26" s="6"/>
    </row>
    <row r="27" spans="3:94" ht="41.25" customHeight="1">
      <c r="AL27" s="11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CO27"/>
      <c r="CP27"/>
    </row>
    <row r="28" spans="3:94" ht="21.75" customHeight="1">
      <c r="C28" s="67"/>
      <c r="D28" s="68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9"/>
      <c r="R28" s="69"/>
      <c r="S28" s="69"/>
      <c r="T28" s="69"/>
      <c r="U28" s="69"/>
      <c r="V28" s="69"/>
      <c r="W28" s="70"/>
      <c r="X28" s="70"/>
      <c r="Y28" s="69"/>
      <c r="Z28" s="70"/>
      <c r="AA28" s="70"/>
      <c r="AB28" s="70"/>
      <c r="AC28" s="69"/>
      <c r="AD28" s="69"/>
      <c r="AE28" s="69"/>
      <c r="AF28" s="69"/>
      <c r="AG28" s="69"/>
      <c r="AH28" s="69"/>
      <c r="AI28" s="69"/>
      <c r="AJ28" s="69"/>
      <c r="AK28" s="69"/>
      <c r="AL28" s="11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CO28"/>
      <c r="CP28"/>
    </row>
    <row r="29" spans="3:94" ht="8.25" customHeight="1">
      <c r="G29" s="71"/>
      <c r="H29" s="71"/>
      <c r="I29" s="5"/>
      <c r="J29" s="72"/>
      <c r="K29" s="72"/>
      <c r="L29" s="72"/>
      <c r="M29" s="72"/>
      <c r="N29" s="72"/>
      <c r="O29" s="72"/>
      <c r="P29" s="72"/>
      <c r="Q29" s="73"/>
      <c r="R29" s="73"/>
      <c r="S29" s="73"/>
      <c r="T29" s="73"/>
      <c r="U29" s="73"/>
      <c r="V29" s="73"/>
      <c r="W29" s="2"/>
      <c r="X29" s="2"/>
      <c r="Y29" s="73"/>
      <c r="Z29" s="2"/>
      <c r="AA29" s="2"/>
      <c r="AB29" s="2"/>
      <c r="AC29" s="73"/>
      <c r="AD29" s="73"/>
      <c r="AE29" s="73"/>
      <c r="AF29" s="73"/>
      <c r="AG29" s="73"/>
      <c r="AH29" s="73"/>
      <c r="AI29" s="73"/>
      <c r="AJ29" s="73"/>
      <c r="AK29" s="73"/>
      <c r="AL29" s="11"/>
      <c r="AM29" s="74"/>
      <c r="AN29" s="74"/>
      <c r="AO29" s="74"/>
      <c r="AP29" s="74"/>
      <c r="AQ29" s="74"/>
      <c r="AR29" s="74"/>
      <c r="AS29" s="74"/>
      <c r="AT29" s="74"/>
      <c r="AU29" s="19"/>
      <c r="AV29" s="19"/>
      <c r="AW29" s="19"/>
      <c r="AX29" s="19"/>
      <c r="AY29" s="19"/>
      <c r="AZ29" s="19"/>
      <c r="BA29" s="19"/>
      <c r="BB29" s="19"/>
      <c r="BC29" s="19"/>
      <c r="BD29" s="19"/>
    </row>
    <row r="30" spans="3:94" s="10" customFormat="1" ht="87" customHeight="1">
      <c r="E30" s="130"/>
      <c r="F30" s="130"/>
      <c r="G30" s="129" t="s">
        <v>74</v>
      </c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"/>
      <c r="T30" s="75"/>
      <c r="U30" s="13"/>
      <c r="V30" s="13"/>
      <c r="Y30" s="13"/>
      <c r="AA30" s="76"/>
      <c r="AC30" s="13"/>
      <c r="AD30" s="13"/>
      <c r="AE30" s="13"/>
      <c r="AF30" s="13"/>
      <c r="AG30" s="13"/>
      <c r="AH30" s="13"/>
      <c r="AI30" s="13"/>
      <c r="AJ30" s="13"/>
      <c r="AK30" s="13"/>
      <c r="AL30" s="11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/>
      <c r="CO30" s="13"/>
      <c r="CP30" s="13"/>
    </row>
    <row r="31" spans="3:94" ht="32.25" customHeight="1" thickBot="1">
      <c r="D31" s="14"/>
      <c r="H31" s="15"/>
      <c r="I31" s="5"/>
      <c r="J31" s="4"/>
      <c r="K31" s="17"/>
      <c r="L31" s="17"/>
      <c r="Q31" s="73"/>
      <c r="R31" s="73"/>
      <c r="S31" s="73"/>
      <c r="T31" s="73"/>
      <c r="U31" s="73"/>
      <c r="V31" s="73"/>
      <c r="W31" s="2"/>
      <c r="X31" s="2"/>
      <c r="Y31" s="73"/>
      <c r="Z31" s="2"/>
      <c r="AA31" s="2"/>
      <c r="AB31" s="2"/>
      <c r="AC31" s="73"/>
      <c r="AD31" s="73"/>
      <c r="AE31" s="73"/>
      <c r="AF31" s="73"/>
      <c r="AG31" s="73"/>
      <c r="AH31" s="73"/>
      <c r="AI31" s="73"/>
      <c r="AJ31" s="73"/>
      <c r="AK31" s="73"/>
      <c r="AL31" s="11"/>
      <c r="AM31" s="74"/>
      <c r="AN31" s="74"/>
      <c r="AO31" s="74"/>
      <c r="AP31" s="74"/>
      <c r="AQ31" s="74"/>
      <c r="AR31" s="74"/>
      <c r="AS31" s="74"/>
      <c r="AT31" s="74"/>
      <c r="AU31" s="19"/>
      <c r="AV31" s="19"/>
      <c r="AW31" s="19"/>
      <c r="AX31" s="19"/>
      <c r="AY31" s="19"/>
      <c r="AZ31" s="19"/>
      <c r="BA31" s="19"/>
      <c r="BB31" s="19"/>
      <c r="BC31" s="19"/>
      <c r="BD31" s="19"/>
    </row>
    <row r="32" spans="3:94" ht="56.25" customHeight="1" thickBot="1">
      <c r="D32" s="14"/>
      <c r="G32" s="22"/>
      <c r="H32" s="15"/>
      <c r="I32" s="22"/>
      <c r="J32" s="4"/>
      <c r="K32" s="132" t="s">
        <v>21</v>
      </c>
      <c r="L32" s="133"/>
      <c r="M32" s="134"/>
      <c r="N32" s="4"/>
      <c r="O32" s="151" t="s">
        <v>36</v>
      </c>
      <c r="P32" s="152"/>
      <c r="Q32" s="152"/>
      <c r="R32" s="153"/>
      <c r="S32" s="73"/>
      <c r="U32" s="73"/>
      <c r="V32" s="73"/>
      <c r="W32" s="2"/>
      <c r="X32" s="2"/>
      <c r="Y32" s="73"/>
      <c r="Z32" s="2"/>
      <c r="AA32" s="2"/>
      <c r="AB32" s="2"/>
      <c r="AC32" s="73"/>
      <c r="AD32" s="73"/>
      <c r="AE32" s="73"/>
      <c r="AF32" s="73"/>
      <c r="AG32" s="73"/>
      <c r="AH32" s="73"/>
      <c r="AI32" s="73"/>
      <c r="AJ32" s="73"/>
      <c r="AK32" s="73"/>
      <c r="AL32" s="11"/>
      <c r="AM32" s="74"/>
      <c r="AN32" s="74"/>
      <c r="AO32" s="74"/>
      <c r="AP32" s="74"/>
      <c r="AQ32" s="74"/>
      <c r="AR32" s="74"/>
      <c r="AS32" s="74"/>
      <c r="AT32" s="74"/>
      <c r="AU32" s="19"/>
      <c r="AV32" s="19"/>
      <c r="AW32" s="19"/>
      <c r="AX32" s="19"/>
      <c r="AY32" s="19"/>
      <c r="AZ32" s="19"/>
      <c r="BA32" s="19"/>
      <c r="BB32" s="19"/>
      <c r="BC32" s="19"/>
      <c r="BD32" s="19"/>
    </row>
    <row r="33" spans="4:94" ht="54.95" customHeight="1">
      <c r="D33" s="25"/>
      <c r="E33" s="25"/>
      <c r="F33" s="25"/>
      <c r="G33" s="26" t="s">
        <v>3</v>
      </c>
      <c r="H33" s="15"/>
      <c r="I33" s="26" t="s">
        <v>4</v>
      </c>
      <c r="K33" s="77"/>
      <c r="L33" s="78"/>
      <c r="M33" s="79"/>
      <c r="N33" s="4"/>
      <c r="O33" s="77"/>
      <c r="P33" s="80"/>
      <c r="Q33" s="80"/>
      <c r="R33" s="79"/>
      <c r="U33" s="73"/>
      <c r="V33" s="73"/>
      <c r="W33" s="2"/>
      <c r="X33" s="2"/>
      <c r="Y33" s="73"/>
      <c r="Z33" s="2"/>
      <c r="AA33" s="2"/>
      <c r="AB33" s="2"/>
      <c r="AC33" s="73"/>
      <c r="AD33" s="73"/>
      <c r="AE33" s="73"/>
      <c r="AF33" s="73"/>
      <c r="AG33" s="73"/>
      <c r="AH33" s="73"/>
      <c r="AI33" s="73"/>
      <c r="AJ33" s="73"/>
      <c r="AK33" s="73"/>
      <c r="AL33" s="11"/>
      <c r="AM33" s="74"/>
      <c r="AN33" s="74"/>
      <c r="AO33" s="74"/>
      <c r="AP33" s="74"/>
      <c r="AQ33" s="74"/>
      <c r="AR33" s="74"/>
      <c r="AS33" s="74"/>
      <c r="AT33" s="74"/>
      <c r="AU33" s="19"/>
      <c r="AV33" s="19"/>
      <c r="AW33" s="19"/>
      <c r="AX33" s="19"/>
      <c r="AY33" s="19"/>
      <c r="AZ33" s="19"/>
      <c r="BA33" s="19"/>
      <c r="BB33" s="19"/>
      <c r="BC33" s="19"/>
      <c r="BD33" s="19"/>
    </row>
    <row r="34" spans="4:94" ht="54.95" customHeight="1" thickBot="1">
      <c r="D34" s="25" t="str">
        <f>+D6</f>
        <v>DIA</v>
      </c>
      <c r="E34" s="25" t="str">
        <f t="shared" ref="E34:F34" si="3">+E6</f>
        <v>SEM</v>
      </c>
      <c r="F34" s="25" t="str">
        <f t="shared" si="3"/>
        <v>SIT</v>
      </c>
      <c r="G34" s="36"/>
      <c r="H34" s="15"/>
      <c r="I34" s="36"/>
      <c r="K34" s="81" t="s">
        <v>55</v>
      </c>
      <c r="L34" s="82" t="s">
        <v>56</v>
      </c>
      <c r="M34" s="83" t="s">
        <v>7</v>
      </c>
      <c r="O34" s="84" t="s">
        <v>57</v>
      </c>
      <c r="P34" s="85" t="s">
        <v>58</v>
      </c>
      <c r="Q34" s="85" t="s">
        <v>59</v>
      </c>
      <c r="R34" s="83" t="s">
        <v>7</v>
      </c>
      <c r="U34" s="73"/>
      <c r="V34" s="73"/>
      <c r="W34" s="2"/>
      <c r="X34" s="2"/>
      <c r="Y34" s="73"/>
      <c r="Z34" s="2"/>
      <c r="AA34" s="2"/>
      <c r="AB34" s="2"/>
      <c r="AC34" s="73"/>
      <c r="AD34" s="73"/>
      <c r="AE34" s="73"/>
      <c r="AF34" s="73"/>
      <c r="AG34" s="73"/>
      <c r="AH34" s="73"/>
      <c r="AI34" s="73"/>
      <c r="AJ34" s="73"/>
      <c r="AK34" s="73"/>
      <c r="AL34" s="11"/>
      <c r="AM34" s="74"/>
      <c r="AN34" s="74"/>
      <c r="AO34" s="74"/>
      <c r="AP34" s="74"/>
      <c r="AQ34" s="74"/>
      <c r="AR34" s="74"/>
      <c r="AS34" s="74"/>
      <c r="AT34" s="74"/>
      <c r="AU34" s="19"/>
      <c r="AV34" s="19"/>
      <c r="AW34" s="19"/>
      <c r="AX34" s="19"/>
      <c r="AY34" s="19"/>
      <c r="AZ34" s="19"/>
      <c r="BA34" s="19"/>
      <c r="BB34" s="19"/>
      <c r="BC34" s="19"/>
      <c r="BD34" s="19"/>
    </row>
    <row r="35" spans="4:94" ht="54.95" customHeight="1">
      <c r="D35" s="140" t="str">
        <f>+D7</f>
        <v>mês anterior</v>
      </c>
      <c r="E35" s="149">
        <f>+E7</f>
        <v>0</v>
      </c>
      <c r="F35" s="150">
        <f>+F7</f>
        <v>0</v>
      </c>
      <c r="G35" s="44">
        <v>0</v>
      </c>
      <c r="H35" s="45"/>
      <c r="I35" s="44">
        <v>444544.88000000035</v>
      </c>
      <c r="J35" s="10"/>
      <c r="K35" s="46">
        <v>0</v>
      </c>
      <c r="L35" s="47">
        <v>0</v>
      </c>
      <c r="M35" s="44">
        <f>+K35+L35</f>
        <v>0</v>
      </c>
      <c r="N35" s="10"/>
      <c r="O35" s="46">
        <v>0</v>
      </c>
      <c r="P35" s="47">
        <v>0</v>
      </c>
      <c r="Q35" s="47">
        <v>0</v>
      </c>
      <c r="R35" s="44">
        <f>SUM(O35:Q35)</f>
        <v>0</v>
      </c>
      <c r="S35" s="13"/>
      <c r="T35" s="13"/>
      <c r="U35" s="13"/>
      <c r="V35" s="13"/>
      <c r="W35" s="10"/>
      <c r="X35" s="10"/>
      <c r="Y35" s="13"/>
      <c r="Z35" s="10"/>
      <c r="AA35" s="10"/>
      <c r="AB35" s="10"/>
      <c r="AC35" s="13"/>
      <c r="AD35" s="13"/>
      <c r="AE35" s="13"/>
      <c r="AF35" s="13"/>
      <c r="AG35" s="13"/>
      <c r="AH35" s="13"/>
      <c r="AI35" s="13"/>
      <c r="AJ35" s="13"/>
      <c r="AK35" s="73"/>
      <c r="AL35" s="11"/>
      <c r="AM35" s="74"/>
      <c r="AN35" s="74"/>
      <c r="AO35" s="74"/>
      <c r="AP35" s="74"/>
      <c r="AQ35" s="74"/>
      <c r="AR35" s="74"/>
      <c r="AS35" s="74"/>
      <c r="AT35" s="74"/>
      <c r="AU35" s="19"/>
      <c r="AV35" s="19"/>
      <c r="AW35" s="19"/>
      <c r="AX35" s="19"/>
      <c r="AY35" s="19"/>
      <c r="AZ35" s="19"/>
      <c r="BA35" s="19"/>
      <c r="BB35" s="19"/>
      <c r="BC35" s="19"/>
      <c r="BD35" s="19"/>
    </row>
    <row r="36" spans="4:94" s="5" customFormat="1" ht="54.95" hidden="1" customHeight="1">
      <c r="D36" s="50">
        <f>+D8</f>
        <v>42767</v>
      </c>
      <c r="E36" s="51" t="str">
        <f>+E8</f>
        <v>qua</v>
      </c>
      <c r="F36" s="51" t="str">
        <f>+F8</f>
        <v>REAL</v>
      </c>
      <c r="G36" s="52">
        <f t="shared" ref="G36" si="4">+I35</f>
        <v>444544.88000000035</v>
      </c>
      <c r="H36" s="53"/>
      <c r="I36" s="52">
        <f t="shared" ref="I36:I55" si="5">+G36+M36-R36</f>
        <v>444544.88000000035</v>
      </c>
      <c r="J36" s="53"/>
      <c r="K36" s="54">
        <v>0</v>
      </c>
      <c r="L36" s="55">
        <v>0</v>
      </c>
      <c r="M36" s="52">
        <f t="shared" ref="M36" si="6">+K36+L36</f>
        <v>0</v>
      </c>
      <c r="N36" s="53"/>
      <c r="O36" s="54">
        <v>0</v>
      </c>
      <c r="P36" s="55">
        <v>0</v>
      </c>
      <c r="Q36" s="55">
        <v>0</v>
      </c>
      <c r="R36" s="52">
        <f t="shared" ref="R36" si="7">SUM(O36:Q36)</f>
        <v>0</v>
      </c>
      <c r="S36" s="56"/>
      <c r="T36" s="56"/>
      <c r="U36" s="56"/>
      <c r="V36" s="56"/>
      <c r="W36" s="45"/>
      <c r="X36" s="45"/>
      <c r="Y36" s="56"/>
      <c r="Z36" s="45"/>
      <c r="AA36" s="45"/>
      <c r="AB36" s="45"/>
      <c r="AC36" s="56"/>
      <c r="AD36" s="56"/>
      <c r="AE36" s="56"/>
      <c r="AF36" s="56"/>
      <c r="AG36" s="56"/>
      <c r="AH36" s="56"/>
      <c r="AI36" s="56"/>
      <c r="AJ36" s="56"/>
      <c r="AK36" s="86"/>
      <c r="AL36" s="11"/>
      <c r="AM36" s="86"/>
      <c r="AN36" s="86"/>
      <c r="AO36" s="86"/>
      <c r="AP36" s="86"/>
      <c r="AQ36" s="86"/>
      <c r="AR36" s="86"/>
      <c r="AS36" s="86"/>
      <c r="AT36" s="86"/>
      <c r="AU36" s="87"/>
      <c r="AV36" s="87"/>
      <c r="AW36" s="87"/>
      <c r="AX36" s="87"/>
      <c r="AY36" s="87"/>
      <c r="AZ36" s="87"/>
      <c r="BA36" s="87"/>
      <c r="BB36" s="87"/>
      <c r="BC36" s="87"/>
      <c r="BD36" s="87"/>
      <c r="BE36" s="6"/>
      <c r="CO36" s="87"/>
      <c r="CP36" s="87"/>
    </row>
    <row r="37" spans="4:94" s="5" customFormat="1" ht="54.95" customHeight="1">
      <c r="D37" s="57">
        <v>42767</v>
      </c>
      <c r="E37" s="58" t="s">
        <v>71</v>
      </c>
      <c r="F37" s="58" t="s">
        <v>70</v>
      </c>
      <c r="G37" s="59">
        <v>444544.88000000035</v>
      </c>
      <c r="H37" s="45"/>
      <c r="I37" s="59">
        <v>445833.80000000034</v>
      </c>
      <c r="J37" s="45"/>
      <c r="K37" s="60">
        <v>1288.9199999999998</v>
      </c>
      <c r="L37" s="49">
        <v>0</v>
      </c>
      <c r="M37" s="59">
        <v>1288.9199999999998</v>
      </c>
      <c r="N37" s="45"/>
      <c r="O37" s="60">
        <v>0</v>
      </c>
      <c r="P37" s="49">
        <v>0</v>
      </c>
      <c r="Q37" s="49">
        <v>0</v>
      </c>
      <c r="R37" s="59">
        <v>0</v>
      </c>
      <c r="S37" s="56"/>
      <c r="T37" s="56"/>
      <c r="U37" s="56"/>
      <c r="V37" s="56"/>
      <c r="W37" s="45"/>
      <c r="X37" s="45"/>
      <c r="Y37" s="56"/>
      <c r="Z37" s="45"/>
      <c r="AA37" s="45"/>
      <c r="AB37" s="45"/>
      <c r="AC37" s="56"/>
      <c r="AD37" s="56"/>
      <c r="AE37" s="56"/>
      <c r="AF37" s="56"/>
      <c r="AG37" s="56"/>
      <c r="AH37" s="56"/>
      <c r="AI37" s="56"/>
      <c r="AJ37" s="56"/>
      <c r="AK37" s="86"/>
      <c r="AL37" s="11"/>
      <c r="AM37" s="86"/>
      <c r="AN37" s="86"/>
      <c r="AO37" s="86"/>
      <c r="AP37" s="86"/>
      <c r="AQ37" s="86"/>
      <c r="AR37" s="86"/>
      <c r="AS37" s="86"/>
      <c r="AT37" s="86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6"/>
      <c r="CO37" s="87"/>
      <c r="CP37" s="87"/>
    </row>
    <row r="38" spans="4:94" s="5" customFormat="1" ht="54.95" customHeight="1">
      <c r="D38" s="57">
        <v>42768</v>
      </c>
      <c r="E38" s="58" t="s">
        <v>72</v>
      </c>
      <c r="F38" s="58" t="s">
        <v>70</v>
      </c>
      <c r="G38" s="59">
        <v>445833.80000000034</v>
      </c>
      <c r="H38" s="45"/>
      <c r="I38" s="59">
        <v>446496.02000000031</v>
      </c>
      <c r="J38" s="45"/>
      <c r="K38" s="60">
        <v>662.22</v>
      </c>
      <c r="L38" s="49">
        <v>0</v>
      </c>
      <c r="M38" s="59">
        <v>662.22</v>
      </c>
      <c r="N38" s="45"/>
      <c r="O38" s="60">
        <v>0</v>
      </c>
      <c r="P38" s="49">
        <v>0</v>
      </c>
      <c r="Q38" s="49">
        <v>0</v>
      </c>
      <c r="R38" s="59">
        <v>0</v>
      </c>
      <c r="S38" s="56"/>
      <c r="T38" s="56"/>
      <c r="U38" s="56"/>
      <c r="V38" s="56"/>
      <c r="W38" s="45"/>
      <c r="X38" s="45"/>
      <c r="Y38" s="56"/>
      <c r="Z38" s="45"/>
      <c r="AA38" s="45"/>
      <c r="AB38" s="45"/>
      <c r="AC38" s="56"/>
      <c r="AD38" s="56"/>
      <c r="AE38" s="56"/>
      <c r="AF38" s="56"/>
      <c r="AG38" s="56"/>
      <c r="AH38" s="56"/>
      <c r="AI38" s="56"/>
      <c r="AJ38" s="56"/>
      <c r="AK38" s="86"/>
      <c r="AL38" s="11"/>
      <c r="AM38" s="86"/>
      <c r="AN38" s="86"/>
      <c r="AO38" s="86"/>
      <c r="AP38" s="86"/>
      <c r="AQ38" s="86"/>
      <c r="AR38" s="86"/>
      <c r="AS38" s="86"/>
      <c r="AT38" s="86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6"/>
      <c r="CO38" s="87"/>
      <c r="CP38" s="87"/>
    </row>
    <row r="39" spans="4:94" s="5" customFormat="1" ht="54.95" customHeight="1">
      <c r="D39" s="57">
        <v>42769</v>
      </c>
      <c r="E39" s="58" t="s">
        <v>75</v>
      </c>
      <c r="F39" s="58" t="s">
        <v>70</v>
      </c>
      <c r="G39" s="59">
        <v>446496.02000000031</v>
      </c>
      <c r="H39" s="45"/>
      <c r="I39" s="59">
        <v>430189.2000000003</v>
      </c>
      <c r="J39" s="45"/>
      <c r="K39" s="60">
        <v>0</v>
      </c>
      <c r="L39" s="49">
        <v>0</v>
      </c>
      <c r="M39" s="59">
        <v>0</v>
      </c>
      <c r="N39" s="45"/>
      <c r="O39" s="60">
        <v>0</v>
      </c>
      <c r="P39" s="49">
        <v>0</v>
      </c>
      <c r="Q39" s="49">
        <v>16306.82</v>
      </c>
      <c r="R39" s="59">
        <v>16306.82</v>
      </c>
      <c r="S39" s="56"/>
      <c r="T39" s="56"/>
      <c r="U39" s="56"/>
      <c r="V39" s="56"/>
      <c r="W39" s="45"/>
      <c r="X39" s="45"/>
      <c r="Y39" s="56"/>
      <c r="Z39" s="45"/>
      <c r="AA39" s="45"/>
      <c r="AB39" s="45"/>
      <c r="AC39" s="56"/>
      <c r="AD39" s="56"/>
      <c r="AE39" s="56"/>
      <c r="AF39" s="56"/>
      <c r="AG39" s="56"/>
      <c r="AH39" s="56"/>
      <c r="AI39" s="56"/>
      <c r="AJ39" s="56"/>
      <c r="AK39" s="86"/>
      <c r="AL39" s="11"/>
      <c r="AM39" s="86"/>
      <c r="AN39" s="86"/>
      <c r="AO39" s="86"/>
      <c r="AP39" s="86"/>
      <c r="AQ39" s="86"/>
      <c r="AR39" s="86"/>
      <c r="AS39" s="86"/>
      <c r="AT39" s="86"/>
      <c r="AU39" s="87"/>
      <c r="AV39" s="87"/>
      <c r="AW39" s="87"/>
      <c r="AX39" s="87"/>
      <c r="AY39" s="87"/>
      <c r="AZ39" s="87"/>
      <c r="BA39" s="87"/>
      <c r="BB39" s="87"/>
      <c r="BC39" s="87"/>
      <c r="BD39" s="87"/>
      <c r="BE39" s="6"/>
      <c r="CO39" s="87"/>
      <c r="CP39" s="87"/>
    </row>
    <row r="40" spans="4:94" s="5" customFormat="1" ht="54.95" customHeight="1">
      <c r="D40" s="57">
        <v>42772</v>
      </c>
      <c r="E40" s="58" t="s">
        <v>76</v>
      </c>
      <c r="F40" s="58" t="s">
        <v>70</v>
      </c>
      <c r="G40" s="59">
        <v>430189.2000000003</v>
      </c>
      <c r="H40" s="45"/>
      <c r="I40" s="59">
        <v>429931.9500000003</v>
      </c>
      <c r="J40" s="45"/>
      <c r="K40" s="60">
        <v>202</v>
      </c>
      <c r="L40" s="49">
        <v>0</v>
      </c>
      <c r="M40" s="59">
        <v>202</v>
      </c>
      <c r="N40" s="45"/>
      <c r="O40" s="60">
        <v>0</v>
      </c>
      <c r="P40" s="49">
        <v>459.25</v>
      </c>
      <c r="Q40" s="49">
        <v>0</v>
      </c>
      <c r="R40" s="59">
        <v>459.25</v>
      </c>
      <c r="S40" s="56"/>
      <c r="T40" s="56"/>
      <c r="U40" s="56"/>
      <c r="V40" s="56"/>
      <c r="W40" s="45"/>
      <c r="X40" s="45"/>
      <c r="Y40" s="56"/>
      <c r="Z40" s="45"/>
      <c r="AA40" s="45"/>
      <c r="AB40" s="45"/>
      <c r="AC40" s="56"/>
      <c r="AD40" s="56"/>
      <c r="AE40" s="56"/>
      <c r="AF40" s="56"/>
      <c r="AG40" s="56"/>
      <c r="AH40" s="56"/>
      <c r="AI40" s="56"/>
      <c r="AJ40" s="56"/>
      <c r="AK40" s="86"/>
      <c r="AL40" s="11"/>
      <c r="AM40" s="86"/>
      <c r="AN40" s="86"/>
      <c r="AO40" s="86"/>
      <c r="AP40" s="86"/>
      <c r="AQ40" s="86"/>
      <c r="AR40" s="86"/>
      <c r="AS40" s="86"/>
      <c r="AT40" s="86"/>
      <c r="AU40" s="87"/>
      <c r="AV40" s="87"/>
      <c r="AW40" s="87"/>
      <c r="AX40" s="87"/>
      <c r="AY40" s="87"/>
      <c r="AZ40" s="87"/>
      <c r="BA40" s="87"/>
      <c r="BB40" s="87"/>
      <c r="BC40" s="87"/>
      <c r="BD40" s="87"/>
      <c r="BE40" s="6"/>
      <c r="CO40" s="87"/>
      <c r="CP40" s="87"/>
    </row>
    <row r="41" spans="4:94" s="5" customFormat="1" ht="54.95" customHeight="1">
      <c r="D41" s="57">
        <v>42773</v>
      </c>
      <c r="E41" s="58" t="s">
        <v>77</v>
      </c>
      <c r="F41" s="58" t="s">
        <v>70</v>
      </c>
      <c r="G41" s="59">
        <v>429931.9500000003</v>
      </c>
      <c r="H41" s="45"/>
      <c r="I41" s="59">
        <v>417292.25000000035</v>
      </c>
      <c r="J41" s="45"/>
      <c r="K41" s="60">
        <v>276.20999999999998</v>
      </c>
      <c r="L41" s="49">
        <v>0</v>
      </c>
      <c r="M41" s="59">
        <v>276.20999999999998</v>
      </c>
      <c r="N41" s="45"/>
      <c r="O41" s="60">
        <v>0</v>
      </c>
      <c r="P41" s="49">
        <v>12915.91</v>
      </c>
      <c r="Q41" s="49">
        <v>0</v>
      </c>
      <c r="R41" s="59">
        <v>12915.91</v>
      </c>
      <c r="S41" s="56"/>
      <c r="T41" s="56"/>
      <c r="U41" s="56"/>
      <c r="V41" s="56"/>
      <c r="W41" s="45"/>
      <c r="X41" s="45"/>
      <c r="Y41" s="56"/>
      <c r="Z41" s="45"/>
      <c r="AA41" s="45"/>
      <c r="AB41" s="45"/>
      <c r="AC41" s="56"/>
      <c r="AD41" s="56"/>
      <c r="AE41" s="56"/>
      <c r="AF41" s="56"/>
      <c r="AG41" s="56"/>
      <c r="AH41" s="56"/>
      <c r="AI41" s="56"/>
      <c r="AJ41" s="56"/>
      <c r="AK41" s="86"/>
      <c r="AL41" s="11"/>
      <c r="AM41" s="86"/>
      <c r="AN41" s="86"/>
      <c r="AO41" s="86"/>
      <c r="AP41" s="86"/>
      <c r="AQ41" s="86"/>
      <c r="AR41" s="86"/>
      <c r="AS41" s="86"/>
      <c r="AT41" s="86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6"/>
      <c r="CO41" s="87"/>
      <c r="CP41" s="87"/>
    </row>
    <row r="42" spans="4:94" s="5" customFormat="1" ht="54.95" customHeight="1">
      <c r="D42" s="57">
        <v>42774</v>
      </c>
      <c r="E42" s="58" t="s">
        <v>71</v>
      </c>
      <c r="F42" s="58" t="s">
        <v>70</v>
      </c>
      <c r="G42" s="59">
        <v>417292.25000000035</v>
      </c>
      <c r="H42" s="45"/>
      <c r="I42" s="59">
        <v>433704.97000000038</v>
      </c>
      <c r="J42" s="45"/>
      <c r="K42" s="60">
        <v>105.89999999999999</v>
      </c>
      <c r="L42" s="49">
        <v>0</v>
      </c>
      <c r="M42" s="59">
        <v>105.89999999999999</v>
      </c>
      <c r="N42" s="45"/>
      <c r="O42" s="60">
        <v>0</v>
      </c>
      <c r="P42" s="49">
        <v>0</v>
      </c>
      <c r="Q42" s="49">
        <v>-16306.82</v>
      </c>
      <c r="R42" s="59">
        <v>-16306.82</v>
      </c>
      <c r="S42" s="56"/>
      <c r="T42" s="56"/>
      <c r="U42" s="56"/>
      <c r="V42" s="56"/>
      <c r="W42" s="45"/>
      <c r="X42" s="45"/>
      <c r="Y42" s="56"/>
      <c r="Z42" s="45"/>
      <c r="AA42" s="45"/>
      <c r="AB42" s="45"/>
      <c r="AC42" s="56"/>
      <c r="AD42" s="56"/>
      <c r="AE42" s="56"/>
      <c r="AF42" s="56"/>
      <c r="AG42" s="56"/>
      <c r="AH42" s="56"/>
      <c r="AI42" s="56"/>
      <c r="AJ42" s="56"/>
      <c r="AK42" s="86"/>
      <c r="AL42" s="11"/>
      <c r="AM42" s="86"/>
      <c r="AN42" s="86"/>
      <c r="AO42" s="86"/>
      <c r="AP42" s="86"/>
      <c r="AQ42" s="86"/>
      <c r="AR42" s="86"/>
      <c r="AS42" s="86"/>
      <c r="AT42" s="86"/>
      <c r="AU42" s="87"/>
      <c r="AV42" s="87"/>
      <c r="AW42" s="87"/>
      <c r="AX42" s="87"/>
      <c r="AY42" s="87"/>
      <c r="AZ42" s="87"/>
      <c r="BA42" s="87"/>
      <c r="BB42" s="87"/>
      <c r="BC42" s="87"/>
      <c r="BD42" s="87"/>
      <c r="BE42" s="6"/>
      <c r="CO42" s="87"/>
      <c r="CP42" s="87"/>
    </row>
    <row r="43" spans="4:94" s="5" customFormat="1" ht="54.95" customHeight="1">
      <c r="D43" s="57">
        <v>42775</v>
      </c>
      <c r="E43" s="58" t="s">
        <v>72</v>
      </c>
      <c r="F43" s="58" t="s">
        <v>70</v>
      </c>
      <c r="G43" s="59">
        <v>433704.97000000038</v>
      </c>
      <c r="H43" s="45"/>
      <c r="I43" s="59">
        <v>434008.15000000037</v>
      </c>
      <c r="J43" s="45"/>
      <c r="K43" s="60">
        <v>303.18</v>
      </c>
      <c r="L43" s="49">
        <v>0</v>
      </c>
      <c r="M43" s="59">
        <v>303.18</v>
      </c>
      <c r="N43" s="45"/>
      <c r="O43" s="60">
        <v>0</v>
      </c>
      <c r="P43" s="49">
        <v>0</v>
      </c>
      <c r="Q43" s="49">
        <v>0</v>
      </c>
      <c r="R43" s="59">
        <v>0</v>
      </c>
      <c r="S43" s="56"/>
      <c r="T43" s="56"/>
      <c r="U43" s="56"/>
      <c r="V43" s="56"/>
      <c r="W43" s="45"/>
      <c r="X43" s="45"/>
      <c r="Y43" s="56"/>
      <c r="Z43" s="45"/>
      <c r="AA43" s="45"/>
      <c r="AB43" s="45"/>
      <c r="AC43" s="56"/>
      <c r="AD43" s="56"/>
      <c r="AE43" s="56"/>
      <c r="AF43" s="56"/>
      <c r="AG43" s="56"/>
      <c r="AH43" s="56"/>
      <c r="AI43" s="56"/>
      <c r="AJ43" s="56"/>
      <c r="AK43" s="86"/>
      <c r="AL43" s="11"/>
      <c r="AM43" s="86"/>
      <c r="AN43" s="86"/>
      <c r="AO43" s="86"/>
      <c r="AP43" s="86"/>
      <c r="AQ43" s="86"/>
      <c r="AR43" s="86"/>
      <c r="AS43" s="86"/>
      <c r="AT43" s="86"/>
      <c r="AU43" s="87"/>
      <c r="AV43" s="87"/>
      <c r="AW43" s="87"/>
      <c r="AX43" s="87"/>
      <c r="AY43" s="87"/>
      <c r="AZ43" s="87"/>
      <c r="BA43" s="87"/>
      <c r="BB43" s="87"/>
      <c r="BC43" s="87"/>
      <c r="BD43" s="87"/>
      <c r="BE43" s="6"/>
      <c r="CO43" s="87"/>
      <c r="CP43" s="87"/>
    </row>
    <row r="44" spans="4:94" s="5" customFormat="1" ht="54.95" customHeight="1">
      <c r="D44" s="57">
        <v>42776</v>
      </c>
      <c r="E44" s="58" t="s">
        <v>75</v>
      </c>
      <c r="F44" s="58" t="s">
        <v>70</v>
      </c>
      <c r="G44" s="59">
        <v>434008.15000000037</v>
      </c>
      <c r="H44" s="45"/>
      <c r="I44" s="59">
        <v>434118.91000000038</v>
      </c>
      <c r="J44" s="45"/>
      <c r="K44" s="60">
        <v>110.76</v>
      </c>
      <c r="L44" s="49">
        <v>0</v>
      </c>
      <c r="M44" s="59">
        <v>110.76</v>
      </c>
      <c r="N44" s="45"/>
      <c r="O44" s="60">
        <v>0</v>
      </c>
      <c r="P44" s="49">
        <v>0</v>
      </c>
      <c r="Q44" s="49">
        <v>0</v>
      </c>
      <c r="R44" s="59">
        <v>0</v>
      </c>
      <c r="S44" s="56"/>
      <c r="T44" s="56"/>
      <c r="U44" s="56"/>
      <c r="V44" s="56"/>
      <c r="W44" s="45"/>
      <c r="X44" s="45"/>
      <c r="Y44" s="56"/>
      <c r="Z44" s="45"/>
      <c r="AA44" s="45"/>
      <c r="AB44" s="45"/>
      <c r="AC44" s="56"/>
      <c r="AD44" s="56"/>
      <c r="AE44" s="56"/>
      <c r="AF44" s="56"/>
      <c r="AG44" s="56"/>
      <c r="AH44" s="56"/>
      <c r="AI44" s="56"/>
      <c r="AJ44" s="56"/>
      <c r="AK44" s="86"/>
      <c r="AL44" s="11"/>
      <c r="AM44" s="86"/>
      <c r="AN44" s="86"/>
      <c r="AO44" s="86"/>
      <c r="AP44" s="86"/>
      <c r="AQ44" s="86"/>
      <c r="AR44" s="86"/>
      <c r="AS44" s="86"/>
      <c r="AT44" s="86"/>
      <c r="AU44" s="87"/>
      <c r="AV44" s="87"/>
      <c r="AW44" s="87"/>
      <c r="AX44" s="87"/>
      <c r="AY44" s="87"/>
      <c r="AZ44" s="87"/>
      <c r="BA44" s="87"/>
      <c r="BB44" s="87"/>
      <c r="BC44" s="87"/>
      <c r="BD44" s="87"/>
      <c r="BE44" s="6"/>
      <c r="CO44" s="87"/>
      <c r="CP44" s="87"/>
    </row>
    <row r="45" spans="4:94" s="5" customFormat="1" ht="54.95" customHeight="1">
      <c r="D45" s="57">
        <v>42779</v>
      </c>
      <c r="E45" s="58" t="s">
        <v>76</v>
      </c>
      <c r="F45" s="58" t="s">
        <v>70</v>
      </c>
      <c r="G45" s="59">
        <v>434118.91000000038</v>
      </c>
      <c r="H45" s="45"/>
      <c r="I45" s="59">
        <v>433780.23000000039</v>
      </c>
      <c r="J45" s="45"/>
      <c r="K45" s="60">
        <v>434.56</v>
      </c>
      <c r="L45" s="49">
        <v>0</v>
      </c>
      <c r="M45" s="59">
        <v>434.56</v>
      </c>
      <c r="N45" s="45"/>
      <c r="O45" s="60">
        <v>773.24</v>
      </c>
      <c r="P45" s="49">
        <v>0</v>
      </c>
      <c r="Q45" s="49">
        <v>0</v>
      </c>
      <c r="R45" s="59">
        <v>773.24</v>
      </c>
      <c r="S45" s="56"/>
      <c r="T45" s="56"/>
      <c r="U45" s="56"/>
      <c r="V45" s="56"/>
      <c r="W45" s="45"/>
      <c r="X45" s="45"/>
      <c r="Y45" s="56"/>
      <c r="Z45" s="45"/>
      <c r="AA45" s="45"/>
      <c r="AB45" s="45"/>
      <c r="AC45" s="56"/>
      <c r="AD45" s="56"/>
      <c r="AE45" s="56"/>
      <c r="AF45" s="56"/>
      <c r="AG45" s="56"/>
      <c r="AH45" s="56"/>
      <c r="AI45" s="56"/>
      <c r="AJ45" s="56"/>
      <c r="AK45" s="86"/>
      <c r="AL45" s="11"/>
      <c r="AM45" s="86"/>
      <c r="AN45" s="86"/>
      <c r="AO45" s="86"/>
      <c r="AP45" s="86"/>
      <c r="AQ45" s="86"/>
      <c r="AR45" s="86"/>
      <c r="AS45" s="86"/>
      <c r="AT45" s="86"/>
      <c r="AU45" s="87"/>
      <c r="AV45" s="87"/>
      <c r="AW45" s="87"/>
      <c r="AX45" s="87"/>
      <c r="AY45" s="87"/>
      <c r="AZ45" s="87"/>
      <c r="BA45" s="87"/>
      <c r="BB45" s="87"/>
      <c r="BC45" s="87"/>
      <c r="BD45" s="87"/>
      <c r="BE45" s="6"/>
      <c r="CO45" s="87"/>
      <c r="CP45" s="87"/>
    </row>
    <row r="46" spans="4:94" s="5" customFormat="1" ht="54.95" customHeight="1">
      <c r="D46" s="57">
        <v>42780</v>
      </c>
      <c r="E46" s="58" t="s">
        <v>77</v>
      </c>
      <c r="F46" s="58" t="s">
        <v>70</v>
      </c>
      <c r="G46" s="59">
        <v>433780.23000000039</v>
      </c>
      <c r="H46" s="45"/>
      <c r="I46" s="59">
        <v>433919.6800000004</v>
      </c>
      <c r="J46" s="45"/>
      <c r="K46" s="60">
        <v>139.44999999999999</v>
      </c>
      <c r="L46" s="49">
        <v>0</v>
      </c>
      <c r="M46" s="59">
        <v>139.44999999999999</v>
      </c>
      <c r="N46" s="45"/>
      <c r="O46" s="60">
        <v>0</v>
      </c>
      <c r="P46" s="49">
        <v>0</v>
      </c>
      <c r="Q46" s="49">
        <v>0</v>
      </c>
      <c r="R46" s="59">
        <v>0</v>
      </c>
      <c r="S46" s="56"/>
      <c r="T46" s="56"/>
      <c r="U46" s="56"/>
      <c r="V46" s="56"/>
      <c r="W46" s="45"/>
      <c r="X46" s="45"/>
      <c r="Y46" s="56"/>
      <c r="Z46" s="45"/>
      <c r="AA46" s="45"/>
      <c r="AB46" s="45"/>
      <c r="AC46" s="56"/>
      <c r="AD46" s="56"/>
      <c r="AE46" s="56"/>
      <c r="AF46" s="56"/>
      <c r="AG46" s="56"/>
      <c r="AH46" s="56"/>
      <c r="AI46" s="56"/>
      <c r="AJ46" s="56"/>
      <c r="AK46" s="86"/>
      <c r="AL46" s="11"/>
      <c r="AM46" s="86"/>
      <c r="AN46" s="86"/>
      <c r="AO46" s="86"/>
      <c r="AP46" s="86"/>
      <c r="AQ46" s="86"/>
      <c r="AR46" s="86"/>
      <c r="AS46" s="86"/>
      <c r="AT46" s="86"/>
      <c r="AU46" s="87"/>
      <c r="AV46" s="87"/>
      <c r="AW46" s="87"/>
      <c r="AX46" s="87"/>
      <c r="AY46" s="87"/>
      <c r="AZ46" s="87"/>
      <c r="BA46" s="87"/>
      <c r="BB46" s="87"/>
      <c r="BC46" s="87"/>
      <c r="BD46" s="87"/>
      <c r="BE46" s="6"/>
      <c r="CO46" s="87"/>
      <c r="CP46" s="87"/>
    </row>
    <row r="47" spans="4:94" s="5" customFormat="1" ht="54.95" customHeight="1">
      <c r="D47" s="57">
        <v>42781</v>
      </c>
      <c r="E47" s="58" t="s">
        <v>71</v>
      </c>
      <c r="F47" s="58" t="s">
        <v>70</v>
      </c>
      <c r="G47" s="59">
        <v>433919.6800000004</v>
      </c>
      <c r="H47" s="45"/>
      <c r="I47" s="59">
        <v>434301.08000000042</v>
      </c>
      <c r="J47" s="45"/>
      <c r="K47" s="60">
        <v>381.4</v>
      </c>
      <c r="L47" s="49">
        <v>0</v>
      </c>
      <c r="M47" s="59">
        <v>381.4</v>
      </c>
      <c r="N47" s="45"/>
      <c r="O47" s="60">
        <v>0</v>
      </c>
      <c r="P47" s="49">
        <v>0</v>
      </c>
      <c r="Q47" s="49">
        <v>0</v>
      </c>
      <c r="R47" s="59">
        <v>0</v>
      </c>
      <c r="S47" s="56"/>
      <c r="T47" s="56"/>
      <c r="U47" s="56"/>
      <c r="V47" s="56"/>
      <c r="W47" s="45"/>
      <c r="X47" s="45"/>
      <c r="Y47" s="56"/>
      <c r="Z47" s="45"/>
      <c r="AA47" s="45"/>
      <c r="AB47" s="45"/>
      <c r="AC47" s="56"/>
      <c r="AD47" s="56"/>
      <c r="AE47" s="56"/>
      <c r="AF47" s="56"/>
      <c r="AG47" s="56"/>
      <c r="AH47" s="56"/>
      <c r="AI47" s="56"/>
      <c r="AJ47" s="56"/>
      <c r="AK47" s="86"/>
      <c r="AL47" s="11"/>
      <c r="AM47" s="86"/>
      <c r="AN47" s="86"/>
      <c r="AO47" s="86"/>
      <c r="AP47" s="86"/>
      <c r="AQ47" s="86"/>
      <c r="AR47" s="86"/>
      <c r="AS47" s="86"/>
      <c r="AT47" s="86"/>
      <c r="AU47" s="87"/>
      <c r="AV47" s="87"/>
      <c r="AW47" s="87"/>
      <c r="AX47" s="87"/>
      <c r="AY47" s="87"/>
      <c r="AZ47" s="87"/>
      <c r="BA47" s="87"/>
      <c r="BB47" s="87"/>
      <c r="BC47" s="87"/>
      <c r="BD47" s="87"/>
      <c r="BE47" s="6"/>
      <c r="CO47" s="87"/>
      <c r="CP47" s="87"/>
    </row>
    <row r="48" spans="4:94" s="5" customFormat="1" ht="54.95" customHeight="1">
      <c r="D48" s="57">
        <v>42782</v>
      </c>
      <c r="E48" s="58" t="s">
        <v>72</v>
      </c>
      <c r="F48" s="58" t="s">
        <v>70</v>
      </c>
      <c r="G48" s="59">
        <v>434301.08000000042</v>
      </c>
      <c r="H48" s="45"/>
      <c r="I48" s="59">
        <v>434452.81000000041</v>
      </c>
      <c r="J48" s="45"/>
      <c r="K48" s="60">
        <v>151.72999999999999</v>
      </c>
      <c r="L48" s="49">
        <v>0</v>
      </c>
      <c r="M48" s="59">
        <v>151.72999999999999</v>
      </c>
      <c r="N48" s="45"/>
      <c r="O48" s="60">
        <v>0</v>
      </c>
      <c r="P48" s="49">
        <v>0</v>
      </c>
      <c r="Q48" s="49">
        <v>0</v>
      </c>
      <c r="R48" s="59">
        <v>0</v>
      </c>
      <c r="S48" s="56"/>
      <c r="T48" s="56"/>
      <c r="U48" s="56"/>
      <c r="V48" s="56"/>
      <c r="W48" s="45"/>
      <c r="X48" s="45"/>
      <c r="Y48" s="56"/>
      <c r="Z48" s="45"/>
      <c r="AA48" s="45"/>
      <c r="AB48" s="45"/>
      <c r="AC48" s="56"/>
      <c r="AD48" s="56"/>
      <c r="AE48" s="56"/>
      <c r="AF48" s="56"/>
      <c r="AG48" s="56"/>
      <c r="AH48" s="56"/>
      <c r="AI48" s="56"/>
      <c r="AJ48" s="56"/>
      <c r="AK48" s="86"/>
      <c r="AL48" s="11"/>
      <c r="AM48" s="86"/>
      <c r="AN48" s="86"/>
      <c r="AO48" s="86"/>
      <c r="AP48" s="86"/>
      <c r="AQ48" s="86"/>
      <c r="AR48" s="86"/>
      <c r="AS48" s="86"/>
      <c r="AT48" s="86"/>
      <c r="AU48" s="87"/>
      <c r="AV48" s="87"/>
      <c r="AW48" s="87"/>
      <c r="AX48" s="87"/>
      <c r="AY48" s="87"/>
      <c r="AZ48" s="87"/>
      <c r="BA48" s="87"/>
      <c r="BB48" s="87"/>
      <c r="BC48" s="87"/>
      <c r="BD48" s="87"/>
      <c r="BE48" s="6"/>
      <c r="CO48" s="87"/>
      <c r="CP48" s="87"/>
    </row>
    <row r="49" spans="1:94" s="5" customFormat="1" ht="54.95" customHeight="1">
      <c r="D49" s="57">
        <v>42783</v>
      </c>
      <c r="E49" s="58" t="s">
        <v>75</v>
      </c>
      <c r="F49" s="58" t="s">
        <v>70</v>
      </c>
      <c r="G49" s="59">
        <v>434452.81000000041</v>
      </c>
      <c r="H49" s="45"/>
      <c r="I49" s="59">
        <v>433287.03000000038</v>
      </c>
      <c r="J49" s="45"/>
      <c r="K49" s="60">
        <v>170.43</v>
      </c>
      <c r="L49" s="49">
        <v>0</v>
      </c>
      <c r="M49" s="59">
        <v>170.43</v>
      </c>
      <c r="N49" s="45"/>
      <c r="O49" s="60">
        <v>1336.21</v>
      </c>
      <c r="P49" s="49">
        <v>0</v>
      </c>
      <c r="Q49" s="49">
        <v>0</v>
      </c>
      <c r="R49" s="59">
        <v>1336.21</v>
      </c>
      <c r="S49" s="56"/>
      <c r="T49" s="56"/>
      <c r="U49" s="56"/>
      <c r="V49" s="56"/>
      <c r="W49" s="45"/>
      <c r="X49" s="45"/>
      <c r="Y49" s="56"/>
      <c r="Z49" s="45"/>
      <c r="AA49" s="45"/>
      <c r="AB49" s="45"/>
      <c r="AC49" s="56"/>
      <c r="AD49" s="56"/>
      <c r="AE49" s="56"/>
      <c r="AF49" s="56"/>
      <c r="AG49" s="56"/>
      <c r="AH49" s="56"/>
      <c r="AI49" s="56"/>
      <c r="AJ49" s="56"/>
      <c r="AK49" s="86"/>
      <c r="AL49" s="11"/>
      <c r="AM49" s="86"/>
      <c r="AN49" s="86"/>
      <c r="AO49" s="86"/>
      <c r="AP49" s="86"/>
      <c r="AQ49" s="86"/>
      <c r="AR49" s="86"/>
      <c r="AS49" s="86"/>
      <c r="AT49" s="86"/>
      <c r="AU49" s="87"/>
      <c r="AV49" s="87"/>
      <c r="AW49" s="87"/>
      <c r="AX49" s="87"/>
      <c r="AY49" s="87"/>
      <c r="AZ49" s="87"/>
      <c r="BA49" s="87"/>
      <c r="BB49" s="87"/>
      <c r="BC49" s="87"/>
      <c r="BD49" s="87"/>
      <c r="BE49" s="6"/>
      <c r="CO49" s="87"/>
      <c r="CP49" s="87"/>
    </row>
    <row r="50" spans="1:94" s="5" customFormat="1" ht="54.95" customHeight="1">
      <c r="D50" s="57">
        <v>42786</v>
      </c>
      <c r="E50" s="58" t="s">
        <v>76</v>
      </c>
      <c r="F50" s="58" t="s">
        <v>70</v>
      </c>
      <c r="G50" s="59">
        <v>433287.03000000038</v>
      </c>
      <c r="H50" s="45"/>
      <c r="I50" s="59">
        <v>278505.94000000035</v>
      </c>
      <c r="J50" s="45"/>
      <c r="K50" s="60">
        <v>345.86</v>
      </c>
      <c r="L50" s="49">
        <v>0</v>
      </c>
      <c r="M50" s="59">
        <v>345.86</v>
      </c>
      <c r="N50" s="45"/>
      <c r="O50" s="60">
        <v>0</v>
      </c>
      <c r="P50" s="49">
        <v>155126.95000000001</v>
      </c>
      <c r="Q50" s="49">
        <v>0</v>
      </c>
      <c r="R50" s="59">
        <v>155126.95000000001</v>
      </c>
      <c r="S50" s="56"/>
      <c r="T50" s="56"/>
      <c r="U50" s="56"/>
      <c r="V50" s="56"/>
      <c r="W50" s="45"/>
      <c r="X50" s="45"/>
      <c r="Y50" s="56"/>
      <c r="Z50" s="45"/>
      <c r="AA50" s="45"/>
      <c r="AB50" s="45"/>
      <c r="AC50" s="56"/>
      <c r="AD50" s="56"/>
      <c r="AE50" s="56"/>
      <c r="AF50" s="56"/>
      <c r="AG50" s="56"/>
      <c r="AH50" s="56"/>
      <c r="AI50" s="56"/>
      <c r="AJ50" s="56"/>
      <c r="AK50" s="86"/>
      <c r="AL50" s="11"/>
      <c r="AM50" s="86"/>
      <c r="AN50" s="86"/>
      <c r="AO50" s="86"/>
      <c r="AP50" s="86"/>
      <c r="AQ50" s="86"/>
      <c r="AR50" s="86"/>
      <c r="AS50" s="86"/>
      <c r="AT50" s="86"/>
      <c r="AU50" s="87"/>
      <c r="AV50" s="87"/>
      <c r="AW50" s="87"/>
      <c r="AX50" s="87"/>
      <c r="AY50" s="87"/>
      <c r="AZ50" s="87"/>
      <c r="BA50" s="87"/>
      <c r="BB50" s="87"/>
      <c r="BC50" s="87"/>
      <c r="BD50" s="87"/>
      <c r="BE50" s="6"/>
      <c r="CO50" s="87"/>
      <c r="CP50" s="87"/>
    </row>
    <row r="51" spans="1:94" s="5" customFormat="1" ht="54.95" customHeight="1">
      <c r="D51" s="57">
        <v>42787</v>
      </c>
      <c r="E51" s="58" t="s">
        <v>77</v>
      </c>
      <c r="F51" s="58" t="s">
        <v>70</v>
      </c>
      <c r="G51" s="59">
        <v>278505.94000000035</v>
      </c>
      <c r="H51" s="45"/>
      <c r="I51" s="59">
        <v>278646.72000000038</v>
      </c>
      <c r="J51" s="45"/>
      <c r="K51" s="60">
        <v>140.78</v>
      </c>
      <c r="L51" s="49">
        <v>0</v>
      </c>
      <c r="M51" s="59">
        <v>140.78</v>
      </c>
      <c r="N51" s="45"/>
      <c r="O51" s="60">
        <v>0</v>
      </c>
      <c r="P51" s="49">
        <v>0</v>
      </c>
      <c r="Q51" s="49">
        <v>0</v>
      </c>
      <c r="R51" s="59">
        <v>0</v>
      </c>
      <c r="S51" s="56"/>
      <c r="T51" s="56"/>
      <c r="U51" s="56"/>
      <c r="V51" s="56"/>
      <c r="W51" s="45"/>
      <c r="X51" s="45"/>
      <c r="Y51" s="56"/>
      <c r="Z51" s="45"/>
      <c r="AA51" s="45"/>
      <c r="AB51" s="45"/>
      <c r="AC51" s="56"/>
      <c r="AD51" s="56"/>
      <c r="AE51" s="56"/>
      <c r="AF51" s="56"/>
      <c r="AG51" s="56"/>
      <c r="AH51" s="56"/>
      <c r="AI51" s="56"/>
      <c r="AJ51" s="56"/>
      <c r="AK51" s="86"/>
      <c r="AL51" s="11"/>
      <c r="AM51" s="86"/>
      <c r="AN51" s="86"/>
      <c r="AO51" s="86"/>
      <c r="AP51" s="86"/>
      <c r="AQ51" s="86"/>
      <c r="AR51" s="86"/>
      <c r="AS51" s="86"/>
      <c r="AT51" s="86"/>
      <c r="AU51" s="87"/>
      <c r="AV51" s="87"/>
      <c r="AW51" s="87"/>
      <c r="AX51" s="87"/>
      <c r="AY51" s="87"/>
      <c r="AZ51" s="87"/>
      <c r="BA51" s="87"/>
      <c r="BB51" s="87"/>
      <c r="BC51" s="87"/>
      <c r="BD51" s="87"/>
      <c r="BE51" s="6"/>
      <c r="CO51" s="87"/>
      <c r="CP51" s="87"/>
    </row>
    <row r="52" spans="1:94" s="5" customFormat="1" ht="54.95" customHeight="1">
      <c r="D52" s="57">
        <v>42788</v>
      </c>
      <c r="E52" s="58" t="s">
        <v>71</v>
      </c>
      <c r="F52" s="58" t="s">
        <v>70</v>
      </c>
      <c r="G52" s="59">
        <v>278646.72000000038</v>
      </c>
      <c r="H52" s="45"/>
      <c r="I52" s="59">
        <v>2843467.74</v>
      </c>
      <c r="J52" s="45"/>
      <c r="K52" s="60">
        <v>130.6</v>
      </c>
      <c r="L52" s="49">
        <v>2564690.42</v>
      </c>
      <c r="M52" s="59">
        <v>2564821.02</v>
      </c>
      <c r="N52" s="45"/>
      <c r="O52" s="60">
        <v>0</v>
      </c>
      <c r="P52" s="49">
        <v>0</v>
      </c>
      <c r="Q52" s="49">
        <v>0</v>
      </c>
      <c r="R52" s="59">
        <v>0</v>
      </c>
      <c r="S52" s="56"/>
      <c r="T52" s="56"/>
      <c r="U52" s="56"/>
      <c r="V52" s="56"/>
      <c r="W52" s="45"/>
      <c r="X52" s="45"/>
      <c r="Y52" s="56"/>
      <c r="Z52" s="45"/>
      <c r="AA52" s="45"/>
      <c r="AB52" s="45"/>
      <c r="AC52" s="56"/>
      <c r="AD52" s="56"/>
      <c r="AE52" s="56"/>
      <c r="AF52" s="56"/>
      <c r="AG52" s="56"/>
      <c r="AH52" s="56"/>
      <c r="AI52" s="56"/>
      <c r="AJ52" s="56"/>
      <c r="AK52" s="86"/>
      <c r="AL52" s="11"/>
      <c r="AM52" s="86"/>
      <c r="AN52" s="86"/>
      <c r="AO52" s="86"/>
      <c r="AP52" s="86"/>
      <c r="AQ52" s="86"/>
      <c r="AR52" s="86"/>
      <c r="AS52" s="86"/>
      <c r="AT52" s="86"/>
      <c r="AU52" s="87"/>
      <c r="AV52" s="87"/>
      <c r="AW52" s="87"/>
      <c r="AX52" s="87"/>
      <c r="AY52" s="87"/>
      <c r="AZ52" s="87"/>
      <c r="BA52" s="87"/>
      <c r="BB52" s="87"/>
      <c r="BC52" s="87"/>
      <c r="BD52" s="87"/>
      <c r="BE52" s="6"/>
      <c r="CO52" s="87"/>
      <c r="CP52" s="87"/>
    </row>
    <row r="53" spans="1:94" s="5" customFormat="1" ht="54.95" customHeight="1">
      <c r="D53" s="57">
        <v>42789</v>
      </c>
      <c r="E53" s="58" t="s">
        <v>72</v>
      </c>
      <c r="F53" s="58" t="s">
        <v>70</v>
      </c>
      <c r="G53" s="59">
        <v>2843467.74</v>
      </c>
      <c r="H53" s="45"/>
      <c r="I53" s="59">
        <v>446027.24000000022</v>
      </c>
      <c r="J53" s="45"/>
      <c r="K53" s="60">
        <v>338.70000000000005</v>
      </c>
      <c r="L53" s="49">
        <v>0</v>
      </c>
      <c r="M53" s="59">
        <v>338.70000000000005</v>
      </c>
      <c r="N53" s="45"/>
      <c r="O53" s="60">
        <v>2397779.2000000002</v>
      </c>
      <c r="P53" s="49">
        <v>0</v>
      </c>
      <c r="Q53" s="49">
        <v>0</v>
      </c>
      <c r="R53" s="59">
        <v>2397779.2000000002</v>
      </c>
      <c r="S53" s="56"/>
      <c r="T53" s="56"/>
      <c r="U53" s="56"/>
      <c r="V53" s="56"/>
      <c r="W53" s="45"/>
      <c r="X53" s="45"/>
      <c r="Y53" s="56"/>
      <c r="Z53" s="45"/>
      <c r="AA53" s="45"/>
      <c r="AB53" s="45"/>
      <c r="AC53" s="56"/>
      <c r="AD53" s="56"/>
      <c r="AE53" s="56"/>
      <c r="AF53" s="56"/>
      <c r="AG53" s="56"/>
      <c r="AH53" s="56"/>
      <c r="AI53" s="56"/>
      <c r="AJ53" s="56"/>
      <c r="AK53" s="86"/>
      <c r="AL53" s="11"/>
      <c r="AM53" s="86"/>
      <c r="AN53" s="86"/>
      <c r="AO53" s="86"/>
      <c r="AP53" s="86"/>
      <c r="AQ53" s="86"/>
      <c r="AR53" s="86"/>
      <c r="AS53" s="86"/>
      <c r="AT53" s="86"/>
      <c r="AU53" s="87"/>
      <c r="AV53" s="87"/>
      <c r="AW53" s="87"/>
      <c r="AX53" s="87"/>
      <c r="AY53" s="87"/>
      <c r="AZ53" s="87"/>
      <c r="BA53" s="87"/>
      <c r="BB53" s="87"/>
      <c r="BC53" s="87"/>
      <c r="BD53" s="87"/>
      <c r="BE53" s="6"/>
      <c r="CO53" s="87"/>
      <c r="CP53" s="87"/>
    </row>
    <row r="54" spans="1:94" s="5" customFormat="1" ht="54.95" customHeight="1" thickBot="1">
      <c r="D54" s="57">
        <v>42790</v>
      </c>
      <c r="E54" s="58" t="s">
        <v>75</v>
      </c>
      <c r="F54" s="58" t="s">
        <v>70</v>
      </c>
      <c r="G54" s="59">
        <v>446027.24000000022</v>
      </c>
      <c r="H54" s="45"/>
      <c r="I54" s="59">
        <v>443996.95000000024</v>
      </c>
      <c r="J54" s="45"/>
      <c r="K54" s="60">
        <v>13.87</v>
      </c>
      <c r="L54" s="49">
        <v>0</v>
      </c>
      <c r="M54" s="59">
        <v>13.87</v>
      </c>
      <c r="N54" s="45"/>
      <c r="O54" s="60">
        <v>0</v>
      </c>
      <c r="P54" s="49">
        <v>2044.16</v>
      </c>
      <c r="Q54" s="49">
        <v>0</v>
      </c>
      <c r="R54" s="59">
        <v>2044.16</v>
      </c>
      <c r="S54" s="56"/>
      <c r="T54" s="56"/>
      <c r="U54" s="56"/>
      <c r="V54" s="56"/>
      <c r="W54" s="45"/>
      <c r="X54" s="45"/>
      <c r="Y54" s="56"/>
      <c r="Z54" s="45"/>
      <c r="AA54" s="45"/>
      <c r="AB54" s="45"/>
      <c r="AC54" s="56"/>
      <c r="AD54" s="56"/>
      <c r="AE54" s="56"/>
      <c r="AF54" s="56"/>
      <c r="AG54" s="56"/>
      <c r="AH54" s="56"/>
      <c r="AI54" s="56"/>
      <c r="AJ54" s="56"/>
      <c r="AK54" s="86"/>
      <c r="AL54" s="11"/>
      <c r="AM54" s="86"/>
      <c r="AN54" s="86"/>
      <c r="AO54" s="86"/>
      <c r="AP54" s="86"/>
      <c r="AQ54" s="86"/>
      <c r="AR54" s="86"/>
      <c r="AS54" s="86"/>
      <c r="AT54" s="86"/>
      <c r="AU54" s="87"/>
      <c r="AV54" s="87"/>
      <c r="AW54" s="87"/>
      <c r="AX54" s="87"/>
      <c r="AY54" s="87"/>
      <c r="AZ54" s="87"/>
      <c r="BA54" s="87"/>
      <c r="BB54" s="87"/>
      <c r="BC54" s="87"/>
      <c r="BD54" s="87"/>
      <c r="BE54" s="6"/>
      <c r="CO54" s="87"/>
      <c r="CP54" s="87"/>
    </row>
    <row r="55" spans="1:94" s="5" customFormat="1" ht="54.95" customHeight="1" thickBot="1">
      <c r="D55" s="146" t="s">
        <v>7</v>
      </c>
      <c r="E55" s="147"/>
      <c r="F55" s="148"/>
      <c r="G55" s="62">
        <f>+G36</f>
        <v>444544.88000000035</v>
      </c>
      <c r="H55" s="45"/>
      <c r="I55" s="62">
        <f t="shared" si="5"/>
        <v>443996.95000000019</v>
      </c>
      <c r="J55" s="45"/>
      <c r="K55" s="63">
        <f>SUM(K35:K54)</f>
        <v>5196.57</v>
      </c>
      <c r="L55" s="64">
        <f>SUM(L35:L54)</f>
        <v>2564690.42</v>
      </c>
      <c r="M55" s="62">
        <f>SUM(M35:M54)</f>
        <v>2569886.9900000002</v>
      </c>
      <c r="N55" s="45"/>
      <c r="O55" s="63">
        <f>SUM(O35:O54)</f>
        <v>2399888.6500000004</v>
      </c>
      <c r="P55" s="64">
        <f>SUM(P35:P54)</f>
        <v>170546.27000000002</v>
      </c>
      <c r="Q55" s="64">
        <f>SUM(Q35:Q54)</f>
        <v>0</v>
      </c>
      <c r="R55" s="62">
        <f>SUM(R35:R54)</f>
        <v>2570434.9200000004</v>
      </c>
      <c r="S55" s="56"/>
      <c r="T55" s="56"/>
      <c r="U55" s="56"/>
      <c r="V55" s="56"/>
      <c r="W55" s="45"/>
      <c r="X55" s="45"/>
      <c r="Y55" s="56"/>
      <c r="Z55" s="45"/>
      <c r="AA55" s="45"/>
      <c r="AB55" s="45"/>
      <c r="AC55" s="56"/>
      <c r="AD55" s="56"/>
      <c r="AE55" s="56"/>
      <c r="AF55" s="56"/>
      <c r="AG55" s="56"/>
      <c r="AH55" s="56"/>
      <c r="AI55" s="56"/>
      <c r="AJ55" s="56"/>
      <c r="AK55" s="86"/>
      <c r="AL55" s="11"/>
      <c r="AM55" s="86"/>
      <c r="AN55" s="86"/>
      <c r="AO55" s="86"/>
      <c r="AP55" s="86"/>
      <c r="AQ55" s="86"/>
      <c r="AR55" s="86"/>
      <c r="AS55" s="86"/>
      <c r="AT55" s="86"/>
      <c r="AU55" s="87"/>
      <c r="AV55" s="87"/>
      <c r="AW55" s="87"/>
      <c r="AX55" s="87"/>
      <c r="AY55" s="87"/>
      <c r="AZ55" s="87"/>
      <c r="BA55" s="87"/>
      <c r="BB55" s="87"/>
      <c r="BC55" s="87"/>
      <c r="BD55" s="87"/>
      <c r="BE55" s="6"/>
      <c r="BF55" s="87"/>
      <c r="BK55" s="88"/>
      <c r="BL55" s="88"/>
      <c r="BM55" s="88"/>
      <c r="BN55" s="88"/>
      <c r="BO55" s="88"/>
      <c r="BP55" s="88"/>
      <c r="BQ55" s="88"/>
      <c r="BR55" s="88"/>
      <c r="BS55" s="88"/>
      <c r="CO55" s="87"/>
      <c r="CP55" s="87"/>
    </row>
    <row r="56" spans="1:94" ht="54.95" customHeight="1">
      <c r="H56" s="71"/>
      <c r="I56" s="5"/>
      <c r="J56" s="72"/>
      <c r="K56" s="72"/>
      <c r="L56" s="72"/>
      <c r="M56" s="72"/>
      <c r="N56" s="72"/>
      <c r="O56" s="72"/>
      <c r="P56" s="72"/>
      <c r="Q56" s="73"/>
      <c r="R56" s="73"/>
      <c r="S56" s="73"/>
      <c r="T56" s="73"/>
      <c r="U56" s="73"/>
      <c r="V56" s="73"/>
      <c r="W56" s="2"/>
      <c r="X56" s="2"/>
      <c r="Y56" s="73"/>
      <c r="Z56" s="2"/>
      <c r="AA56" s="2"/>
      <c r="AB56" s="2"/>
      <c r="AC56" s="73"/>
      <c r="AD56" s="73"/>
      <c r="AE56" s="73"/>
      <c r="AF56" s="73"/>
      <c r="AG56" s="73"/>
      <c r="AH56" s="73"/>
      <c r="AI56" s="73"/>
      <c r="AJ56" s="73"/>
      <c r="AK56" s="73"/>
      <c r="AL56" s="11"/>
      <c r="AM56" s="74"/>
      <c r="AN56" s="74"/>
      <c r="AO56" s="74"/>
      <c r="AP56" s="74"/>
      <c r="AQ56" s="74"/>
      <c r="AR56" s="74"/>
      <c r="AS56" s="74"/>
      <c r="AT56" s="74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F56" s="87"/>
      <c r="BG56" s="5"/>
      <c r="BH56" s="5"/>
      <c r="BI56" s="5"/>
    </row>
    <row r="57" spans="1:94" ht="54.95" hidden="1" customHeight="1">
      <c r="G57" s="71"/>
      <c r="H57" s="71"/>
      <c r="I57" s="5"/>
      <c r="J57" s="72"/>
      <c r="K57" s="72"/>
      <c r="L57" s="72"/>
      <c r="M57" s="89"/>
      <c r="N57" s="72"/>
      <c r="O57" s="72"/>
      <c r="P57" s="72"/>
      <c r="Q57" s="73"/>
      <c r="R57" s="73"/>
      <c r="S57" s="73"/>
      <c r="T57" s="73"/>
      <c r="U57" s="73"/>
      <c r="V57" s="73"/>
      <c r="W57" s="2"/>
      <c r="X57" s="2"/>
      <c r="Y57" s="73"/>
      <c r="Z57" s="2"/>
      <c r="AA57" s="2"/>
      <c r="AB57" s="2"/>
      <c r="AC57" s="73"/>
      <c r="AD57" s="73"/>
      <c r="AE57" s="73"/>
      <c r="AF57" s="73"/>
      <c r="AG57" s="73"/>
      <c r="AH57" s="73"/>
      <c r="AI57" s="73"/>
      <c r="AJ57" s="73"/>
      <c r="AK57" s="73"/>
      <c r="AL57" s="11"/>
      <c r="AM57" s="74"/>
      <c r="AN57" s="74"/>
      <c r="AO57" s="74"/>
      <c r="AP57" s="74"/>
      <c r="AQ57" s="74"/>
      <c r="AR57" s="74"/>
      <c r="AS57" s="74"/>
      <c r="AT57" s="74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F57" s="87"/>
      <c r="BG57" s="5"/>
      <c r="BH57" s="5"/>
      <c r="BI57" s="5"/>
    </row>
    <row r="58" spans="1:94" ht="39.950000000000003" hidden="1" customHeight="1">
      <c r="I58" s="5"/>
      <c r="W58" s="2"/>
      <c r="X58" s="2"/>
      <c r="Z58" s="2"/>
      <c r="AA58" s="2"/>
      <c r="AB58" s="2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F58" s="87"/>
      <c r="BG58" s="5"/>
      <c r="BH58" s="5"/>
      <c r="BI58" s="5"/>
    </row>
    <row r="59" spans="1:94" ht="39.950000000000003" hidden="1" customHeight="1">
      <c r="I59" s="5"/>
      <c r="W59" s="2"/>
      <c r="X59" s="2"/>
      <c r="Z59" s="2"/>
      <c r="AA59" s="2"/>
      <c r="AB59" s="2"/>
      <c r="AG59" s="90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F59" s="87"/>
      <c r="BG59" s="5"/>
      <c r="BH59" s="5"/>
      <c r="BI59" s="5"/>
    </row>
    <row r="60" spans="1:94" ht="39.950000000000003" hidden="1" customHeight="1" thickBot="1">
      <c r="I60" s="5"/>
      <c r="W60" s="2"/>
      <c r="X60" s="2"/>
      <c r="Z60" s="2"/>
      <c r="AA60" s="2"/>
      <c r="AB60" s="2"/>
      <c r="BF60" s="87"/>
      <c r="BG60" s="5"/>
      <c r="BH60" s="5"/>
      <c r="BI60" s="5"/>
    </row>
    <row r="61" spans="1:94" ht="39.950000000000003" hidden="1" customHeight="1" thickBot="1">
      <c r="A61" s="91" t="s">
        <v>60</v>
      </c>
      <c r="B61" s="92"/>
      <c r="C61" s="93" t="s">
        <v>60</v>
      </c>
      <c r="D61" s="93"/>
      <c r="E61" s="93"/>
      <c r="F61" s="93"/>
      <c r="G61" s="94">
        <v>42736</v>
      </c>
      <c r="H61" s="94"/>
      <c r="I61" s="95"/>
      <c r="J61" s="96"/>
      <c r="K61" s="97">
        <v>133848</v>
      </c>
      <c r="L61" s="97">
        <v>1620360</v>
      </c>
      <c r="M61" s="97">
        <v>253619</v>
      </c>
      <c r="N61" s="97">
        <f>1700000+623922</f>
        <v>2323922</v>
      </c>
      <c r="O61" s="97">
        <v>0</v>
      </c>
      <c r="P61" s="97">
        <v>34958149</v>
      </c>
      <c r="Q61" s="98"/>
      <c r="R61" s="98"/>
      <c r="S61" s="97">
        <f>8201288+858437+360193+1418104+70000+70000+2317178</f>
        <v>13295200</v>
      </c>
      <c r="T61" s="97">
        <v>3100000</v>
      </c>
      <c r="U61" s="97">
        <f>830378+2540748+7838413</f>
        <v>11209539</v>
      </c>
      <c r="V61" s="98"/>
      <c r="W61" s="97">
        <v>250000</v>
      </c>
      <c r="X61" s="97">
        <f>391374+331774</f>
        <v>723148</v>
      </c>
      <c r="Y61" s="98"/>
      <c r="Z61" s="97">
        <v>272916</v>
      </c>
      <c r="AA61" s="97">
        <f>7431126-272916</f>
        <v>7158210</v>
      </c>
      <c r="AB61" s="98"/>
      <c r="AC61" s="98"/>
      <c r="AD61" s="98"/>
      <c r="AE61" s="97">
        <v>440580</v>
      </c>
      <c r="AF61" s="97">
        <f>1893875+331774+14359</f>
        <v>2240008</v>
      </c>
      <c r="AG61" s="97">
        <f>32052+20667+432929+289432</f>
        <v>775080</v>
      </c>
      <c r="AH61" s="98"/>
      <c r="AI61" s="98">
        <v>0</v>
      </c>
      <c r="AJ61" s="98"/>
      <c r="AK61" s="98"/>
      <c r="AL61" s="98"/>
      <c r="AM61" s="98"/>
      <c r="AN61" s="98"/>
      <c r="AO61" s="98"/>
      <c r="AP61" s="98"/>
      <c r="AQ61" s="97">
        <v>1700000</v>
      </c>
      <c r="AR61" s="98"/>
      <c r="AS61" s="98"/>
      <c r="AT61" s="98"/>
      <c r="AU61" s="97">
        <v>410000</v>
      </c>
      <c r="AV61" s="98"/>
      <c r="AW61" s="97">
        <v>25000</v>
      </c>
      <c r="AX61" s="98"/>
      <c r="AY61" s="98"/>
      <c r="AZ61" s="98"/>
      <c r="BA61" s="98"/>
      <c r="BB61" s="98"/>
      <c r="BC61" s="98"/>
      <c r="BD61" s="99">
        <v>188922</v>
      </c>
      <c r="BF61" s="87"/>
      <c r="BG61" s="5"/>
      <c r="BH61" s="5"/>
      <c r="BI61" s="5"/>
    </row>
    <row r="62" spans="1:94" ht="39.950000000000003" hidden="1" customHeight="1" thickBot="1">
      <c r="A62" s="91" t="s">
        <v>61</v>
      </c>
      <c r="B62" s="92"/>
      <c r="C62" s="100" t="s">
        <v>62</v>
      </c>
      <c r="D62" s="100"/>
      <c r="E62" s="100"/>
      <c r="F62" s="100"/>
      <c r="G62" s="101">
        <f>+G61</f>
        <v>42736</v>
      </c>
      <c r="H62" s="101"/>
      <c r="I62" s="102"/>
      <c r="J62" s="103"/>
      <c r="K62" s="104">
        <f t="shared" ref="K62:P62" si="8">+K26-K61</f>
        <v>-24509.550000000017</v>
      </c>
      <c r="L62" s="104">
        <f t="shared" si="8"/>
        <v>-1620360</v>
      </c>
      <c r="M62" s="104">
        <f t="shared" si="8"/>
        <v>-176043.86</v>
      </c>
      <c r="N62" s="104">
        <f t="shared" si="8"/>
        <v>5631144.4100000001</v>
      </c>
      <c r="O62" s="104">
        <f t="shared" si="8"/>
        <v>0</v>
      </c>
      <c r="P62" s="104">
        <f t="shared" si="8"/>
        <v>-14069246.68</v>
      </c>
      <c r="Q62" s="104"/>
      <c r="R62" s="104"/>
      <c r="S62" s="104">
        <f>+S26-S61</f>
        <v>-4412387.17</v>
      </c>
      <c r="T62" s="104">
        <f>+T26-T61</f>
        <v>-2175759.23</v>
      </c>
      <c r="U62" s="104">
        <f>+U26-U61</f>
        <v>-2207516.5599999987</v>
      </c>
      <c r="V62" s="104"/>
      <c r="W62" s="104">
        <f>+W26-W61</f>
        <v>-310336.96999999991</v>
      </c>
      <c r="X62" s="104">
        <f>+X26-X61</f>
        <v>171071.61999999988</v>
      </c>
      <c r="Y62" s="104"/>
      <c r="Z62" s="104">
        <f>+Z26-Z61</f>
        <v>-208248.15</v>
      </c>
      <c r="AA62" s="104">
        <f>+AA26-AA61</f>
        <v>-2293613.9800000004</v>
      </c>
      <c r="AB62" s="104">
        <f>+AB26-AB61</f>
        <v>340577.31</v>
      </c>
      <c r="AC62" s="104">
        <f>+AC26-AC61</f>
        <v>0</v>
      </c>
      <c r="AD62" s="104"/>
      <c r="AE62" s="104">
        <f>+AE26-AE61</f>
        <v>649677.32000000007</v>
      </c>
      <c r="AF62" s="104">
        <f>+AF26-AF61</f>
        <v>498650.20999999996</v>
      </c>
      <c r="AG62" s="104">
        <f>+AG26-AG61</f>
        <v>-742107.26</v>
      </c>
      <c r="AH62" s="104"/>
      <c r="AI62" s="104"/>
      <c r="AJ62" s="104"/>
      <c r="AK62" s="104"/>
      <c r="AL62" s="104"/>
      <c r="AM62" s="104"/>
      <c r="AN62" s="104"/>
      <c r="AO62" s="104"/>
      <c r="AP62" s="104"/>
      <c r="AQ62" s="104">
        <f>+AQ26-AQ61</f>
        <v>339220.89999999967</v>
      </c>
      <c r="AR62" s="104"/>
      <c r="AS62" s="104"/>
      <c r="AT62" s="104"/>
      <c r="AU62" s="104">
        <f>+AU26-AU61</f>
        <v>-410000</v>
      </c>
      <c r="AV62" s="104"/>
      <c r="AW62" s="104">
        <f>+AW26-AW61</f>
        <v>5026234.6399999997</v>
      </c>
      <c r="AX62" s="104"/>
      <c r="AY62" s="104"/>
      <c r="AZ62" s="104"/>
      <c r="BA62" s="104"/>
      <c r="BB62" s="104"/>
      <c r="BC62" s="104"/>
      <c r="BD62" s="105">
        <f>+BD26-BD61</f>
        <v>-91062.86</v>
      </c>
      <c r="BF62" s="87"/>
      <c r="BG62" s="5"/>
      <c r="BH62" s="5"/>
      <c r="BI62" s="5"/>
    </row>
    <row r="63" spans="1:94" s="106" customFormat="1" ht="39.950000000000003" hidden="1" customHeight="1">
      <c r="G63" s="107"/>
      <c r="H63" s="107"/>
      <c r="I63" s="107"/>
      <c r="Q63" s="108"/>
      <c r="R63" s="108"/>
      <c r="S63" s="108"/>
      <c r="T63" s="108"/>
      <c r="U63" s="108"/>
      <c r="V63" s="108"/>
      <c r="Y63" s="108"/>
      <c r="AC63" s="108"/>
      <c r="AD63" s="108"/>
      <c r="AE63" s="108"/>
      <c r="AF63" s="108"/>
      <c r="AG63" s="108"/>
      <c r="AH63" s="108"/>
      <c r="AI63" s="108"/>
      <c r="AJ63" s="108"/>
      <c r="AK63" s="108"/>
      <c r="AL63" s="108"/>
      <c r="AM63" s="108"/>
      <c r="AN63" s="108"/>
      <c r="AO63" s="108"/>
      <c r="AP63" s="108"/>
      <c r="AQ63" s="108"/>
      <c r="AR63" s="108"/>
      <c r="AS63" s="108"/>
      <c r="AT63" s="108"/>
      <c r="AU63" s="108"/>
      <c r="AV63" s="108"/>
      <c r="AW63" s="108"/>
      <c r="AX63" s="108"/>
      <c r="AY63" s="108"/>
      <c r="AZ63" s="108"/>
      <c r="BA63" s="108"/>
      <c r="BB63" s="108"/>
      <c r="BC63" s="108"/>
      <c r="BD63" s="108"/>
      <c r="BF63" s="109"/>
      <c r="BG63" s="107"/>
      <c r="BH63" s="107"/>
      <c r="BI63" s="107"/>
      <c r="BK63" s="110"/>
      <c r="BL63" s="110"/>
      <c r="BM63" s="110"/>
      <c r="BN63" s="110"/>
      <c r="BO63" s="110"/>
      <c r="BP63" s="110"/>
      <c r="BQ63" s="110"/>
      <c r="BR63" s="110"/>
      <c r="BS63" s="110"/>
      <c r="CO63" s="108"/>
      <c r="CP63" s="108"/>
    </row>
    <row r="64" spans="1:94" s="111" customFormat="1" ht="39.950000000000003" hidden="1" customHeight="1">
      <c r="G64" s="112"/>
      <c r="H64" s="112"/>
      <c r="I64" s="112"/>
      <c r="K64" s="111" t="s">
        <v>15</v>
      </c>
      <c r="L64" s="111" t="s">
        <v>16</v>
      </c>
      <c r="M64" s="111" t="s">
        <v>17</v>
      </c>
      <c r="N64" s="111" t="s">
        <v>18</v>
      </c>
      <c r="O64" s="111" t="s">
        <v>19</v>
      </c>
      <c r="P64" s="111" t="s">
        <v>20</v>
      </c>
      <c r="Q64" s="90" t="s">
        <v>21</v>
      </c>
      <c r="R64" s="90"/>
      <c r="S64" s="90" t="s">
        <v>22</v>
      </c>
      <c r="T64" s="90" t="s">
        <v>23</v>
      </c>
      <c r="U64" s="90" t="s">
        <v>24</v>
      </c>
      <c r="V64" s="90"/>
      <c r="W64" s="111" t="s">
        <v>25</v>
      </c>
      <c r="X64" s="111" t="s">
        <v>26</v>
      </c>
      <c r="Y64" s="90"/>
      <c r="Z64" s="111" t="s">
        <v>27</v>
      </c>
      <c r="AA64" s="111" t="s">
        <v>28</v>
      </c>
      <c r="AC64" s="90"/>
      <c r="AD64" s="90"/>
      <c r="AE64" s="90" t="s">
        <v>31</v>
      </c>
      <c r="AF64" s="90" t="s">
        <v>32</v>
      </c>
      <c r="AG64" s="90" t="s">
        <v>33</v>
      </c>
      <c r="AH64" s="90"/>
      <c r="AI64" s="90" t="s">
        <v>35</v>
      </c>
      <c r="AJ64" s="90"/>
      <c r="AK64" s="90"/>
      <c r="AL64" s="90"/>
      <c r="AM64" s="90"/>
      <c r="AN64" s="90"/>
      <c r="AO64" s="90"/>
      <c r="AP64" s="90"/>
      <c r="AQ64" s="90" t="s">
        <v>41</v>
      </c>
      <c r="AR64" s="90"/>
      <c r="AS64" s="90"/>
      <c r="AT64" s="90"/>
      <c r="AU64" s="90" t="s">
        <v>45</v>
      </c>
      <c r="AV64" s="90"/>
      <c r="AW64" s="90" t="s">
        <v>47</v>
      </c>
      <c r="AX64" s="90"/>
      <c r="AY64" s="90"/>
      <c r="AZ64" s="90"/>
      <c r="BA64" s="90"/>
      <c r="BB64" s="90"/>
      <c r="BC64" s="90"/>
      <c r="BD64" s="90" t="s">
        <v>54</v>
      </c>
      <c r="BF64" s="113"/>
      <c r="BG64" s="112"/>
      <c r="BH64" s="112"/>
      <c r="BI64" s="112"/>
      <c r="BK64" s="114"/>
      <c r="BL64" s="114"/>
      <c r="BM64" s="114"/>
      <c r="BN64" s="114"/>
      <c r="BO64" s="114"/>
      <c r="BP64" s="114"/>
      <c r="BQ64" s="114"/>
      <c r="BR64" s="114"/>
      <c r="BS64" s="114"/>
      <c r="CO64" s="90"/>
      <c r="CP64" s="90"/>
    </row>
    <row r="65" spans="1:94" s="115" customFormat="1" ht="50.1" hidden="1" customHeight="1">
      <c r="G65" s="116"/>
      <c r="H65" s="116"/>
      <c r="I65" s="117" t="s">
        <v>63</v>
      </c>
      <c r="K65" s="117">
        <v>723</v>
      </c>
      <c r="L65" s="117">
        <v>728</v>
      </c>
      <c r="M65" s="117" t="s">
        <v>64</v>
      </c>
      <c r="N65" s="117">
        <v>824</v>
      </c>
      <c r="O65" s="117"/>
      <c r="P65" s="117"/>
      <c r="Q65" s="117"/>
      <c r="R65" s="117"/>
      <c r="S65" s="117">
        <v>311</v>
      </c>
      <c r="T65" s="117">
        <v>313</v>
      </c>
      <c r="U65" s="117">
        <v>314</v>
      </c>
      <c r="V65" s="117"/>
      <c r="W65" s="117">
        <v>321</v>
      </c>
      <c r="X65" s="117">
        <v>322</v>
      </c>
      <c r="Y65" s="117"/>
      <c r="Z65" s="117">
        <v>331</v>
      </c>
      <c r="AA65" s="117">
        <v>332</v>
      </c>
      <c r="AB65" s="117"/>
      <c r="AC65" s="117"/>
      <c r="AD65" s="117"/>
      <c r="AE65" s="117">
        <v>351</v>
      </c>
      <c r="AF65" s="118" t="s">
        <v>65</v>
      </c>
      <c r="AG65" s="117">
        <v>353</v>
      </c>
      <c r="AH65" s="117"/>
      <c r="AI65" s="117">
        <v>370</v>
      </c>
      <c r="AJ65" s="117"/>
      <c r="AK65" s="117"/>
      <c r="AL65" s="117"/>
      <c r="AM65" s="117"/>
      <c r="AN65" s="117"/>
      <c r="AO65" s="117"/>
      <c r="AP65" s="117"/>
      <c r="AQ65" s="117">
        <v>730</v>
      </c>
      <c r="AR65" s="117"/>
      <c r="AS65" s="117"/>
      <c r="AT65" s="117"/>
      <c r="AU65" s="117"/>
      <c r="AV65" s="117"/>
      <c r="AW65" s="117"/>
      <c r="AX65" s="117"/>
      <c r="AY65" s="117"/>
      <c r="AZ65" s="117"/>
      <c r="BA65" s="117"/>
      <c r="BB65" s="117"/>
      <c r="BC65" s="117"/>
      <c r="BD65" s="117"/>
      <c r="BE65" s="117"/>
      <c r="BF65" s="117"/>
      <c r="BG65" s="117"/>
      <c r="BH65" s="117"/>
      <c r="BI65" s="117"/>
      <c r="BJ65" s="117"/>
      <c r="BK65" s="117"/>
      <c r="BL65" s="117"/>
      <c r="BM65" s="117"/>
      <c r="BN65" s="117"/>
      <c r="BO65" s="117"/>
      <c r="BP65" s="117"/>
      <c r="BQ65" s="117"/>
      <c r="BR65" s="117"/>
      <c r="BS65" s="119"/>
      <c r="CO65" s="120"/>
      <c r="CP65" s="120"/>
    </row>
    <row r="66" spans="1:94" s="10" customFormat="1" ht="50.1" hidden="1" customHeight="1">
      <c r="G66" s="45"/>
      <c r="H66" s="45"/>
      <c r="I66" s="117" t="s">
        <v>66</v>
      </c>
      <c r="K66" s="121">
        <v>8</v>
      </c>
      <c r="L66" s="121">
        <v>8</v>
      </c>
      <c r="M66" s="121">
        <v>8</v>
      </c>
      <c r="N66" s="121">
        <v>8</v>
      </c>
      <c r="O66" s="121">
        <v>1</v>
      </c>
      <c r="P66" s="121">
        <v>1</v>
      </c>
      <c r="Q66" s="117"/>
      <c r="R66" s="117"/>
      <c r="S66" s="121">
        <v>9</v>
      </c>
      <c r="T66" s="121">
        <v>9</v>
      </c>
      <c r="U66" s="121">
        <v>9</v>
      </c>
      <c r="V66" s="117"/>
      <c r="W66" s="121">
        <v>9</v>
      </c>
      <c r="X66" s="121">
        <v>13</v>
      </c>
      <c r="Y66" s="117"/>
      <c r="Z66" s="121">
        <v>12</v>
      </c>
      <c r="AA66" s="121">
        <v>15</v>
      </c>
      <c r="AB66" s="117"/>
      <c r="AC66" s="117"/>
      <c r="AD66" s="117"/>
      <c r="AE66" s="121">
        <v>13</v>
      </c>
      <c r="AF66" s="121">
        <v>13</v>
      </c>
      <c r="AG66" s="121">
        <v>13</v>
      </c>
      <c r="AH66" s="117"/>
      <c r="AI66" s="121">
        <v>5</v>
      </c>
      <c r="AJ66" s="117"/>
      <c r="AK66" s="117"/>
      <c r="AL66" s="117"/>
      <c r="AM66" s="117"/>
      <c r="AN66" s="117"/>
      <c r="AO66" s="117"/>
      <c r="AP66" s="117"/>
      <c r="AQ66" s="121">
        <v>8</v>
      </c>
      <c r="AR66" s="117"/>
      <c r="AS66" s="117"/>
      <c r="AT66" s="117"/>
      <c r="AU66" s="121">
        <v>7</v>
      </c>
      <c r="AV66" s="117"/>
      <c r="AW66" s="121">
        <v>7</v>
      </c>
      <c r="AX66" s="117"/>
      <c r="AY66" s="117"/>
      <c r="AZ66" s="117"/>
      <c r="BA66" s="117"/>
      <c r="BB66" s="117"/>
      <c r="BC66" s="117"/>
      <c r="BD66" s="121">
        <v>7</v>
      </c>
      <c r="BE66" s="117"/>
      <c r="BF66" s="117"/>
      <c r="BG66" s="117"/>
      <c r="BH66" s="117"/>
      <c r="BI66" s="117"/>
      <c r="BJ66" s="117"/>
      <c r="BK66" s="117"/>
      <c r="BL66" s="117"/>
      <c r="BM66" s="117"/>
      <c r="BN66" s="117"/>
      <c r="BO66" s="117"/>
      <c r="BP66" s="117"/>
      <c r="BQ66" s="117"/>
      <c r="BR66" s="117"/>
      <c r="BS66" s="122"/>
      <c r="CO66" s="13"/>
      <c r="CP66" s="13"/>
    </row>
    <row r="67" spans="1:94" s="106" customFormat="1" ht="39.950000000000003" hidden="1" customHeight="1">
      <c r="G67" s="107"/>
      <c r="H67" s="107"/>
      <c r="I67" s="107"/>
      <c r="Q67"/>
      <c r="R67"/>
      <c r="S67"/>
      <c r="T67"/>
      <c r="U67" s="108"/>
      <c r="V67" s="108"/>
      <c r="Y67" s="108"/>
      <c r="AA67" s="123" t="s">
        <v>67</v>
      </c>
      <c r="AC67" s="108"/>
      <c r="AD67" s="108"/>
      <c r="AE67" s="108"/>
      <c r="AF67" s="108"/>
      <c r="AG67" s="108"/>
      <c r="AH67" s="108"/>
      <c r="AI67" s="108"/>
      <c r="AJ67" s="108"/>
      <c r="AK67" s="108"/>
      <c r="AL67" s="108"/>
      <c r="AM67" s="108"/>
      <c r="AN67" s="108"/>
      <c r="AO67" s="108"/>
      <c r="AP67" s="108"/>
      <c r="AQ67" s="108"/>
      <c r="AR67" s="108"/>
      <c r="AS67" s="108"/>
      <c r="AT67" s="108"/>
      <c r="AU67" s="108"/>
      <c r="AV67" s="108"/>
      <c r="AW67" s="108"/>
      <c r="AX67" s="108"/>
      <c r="AY67" s="108"/>
      <c r="AZ67" s="108"/>
      <c r="BA67" s="108"/>
      <c r="BB67" s="108"/>
      <c r="BC67" s="108"/>
      <c r="BD67" s="108"/>
      <c r="BF67" s="109"/>
      <c r="BG67" s="107"/>
      <c r="BH67" s="107"/>
      <c r="BI67" s="107"/>
      <c r="BK67" s="110"/>
      <c r="BL67" s="110"/>
      <c r="BM67" s="110"/>
      <c r="BN67" s="110"/>
      <c r="BO67" s="110"/>
      <c r="BP67" s="110"/>
      <c r="BQ67" s="110"/>
      <c r="BR67" s="110"/>
      <c r="BS67" s="110"/>
      <c r="CO67" s="108"/>
      <c r="CP67" s="108"/>
    </row>
    <row r="68" spans="1:94" s="106" customFormat="1" ht="39.950000000000003" hidden="1" customHeight="1" thickBot="1">
      <c r="G68" s="107"/>
      <c r="H68" s="107"/>
      <c r="I68" s="107"/>
      <c r="BE68" s="72"/>
      <c r="BF68" s="86"/>
      <c r="BG68" s="71"/>
      <c r="BH68" s="71"/>
      <c r="BI68" s="71"/>
      <c r="BJ68" s="72"/>
      <c r="BK68" s="124"/>
      <c r="BL68" s="124"/>
      <c r="BM68" s="124"/>
      <c r="BN68" s="124"/>
      <c r="BO68" s="124"/>
      <c r="BP68" s="124"/>
      <c r="BQ68" s="110"/>
      <c r="BR68" s="110"/>
      <c r="BS68" s="110"/>
      <c r="CO68" s="108"/>
      <c r="CP68" s="108"/>
    </row>
    <row r="69" spans="1:94" ht="39.950000000000003" hidden="1" customHeight="1" thickBot="1">
      <c r="A69" s="91" t="s">
        <v>60</v>
      </c>
      <c r="B69" s="92"/>
      <c r="C69" s="93"/>
      <c r="D69" s="93"/>
      <c r="E69" s="93"/>
      <c r="F69" s="93"/>
      <c r="G69" s="94">
        <v>42705</v>
      </c>
      <c r="H69" s="94"/>
      <c r="I69" s="95"/>
      <c r="J69" s="96"/>
      <c r="K69" s="98">
        <v>138839</v>
      </c>
      <c r="L69" s="98">
        <v>1761716</v>
      </c>
      <c r="M69" s="98">
        <v>467991</v>
      </c>
      <c r="N69" s="98">
        <v>2741965</v>
      </c>
      <c r="O69" s="98">
        <v>0</v>
      </c>
      <c r="P69" s="98">
        <v>38333360</v>
      </c>
      <c r="Q69" s="98"/>
      <c r="R69" s="98"/>
      <c r="S69" s="98">
        <v>17902351</v>
      </c>
      <c r="T69" s="98">
        <v>1500000</v>
      </c>
      <c r="U69" s="98">
        <v>12048036</v>
      </c>
      <c r="V69" s="98"/>
      <c r="W69" s="98">
        <v>150000</v>
      </c>
      <c r="X69" s="98">
        <v>642860</v>
      </c>
      <c r="Y69" s="98"/>
      <c r="Z69" s="98">
        <v>269260</v>
      </c>
      <c r="AA69" s="98">
        <v>7580186</v>
      </c>
      <c r="AB69" s="98"/>
      <c r="AC69" s="98"/>
      <c r="AD69" s="98"/>
      <c r="AE69" s="98">
        <v>1134559</v>
      </c>
      <c r="AF69" s="98">
        <v>1966776</v>
      </c>
      <c r="AG69" s="98">
        <v>31753</v>
      </c>
      <c r="AH69" s="98"/>
      <c r="AI69" s="98"/>
      <c r="AJ69" s="98"/>
      <c r="AK69" s="98"/>
      <c r="AL69" s="98"/>
      <c r="AM69" s="98"/>
      <c r="AN69" s="98"/>
      <c r="AO69" s="98"/>
      <c r="AP69" s="98"/>
      <c r="AQ69" s="98">
        <v>1754050</v>
      </c>
      <c r="AR69" s="98"/>
      <c r="AS69" s="98"/>
      <c r="AT69" s="98"/>
      <c r="AU69" s="98">
        <v>40000</v>
      </c>
      <c r="AV69" s="98"/>
      <c r="AW69" s="98">
        <v>65143</v>
      </c>
      <c r="AX69" s="98"/>
      <c r="AY69" s="98"/>
      <c r="AZ69" s="98"/>
      <c r="BA69" s="98"/>
      <c r="BB69" s="98"/>
      <c r="BC69" s="98"/>
      <c r="BD69" s="125">
        <v>168820</v>
      </c>
      <c r="BF69" s="87"/>
      <c r="BG69" s="5"/>
      <c r="BH69" s="5"/>
      <c r="BI69" s="5"/>
    </row>
    <row r="70" spans="1:94" ht="30" hidden="1" customHeight="1">
      <c r="I70" s="5"/>
      <c r="W70" s="2"/>
      <c r="X70" s="2"/>
      <c r="Z70" s="2"/>
      <c r="AA70" s="2"/>
      <c r="AB70" s="2"/>
      <c r="BF70" s="87"/>
      <c r="BG70" s="5"/>
      <c r="BH70" s="5"/>
      <c r="BI70" s="5"/>
    </row>
    <row r="71" spans="1:94" ht="30" hidden="1" customHeight="1">
      <c r="I71" s="5"/>
      <c r="W71" s="2"/>
      <c r="X71" s="2"/>
      <c r="Z71" s="2"/>
      <c r="AA71" s="2"/>
      <c r="AB71" s="2"/>
      <c r="BF71" s="87"/>
      <c r="BG71" s="5"/>
      <c r="BH71" s="5"/>
      <c r="BI71" s="5"/>
    </row>
    <row r="72" spans="1:94" ht="30" hidden="1" customHeight="1">
      <c r="I72" s="5"/>
      <c r="W72" s="2"/>
      <c r="X72" s="2"/>
      <c r="Z72" s="2"/>
      <c r="AA72" s="2"/>
      <c r="AB72" s="2"/>
      <c r="BF72" s="87"/>
      <c r="BG72" s="5"/>
      <c r="BH72" s="5"/>
      <c r="BI72" s="5"/>
    </row>
    <row r="73" spans="1:94" ht="30" hidden="1" customHeight="1">
      <c r="I73" s="5"/>
      <c r="W73" s="2"/>
      <c r="X73" s="2"/>
      <c r="Z73" s="2"/>
      <c r="AA73" s="2"/>
      <c r="AB73" s="2"/>
      <c r="BF73" s="87"/>
      <c r="BG73" s="5"/>
      <c r="BH73" s="5"/>
      <c r="BI73" s="5"/>
    </row>
    <row r="74" spans="1:94" ht="30" hidden="1" customHeight="1">
      <c r="I74" s="5"/>
      <c r="W74" s="2"/>
      <c r="X74" s="2"/>
      <c r="Z74" s="2"/>
      <c r="AA74" s="2"/>
      <c r="AB74" s="2"/>
      <c r="BF74" s="87"/>
      <c r="BG74" s="5"/>
      <c r="BH74" s="5"/>
      <c r="BI74" s="5"/>
    </row>
    <row r="75" spans="1:94" s="10" customFormat="1" ht="50.1" hidden="1" customHeight="1">
      <c r="G75" s="45"/>
      <c r="H75" s="45"/>
      <c r="I75" s="45"/>
      <c r="Q75" s="13"/>
      <c r="R75" s="13"/>
      <c r="S75" s="13"/>
      <c r="T75" s="13"/>
      <c r="U75" s="13"/>
      <c r="V75" s="13"/>
      <c r="Y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F75" s="56"/>
      <c r="BG75" s="45"/>
      <c r="BH75" s="45"/>
      <c r="BI75" s="45"/>
      <c r="BK75" s="122"/>
      <c r="BL75" s="122"/>
      <c r="BM75" s="122"/>
      <c r="BN75" s="122"/>
      <c r="BO75" s="122"/>
      <c r="BP75" s="122"/>
      <c r="BQ75" s="122"/>
      <c r="BR75" s="122"/>
      <c r="BS75" s="122"/>
      <c r="CO75" s="13"/>
      <c r="CP75" s="13"/>
    </row>
    <row r="76" spans="1:94" hidden="1">
      <c r="BF76" s="87"/>
      <c r="BG76" s="5"/>
      <c r="BH76" s="5"/>
      <c r="BI76" s="5"/>
    </row>
    <row r="77" spans="1:94" hidden="1">
      <c r="BF77" s="87"/>
      <c r="BG77" s="5"/>
      <c r="BH77" s="5"/>
      <c r="BI77" s="5"/>
    </row>
    <row r="78" spans="1:94" s="10" customFormat="1" ht="50.1" hidden="1" customHeight="1">
      <c r="G78" s="45"/>
      <c r="H78" s="45"/>
      <c r="I78" s="45"/>
      <c r="N78" s="117"/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117"/>
      <c r="Z78" s="117"/>
      <c r="AA78" s="117"/>
      <c r="AB78" s="117"/>
      <c r="AC78" s="117"/>
      <c r="AD78" s="117"/>
      <c r="AE78" s="117"/>
      <c r="AF78" s="117"/>
      <c r="AG78" s="117"/>
      <c r="AH78" s="117"/>
      <c r="AI78" s="117"/>
      <c r="AJ78" s="117"/>
      <c r="AK78" s="117"/>
      <c r="AL78" s="117"/>
      <c r="AM78" s="117"/>
      <c r="AN78" s="117"/>
      <c r="AO78" s="117"/>
      <c r="AP78" s="117"/>
      <c r="AQ78" s="117"/>
      <c r="AR78" s="117"/>
      <c r="AS78" s="117"/>
      <c r="AT78" s="117"/>
      <c r="AU78" s="117"/>
      <c r="AV78" s="117"/>
      <c r="AW78" s="117"/>
      <c r="AX78" s="117"/>
      <c r="AY78" s="117"/>
      <c r="AZ78" s="117"/>
      <c r="BA78" s="117"/>
      <c r="BB78" s="117"/>
      <c r="BC78" s="117"/>
      <c r="BD78" s="117"/>
      <c r="BE78" s="117"/>
      <c r="BF78" s="117"/>
      <c r="BG78" s="117"/>
      <c r="BH78" s="117"/>
      <c r="BI78" s="117"/>
      <c r="BJ78" s="117"/>
      <c r="BK78" s="117"/>
      <c r="BL78" s="117"/>
      <c r="BM78" s="117"/>
      <c r="BN78" s="117"/>
      <c r="BO78" s="117"/>
      <c r="BP78" s="117"/>
      <c r="BQ78" s="117"/>
      <c r="BR78" s="117"/>
      <c r="BS78" s="122"/>
      <c r="CO78" s="13"/>
      <c r="CP78" s="13"/>
    </row>
    <row r="79" spans="1:94" s="10" customFormat="1" ht="50.1" hidden="1" customHeight="1" thickBot="1">
      <c r="G79" s="45"/>
      <c r="H79" s="45"/>
      <c r="I79" s="45"/>
      <c r="Q79" s="13"/>
      <c r="R79" s="13"/>
      <c r="S79" s="13"/>
      <c r="T79" s="13"/>
      <c r="U79" s="13"/>
      <c r="V79" s="13"/>
      <c r="Y79" s="13"/>
      <c r="Z79" s="126"/>
      <c r="AA79" s="126"/>
      <c r="AB79" s="126"/>
      <c r="AC79" s="126"/>
      <c r="AD79" s="126"/>
      <c r="AE79" s="126"/>
      <c r="AF79" s="126"/>
      <c r="AG79" s="126"/>
      <c r="AH79" s="126"/>
      <c r="AI79" s="126"/>
      <c r="AJ79" s="126"/>
      <c r="AK79" s="126"/>
      <c r="AL79" s="126"/>
      <c r="AM79" s="126"/>
      <c r="AN79" s="126"/>
      <c r="AO79" s="126"/>
      <c r="AP79" s="126"/>
      <c r="AQ79" s="126"/>
      <c r="AR79" s="126"/>
      <c r="AS79" s="126"/>
      <c r="AT79" s="126"/>
      <c r="AU79" s="126"/>
      <c r="AV79" s="126"/>
      <c r="AW79" s="126"/>
      <c r="AX79" s="126"/>
      <c r="AY79" s="126"/>
      <c r="AZ79" s="126"/>
      <c r="BA79" s="126"/>
      <c r="BB79" s="126"/>
      <c r="BC79" s="126"/>
      <c r="BD79" s="126"/>
      <c r="BF79" s="56"/>
      <c r="BG79" s="45"/>
      <c r="BH79" s="45"/>
      <c r="BI79" s="45"/>
      <c r="BK79" s="122"/>
      <c r="BL79" s="122"/>
      <c r="BM79" s="122"/>
      <c r="BN79" s="122"/>
      <c r="BO79" s="122"/>
      <c r="BP79" s="122"/>
      <c r="BQ79" s="122"/>
      <c r="BR79" s="122"/>
      <c r="BS79" s="122"/>
      <c r="CO79" s="13"/>
      <c r="CP79" s="13"/>
    </row>
    <row r="80" spans="1:94" s="10" customFormat="1" ht="50.1" hidden="1" customHeight="1" thickBot="1">
      <c r="C80" s="92" t="s">
        <v>68</v>
      </c>
      <c r="D80" s="92"/>
      <c r="E80" s="92"/>
      <c r="F80" s="92"/>
      <c r="G80" s="94">
        <f>+G61</f>
        <v>42736</v>
      </c>
      <c r="H80" s="94"/>
      <c r="I80" s="95"/>
      <c r="J80" s="96"/>
      <c r="K80" s="98"/>
      <c r="L80" s="98">
        <v>3036399</v>
      </c>
      <c r="M80" s="98"/>
      <c r="N80" s="98"/>
      <c r="O80" s="97">
        <v>3036399</v>
      </c>
      <c r="P80" s="125">
        <v>338812</v>
      </c>
      <c r="Q80" s="13"/>
      <c r="R80" s="13"/>
      <c r="S80" s="13"/>
      <c r="T80" s="13"/>
      <c r="U80" s="13"/>
      <c r="V80" s="13"/>
      <c r="Y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F80" s="56"/>
      <c r="BG80" s="45"/>
      <c r="BH80" s="45"/>
      <c r="BI80" s="45"/>
      <c r="BK80" s="122"/>
      <c r="BL80" s="122"/>
      <c r="BM80" s="122"/>
      <c r="BN80" s="122"/>
      <c r="BO80" s="122"/>
      <c r="BP80" s="122"/>
      <c r="BQ80" s="122"/>
      <c r="BR80" s="122"/>
      <c r="BS80" s="122"/>
      <c r="CO80" s="13"/>
      <c r="CP80" s="13"/>
    </row>
    <row r="81" spans="1:121" s="10" customFormat="1" ht="50.1" hidden="1" customHeight="1" thickBot="1">
      <c r="C81" s="92" t="s">
        <v>69</v>
      </c>
      <c r="D81" s="92"/>
      <c r="E81" s="92"/>
      <c r="F81" s="92"/>
      <c r="G81" s="94">
        <f>+G61</f>
        <v>42736</v>
      </c>
      <c r="H81" s="94"/>
      <c r="I81" s="95"/>
      <c r="J81" s="96"/>
      <c r="K81" s="98"/>
      <c r="L81" s="98">
        <f>+$L$55-$L$80</f>
        <v>-471708.58000000007</v>
      </c>
      <c r="M81" s="98"/>
      <c r="N81" s="98"/>
      <c r="O81" s="98">
        <f>+$O$55-$O$80</f>
        <v>-636510.34999999963</v>
      </c>
      <c r="P81" s="125">
        <f>+$P$55-$P$80</f>
        <v>-168265.72999999998</v>
      </c>
      <c r="Q81" s="13"/>
      <c r="R81" s="13"/>
      <c r="S81" s="13"/>
      <c r="T81" s="13"/>
      <c r="U81" s="13"/>
      <c r="V81" s="13"/>
      <c r="Y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F81" s="56"/>
      <c r="BG81" s="45"/>
      <c r="BH81" s="45"/>
      <c r="BI81" s="45"/>
      <c r="BK81" s="122"/>
      <c r="BL81" s="122"/>
      <c r="BM81" s="122"/>
      <c r="BN81" s="122"/>
      <c r="BO81" s="122"/>
      <c r="BP81" s="122"/>
      <c r="BQ81" s="122"/>
      <c r="BR81" s="122"/>
      <c r="BS81" s="122"/>
      <c r="CO81" s="13"/>
      <c r="CP81" s="13"/>
    </row>
    <row r="82" spans="1:121" ht="30" hidden="1" customHeight="1">
      <c r="I82" s="5"/>
      <c r="W82" s="2"/>
      <c r="X82" s="2"/>
      <c r="Z82" s="2"/>
      <c r="AA82" s="2"/>
      <c r="AB82" s="2"/>
      <c r="BF82" s="87"/>
      <c r="BG82" s="5"/>
      <c r="BH82" s="5"/>
      <c r="BI82" s="5"/>
    </row>
    <row r="83" spans="1:121" ht="30" hidden="1" customHeight="1">
      <c r="I83" s="5"/>
      <c r="W83" s="2"/>
      <c r="X83" s="2"/>
      <c r="Z83" s="2"/>
      <c r="AA83" s="2"/>
      <c r="AB83" s="2"/>
      <c r="BF83" s="87"/>
      <c r="BG83" s="5"/>
      <c r="BH83" s="5"/>
      <c r="BI83" s="5"/>
    </row>
    <row r="84" spans="1:121" ht="30" hidden="1" customHeight="1">
      <c r="I84" s="5"/>
      <c r="W84" s="2"/>
      <c r="X84" s="2"/>
      <c r="Z84" s="2"/>
      <c r="AA84" s="2"/>
      <c r="AB84" s="2"/>
    </row>
    <row r="85" spans="1:121" ht="30" hidden="1" customHeight="1">
      <c r="I85" s="5"/>
      <c r="W85" s="2"/>
      <c r="X85" s="2"/>
      <c r="Z85" s="2"/>
      <c r="AA85" s="2"/>
      <c r="AB85" s="2"/>
    </row>
    <row r="86" spans="1:121" ht="30" hidden="1" customHeight="1">
      <c r="I86" s="5"/>
      <c r="W86" s="2"/>
      <c r="X86" s="2"/>
      <c r="Z86" s="2"/>
      <c r="AA86" s="2"/>
      <c r="AB86" s="2"/>
    </row>
    <row r="87" spans="1:121" ht="30" hidden="1" customHeight="1">
      <c r="I87" s="5"/>
      <c r="W87" s="2"/>
      <c r="X87" s="2"/>
      <c r="Z87" s="2"/>
      <c r="AA87" s="2"/>
      <c r="AB87" s="2"/>
    </row>
    <row r="88" spans="1:121" s="7" customFormat="1" ht="30" hidden="1" customHeight="1">
      <c r="A88" s="2"/>
      <c r="B88" s="2"/>
      <c r="C88" s="2"/>
      <c r="D88" s="4"/>
      <c r="E88" s="4"/>
      <c r="F88" s="4"/>
      <c r="G88" s="13"/>
      <c r="H88" s="10"/>
      <c r="I88" s="10"/>
      <c r="J88" s="10"/>
      <c r="K88" s="10"/>
      <c r="L88" s="122"/>
      <c r="M88" s="122"/>
      <c r="N88" s="122"/>
      <c r="O88" s="122"/>
      <c r="P88" s="122"/>
      <c r="Q88" s="122"/>
      <c r="R88" s="122"/>
      <c r="S88" s="122"/>
      <c r="T88" s="122"/>
      <c r="W88" s="2"/>
      <c r="X88" s="2"/>
      <c r="Z88" s="2"/>
      <c r="AA88" s="2"/>
      <c r="AB88" s="2"/>
      <c r="BE88"/>
      <c r="BG88" s="2"/>
      <c r="BH88" s="2"/>
      <c r="BI88" s="2"/>
      <c r="BJ88" s="2"/>
      <c r="BK88" s="9"/>
      <c r="BL88" s="9"/>
      <c r="BM88" s="9"/>
      <c r="BN88" s="9"/>
      <c r="BO88" s="9"/>
      <c r="BP88" s="9"/>
      <c r="BQ88" s="9"/>
      <c r="BR88" s="9"/>
      <c r="BS88" s="9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</row>
    <row r="89" spans="1:121" s="7" customFormat="1" ht="30" hidden="1" customHeight="1">
      <c r="A89" s="2"/>
      <c r="B89" s="2"/>
      <c r="C89" s="2"/>
      <c r="D89" s="4"/>
      <c r="E89" s="4"/>
      <c r="F89" s="4"/>
      <c r="G89" s="5"/>
      <c r="H89" s="5"/>
      <c r="I89" s="6"/>
      <c r="J89" s="2"/>
      <c r="K89" s="2"/>
      <c r="L89" s="2"/>
      <c r="M89" s="2"/>
      <c r="N89" s="2"/>
      <c r="O89" s="2"/>
      <c r="P89" s="2"/>
      <c r="W89" s="2"/>
      <c r="X89" s="2"/>
      <c r="Z89" s="2"/>
      <c r="AA89" s="2"/>
      <c r="AB89" s="2"/>
      <c r="BE89"/>
      <c r="BG89" s="2"/>
      <c r="BH89" s="2"/>
      <c r="BI89" s="2"/>
      <c r="BJ89" s="2"/>
      <c r="BK89" s="9"/>
      <c r="BL89" s="9"/>
      <c r="BM89" s="9"/>
      <c r="BN89" s="9"/>
      <c r="BO89" s="9"/>
      <c r="BP89" s="9"/>
      <c r="BQ89" s="9"/>
      <c r="BR89" s="9"/>
      <c r="BS89" s="9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</row>
    <row r="90" spans="1:121" s="7" customFormat="1" ht="30" hidden="1" customHeight="1">
      <c r="A90" s="2"/>
      <c r="B90" s="2"/>
      <c r="C90" s="2"/>
      <c r="D90" s="4"/>
      <c r="E90" s="4"/>
      <c r="F90" s="4"/>
      <c r="G90" s="5"/>
      <c r="H90" s="5"/>
      <c r="I90" s="6"/>
      <c r="J90" s="2"/>
      <c r="K90" s="2"/>
      <c r="L90" s="2"/>
      <c r="M90" s="2"/>
      <c r="N90" s="2"/>
      <c r="O90" s="2"/>
      <c r="P90" s="2"/>
      <c r="W90" s="2"/>
      <c r="X90" s="2"/>
      <c r="Z90" s="2"/>
      <c r="AA90" s="2"/>
      <c r="AB90" s="2"/>
      <c r="BE90"/>
      <c r="BG90" s="2"/>
      <c r="BH90" s="2"/>
      <c r="BI90" s="2"/>
      <c r="BJ90" s="2"/>
      <c r="BK90" s="9"/>
      <c r="BL90" s="9"/>
      <c r="BM90" s="9"/>
      <c r="BN90" s="9"/>
      <c r="BO90" s="9"/>
      <c r="BP90" s="9"/>
      <c r="BQ90" s="9"/>
      <c r="BR90" s="9"/>
      <c r="BS90" s="9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</row>
    <row r="91" spans="1:121" s="7" customFormat="1" ht="30" hidden="1" customHeight="1">
      <c r="A91" s="2"/>
      <c r="B91" s="2"/>
      <c r="C91" s="2"/>
      <c r="D91" s="4"/>
      <c r="E91" s="4"/>
      <c r="F91" s="4"/>
      <c r="G91" s="5"/>
      <c r="H91" s="5"/>
      <c r="I91" s="6"/>
      <c r="J91" s="2"/>
      <c r="K91" s="2"/>
      <c r="L91" s="2"/>
      <c r="M91" s="2"/>
      <c r="N91" s="2"/>
      <c r="O91" s="2"/>
      <c r="P91" s="2"/>
      <c r="W91" s="2"/>
      <c r="X91" s="2"/>
      <c r="Z91" s="2"/>
      <c r="AA91" s="2"/>
      <c r="AB91" s="2"/>
      <c r="BE91"/>
      <c r="BG91" s="2"/>
      <c r="BH91" s="2"/>
      <c r="BI91" s="2"/>
      <c r="BJ91" s="2"/>
      <c r="BK91" s="9"/>
      <c r="BL91" s="9"/>
      <c r="BM91" s="9"/>
      <c r="BN91" s="9"/>
      <c r="BO91" s="9"/>
      <c r="BP91" s="9"/>
      <c r="BQ91" s="9"/>
      <c r="BR91" s="9"/>
      <c r="BS91" s="9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</row>
    <row r="92" spans="1:121" s="7" customFormat="1" ht="30" hidden="1" customHeight="1">
      <c r="A92" s="2"/>
      <c r="B92" s="2"/>
      <c r="C92" s="2"/>
      <c r="D92" s="4"/>
      <c r="E92" s="4"/>
      <c r="F92" s="4"/>
      <c r="G92" s="5"/>
      <c r="H92" s="5"/>
      <c r="I92" s="6"/>
      <c r="J92" s="2"/>
      <c r="K92" s="2"/>
      <c r="L92" s="2"/>
      <c r="M92" s="2"/>
      <c r="N92" s="2"/>
      <c r="O92" s="2"/>
      <c r="P92" s="2"/>
      <c r="W92" s="2"/>
      <c r="X92" s="2"/>
      <c r="Z92" s="2"/>
      <c r="AA92" s="2"/>
      <c r="AB92" s="2"/>
      <c r="BE92"/>
      <c r="BG92" s="2"/>
      <c r="BH92" s="2"/>
      <c r="BI92" s="2"/>
      <c r="BJ92" s="2"/>
      <c r="BK92" s="9"/>
      <c r="BL92" s="9"/>
      <c r="BM92" s="9"/>
      <c r="BN92" s="9"/>
      <c r="BO92" s="9"/>
      <c r="BP92" s="9"/>
      <c r="BQ92" s="9"/>
      <c r="BR92" s="9"/>
      <c r="BS92" s="9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</row>
    <row r="93" spans="1:121" s="7" customFormat="1" ht="30" hidden="1" customHeight="1">
      <c r="A93" s="2"/>
      <c r="B93" s="2"/>
      <c r="C93" s="2"/>
      <c r="D93" s="4"/>
      <c r="E93" s="4"/>
      <c r="F93" s="4"/>
      <c r="G93" s="5"/>
      <c r="H93" s="5"/>
      <c r="I93" s="6"/>
      <c r="J93" s="2"/>
      <c r="K93" s="2"/>
      <c r="L93" s="2"/>
      <c r="M93" s="2"/>
      <c r="N93" s="2"/>
      <c r="O93" s="2"/>
      <c r="P93" s="2"/>
      <c r="W93" s="2"/>
      <c r="X93" s="2"/>
      <c r="Z93" s="2"/>
      <c r="AA93" s="2"/>
      <c r="AB93" s="2"/>
      <c r="BE93"/>
      <c r="BG93" s="2"/>
      <c r="BH93" s="2"/>
      <c r="BI93" s="2"/>
      <c r="BJ93" s="2"/>
      <c r="BK93" s="9"/>
      <c r="BL93" s="9"/>
      <c r="BM93" s="9"/>
      <c r="BN93" s="9"/>
      <c r="BO93" s="9"/>
      <c r="BP93" s="9"/>
      <c r="BQ93" s="9"/>
      <c r="BR93" s="9"/>
      <c r="BS93" s="9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</row>
    <row r="94" spans="1:121" s="7" customFormat="1" ht="30" customHeight="1">
      <c r="A94" s="2"/>
      <c r="B94" s="2"/>
      <c r="C94" s="2"/>
      <c r="D94" s="4"/>
      <c r="E94" s="4"/>
      <c r="F94" s="4"/>
      <c r="G94" s="5"/>
      <c r="H94" s="5"/>
      <c r="I94" s="6"/>
      <c r="J94" s="2"/>
      <c r="K94" s="2"/>
      <c r="L94" s="2"/>
      <c r="M94" s="2"/>
      <c r="N94" s="2"/>
      <c r="O94" s="2"/>
      <c r="P94" s="2"/>
      <c r="W94" s="2"/>
      <c r="X94" s="2"/>
      <c r="Z94" s="2"/>
      <c r="AA94" s="2"/>
      <c r="AB94" s="2"/>
      <c r="BE94"/>
      <c r="BG94" s="2"/>
      <c r="BH94" s="2"/>
      <c r="BI94" s="2"/>
      <c r="BJ94" s="2"/>
      <c r="BK94" s="9"/>
      <c r="BL94" s="9"/>
      <c r="BM94" s="9"/>
      <c r="BN94" s="9"/>
      <c r="BO94" s="9"/>
      <c r="BP94" s="9"/>
      <c r="BQ94" s="9"/>
      <c r="BR94" s="9"/>
      <c r="BS94" s="9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</row>
    <row r="95" spans="1:121" s="7" customFormat="1" ht="30" customHeight="1">
      <c r="A95" s="2"/>
      <c r="B95" s="2"/>
      <c r="C95" s="2"/>
      <c r="D95" s="4"/>
      <c r="E95" s="4"/>
      <c r="F95" s="4"/>
      <c r="G95" s="5"/>
      <c r="H95" s="5"/>
      <c r="I95" s="6"/>
      <c r="J95" s="2"/>
      <c r="K95" s="2"/>
      <c r="L95" s="2"/>
      <c r="M95" s="2"/>
      <c r="N95" s="2"/>
      <c r="O95" s="2"/>
      <c r="P95" s="2"/>
      <c r="W95" s="2"/>
      <c r="X95" s="2"/>
      <c r="Z95" s="2"/>
      <c r="AA95" s="2"/>
      <c r="AB95" s="2"/>
      <c r="BE95"/>
      <c r="BG95" s="2"/>
      <c r="BH95" s="2"/>
      <c r="BI95" s="2"/>
      <c r="BJ95" s="2"/>
      <c r="BK95" s="9"/>
      <c r="BL95" s="9"/>
      <c r="BM95" s="9"/>
      <c r="BN95" s="9"/>
      <c r="BO95" s="9"/>
      <c r="BP95" s="9"/>
      <c r="BQ95" s="9"/>
      <c r="BR95" s="9"/>
      <c r="BS95" s="9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</row>
    <row r="96" spans="1:121" s="7" customFormat="1" ht="30" customHeight="1">
      <c r="A96" s="2"/>
      <c r="B96" s="2"/>
      <c r="C96" s="2"/>
      <c r="D96" s="4"/>
      <c r="E96" s="4"/>
      <c r="F96" s="4"/>
      <c r="G96" s="5"/>
      <c r="H96" s="5"/>
      <c r="I96" s="6"/>
      <c r="J96" s="2"/>
      <c r="K96" s="2"/>
      <c r="L96" s="2"/>
      <c r="M96" s="2"/>
      <c r="N96" s="2"/>
      <c r="O96" s="2"/>
      <c r="P96" s="2"/>
      <c r="W96" s="2"/>
      <c r="X96" s="2"/>
      <c r="Z96" s="2"/>
      <c r="AA96" s="2"/>
      <c r="AB96" s="2"/>
      <c r="BE96"/>
      <c r="BG96" s="2"/>
      <c r="BH96" s="2"/>
      <c r="BI96" s="2"/>
      <c r="BJ96" s="2"/>
      <c r="BK96" s="9"/>
      <c r="BL96" s="9"/>
      <c r="BM96" s="9"/>
      <c r="BN96" s="9"/>
      <c r="BO96" s="9"/>
      <c r="BP96" s="9"/>
      <c r="BQ96" s="9"/>
      <c r="BR96" s="9"/>
      <c r="BS96" s="9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</row>
    <row r="97" spans="1:121" s="7" customFormat="1" ht="30" customHeight="1">
      <c r="A97" s="2"/>
      <c r="B97" s="2"/>
      <c r="C97" s="2"/>
      <c r="D97" s="4"/>
      <c r="E97" s="4"/>
      <c r="F97" s="4"/>
      <c r="G97" s="5"/>
      <c r="H97" s="5"/>
      <c r="I97" s="6"/>
      <c r="J97" s="2"/>
      <c r="K97" s="2"/>
      <c r="L97" s="2"/>
      <c r="M97" s="2"/>
      <c r="N97" s="2"/>
      <c r="O97" s="2"/>
      <c r="P97" s="2"/>
      <c r="W97" s="2"/>
      <c r="X97" s="2"/>
      <c r="Z97" s="2"/>
      <c r="AA97" s="2"/>
      <c r="AB97" s="2"/>
      <c r="BE97"/>
      <c r="BG97" s="2"/>
      <c r="BH97" s="2"/>
      <c r="BI97" s="2"/>
      <c r="BJ97" s="2"/>
      <c r="BK97" s="9"/>
      <c r="BL97" s="9"/>
      <c r="BM97" s="9"/>
      <c r="BN97" s="9"/>
      <c r="BO97" s="9"/>
      <c r="BP97" s="9"/>
      <c r="BQ97" s="9"/>
      <c r="BR97" s="9"/>
      <c r="BS97" s="9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</row>
    <row r="98" spans="1:121" s="7" customFormat="1" ht="30" customHeight="1">
      <c r="A98" s="2"/>
      <c r="B98" s="2"/>
      <c r="C98" s="2"/>
      <c r="D98" s="4"/>
      <c r="E98" s="4"/>
      <c r="F98" s="4"/>
      <c r="G98" s="5"/>
      <c r="H98" s="5"/>
      <c r="I98" s="6"/>
      <c r="J98" s="2"/>
      <c r="K98" s="2"/>
      <c r="L98" s="2"/>
      <c r="M98" s="2"/>
      <c r="N98" s="2"/>
      <c r="O98" s="2"/>
      <c r="P98" s="2"/>
      <c r="W98" s="2"/>
      <c r="X98" s="2"/>
      <c r="Z98" s="2"/>
      <c r="AA98" s="2"/>
      <c r="AB98" s="2"/>
      <c r="BE98"/>
      <c r="BG98" s="2"/>
      <c r="BH98" s="2"/>
      <c r="BI98" s="2"/>
      <c r="BJ98" s="2"/>
      <c r="BK98" s="9"/>
      <c r="BL98" s="9"/>
      <c r="BM98" s="9"/>
      <c r="BN98" s="9"/>
      <c r="BO98" s="9"/>
      <c r="BP98" s="9"/>
      <c r="BQ98" s="9"/>
      <c r="BR98" s="9"/>
      <c r="BS98" s="9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</row>
    <row r="99" spans="1:121" s="7" customFormat="1" ht="30" customHeight="1">
      <c r="A99" s="2"/>
      <c r="B99" s="2"/>
      <c r="C99" s="2"/>
      <c r="D99" s="4"/>
      <c r="E99" s="4"/>
      <c r="F99" s="4"/>
      <c r="G99" s="5"/>
      <c r="H99" s="5"/>
      <c r="I99" s="6"/>
      <c r="J99" s="2"/>
      <c r="K99" s="2"/>
      <c r="L99" s="2"/>
      <c r="M99" s="2"/>
      <c r="N99" s="2"/>
      <c r="O99" s="2"/>
      <c r="P99" s="2"/>
      <c r="W99" s="2"/>
      <c r="X99" s="2"/>
      <c r="Z99" s="2"/>
      <c r="AA99" s="2"/>
      <c r="AB99" s="2"/>
      <c r="BE99"/>
      <c r="BG99" s="2"/>
      <c r="BH99" s="2"/>
      <c r="BI99" s="2"/>
      <c r="BJ99" s="2"/>
      <c r="BK99" s="9"/>
      <c r="BL99" s="9"/>
      <c r="BM99" s="9"/>
      <c r="BN99" s="9"/>
      <c r="BO99" s="9"/>
      <c r="BP99" s="9"/>
      <c r="BQ99" s="9"/>
      <c r="BR99" s="9"/>
      <c r="BS99" s="9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</row>
    <row r="100" spans="1:121" s="7" customFormat="1" ht="30" customHeight="1">
      <c r="A100" s="2"/>
      <c r="B100" s="2"/>
      <c r="C100" s="2"/>
      <c r="D100" s="4"/>
      <c r="E100" s="4"/>
      <c r="F100" s="4"/>
      <c r="G100" s="5"/>
      <c r="H100" s="5"/>
      <c r="I100" s="6"/>
      <c r="J100" s="2"/>
      <c r="K100" s="2"/>
      <c r="L100" s="2"/>
      <c r="M100" s="2"/>
      <c r="N100" s="2"/>
      <c r="O100" s="2"/>
      <c r="P100" s="2"/>
      <c r="W100" s="2"/>
      <c r="X100" s="2"/>
      <c r="Z100" s="2"/>
      <c r="AA100" s="2"/>
      <c r="AB100" s="2"/>
      <c r="BE100"/>
      <c r="BG100" s="2"/>
      <c r="BH100" s="2"/>
      <c r="BI100" s="2"/>
      <c r="BJ100" s="2"/>
      <c r="BK100" s="9"/>
      <c r="BL100" s="9"/>
      <c r="BM100" s="9"/>
      <c r="BN100" s="9"/>
      <c r="BO100" s="9"/>
      <c r="BP100" s="9"/>
      <c r="BQ100" s="9"/>
      <c r="BR100" s="9"/>
      <c r="BS100" s="9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</row>
    <row r="101" spans="1:121" s="7" customFormat="1" ht="30" customHeight="1">
      <c r="A101" s="2"/>
      <c r="B101" s="2"/>
      <c r="C101" s="2"/>
      <c r="D101" s="4"/>
      <c r="E101" s="4"/>
      <c r="F101" s="4"/>
      <c r="G101" s="5"/>
      <c r="H101" s="5"/>
      <c r="I101" s="6"/>
      <c r="J101" s="2"/>
      <c r="K101" s="2"/>
      <c r="L101" s="2"/>
      <c r="M101" s="2"/>
      <c r="N101" s="2"/>
      <c r="O101" s="2"/>
      <c r="P101" s="2"/>
      <c r="W101" s="2"/>
      <c r="X101" s="2"/>
      <c r="Z101" s="2"/>
      <c r="AA101" s="2"/>
      <c r="AB101" s="2"/>
      <c r="BE101"/>
      <c r="BG101" s="2"/>
      <c r="BH101" s="2"/>
      <c r="BI101" s="2"/>
      <c r="BJ101" s="2"/>
      <c r="BK101" s="9"/>
      <c r="BL101" s="9"/>
      <c r="BM101" s="9"/>
      <c r="BN101" s="9"/>
      <c r="BO101" s="9"/>
      <c r="BP101" s="9"/>
      <c r="BQ101" s="9"/>
      <c r="BR101" s="9"/>
      <c r="BS101" s="9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</row>
    <row r="102" spans="1:121" s="7" customFormat="1" ht="30" customHeight="1">
      <c r="A102" s="2"/>
      <c r="B102" s="2"/>
      <c r="C102" s="2"/>
      <c r="D102" s="4"/>
      <c r="E102" s="4"/>
      <c r="F102" s="4"/>
      <c r="G102" s="5"/>
      <c r="H102" s="5"/>
      <c r="I102" s="6"/>
      <c r="J102" s="2"/>
      <c r="K102" s="2"/>
      <c r="L102" s="2"/>
      <c r="M102" s="2"/>
      <c r="N102" s="2"/>
      <c r="O102" s="2"/>
      <c r="P102" s="2"/>
      <c r="W102" s="2"/>
      <c r="X102" s="2"/>
      <c r="Z102" s="2"/>
      <c r="AA102" s="2"/>
      <c r="AB102" s="2"/>
      <c r="BE102"/>
      <c r="BG102" s="2"/>
      <c r="BH102" s="2"/>
      <c r="BI102" s="2"/>
      <c r="BJ102" s="2"/>
      <c r="BK102" s="9"/>
      <c r="BL102" s="9"/>
      <c r="BM102" s="9"/>
      <c r="BN102" s="9"/>
      <c r="BO102" s="9"/>
      <c r="BP102" s="9"/>
      <c r="BQ102" s="9"/>
      <c r="BR102" s="9"/>
      <c r="BS102" s="9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</row>
    <row r="103" spans="1:121" s="7" customFormat="1" ht="30" customHeight="1">
      <c r="A103" s="2"/>
      <c r="B103" s="2"/>
      <c r="C103" s="2"/>
      <c r="D103" s="4"/>
      <c r="E103" s="4"/>
      <c r="F103" s="4"/>
      <c r="G103" s="5"/>
      <c r="H103" s="5"/>
      <c r="I103" s="6"/>
      <c r="J103" s="2"/>
      <c r="K103" s="2"/>
      <c r="L103" s="2"/>
      <c r="M103" s="2"/>
      <c r="N103" s="2"/>
      <c r="O103" s="2"/>
      <c r="P103" s="2"/>
      <c r="W103" s="2"/>
      <c r="X103" s="2"/>
      <c r="Z103" s="2"/>
      <c r="AA103" s="2"/>
      <c r="AB103" s="2"/>
      <c r="BE103"/>
      <c r="BG103" s="2"/>
      <c r="BH103" s="2"/>
      <c r="BI103" s="2"/>
      <c r="BJ103" s="2"/>
      <c r="BK103" s="9"/>
      <c r="BL103" s="9"/>
      <c r="BM103" s="9"/>
      <c r="BN103" s="9"/>
      <c r="BO103" s="9"/>
      <c r="BP103" s="9"/>
      <c r="BQ103" s="9"/>
      <c r="BR103" s="9"/>
      <c r="BS103" s="9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</row>
    <row r="104" spans="1:121" s="7" customFormat="1" ht="30" customHeight="1">
      <c r="A104" s="2"/>
      <c r="B104" s="2"/>
      <c r="C104" s="2"/>
      <c r="D104" s="4"/>
      <c r="E104" s="4"/>
      <c r="F104" s="4"/>
      <c r="G104" s="5"/>
      <c r="H104" s="5"/>
      <c r="I104" s="6"/>
      <c r="J104" s="2"/>
      <c r="K104" s="2"/>
      <c r="L104" s="2"/>
      <c r="M104" s="2"/>
      <c r="N104" s="2"/>
      <c r="O104" s="2"/>
      <c r="P104" s="2"/>
      <c r="W104" s="2"/>
      <c r="X104" s="2"/>
      <c r="Z104" s="2"/>
      <c r="AA104" s="2"/>
      <c r="AB104" s="2"/>
      <c r="BE104"/>
      <c r="BG104" s="2"/>
      <c r="BH104" s="2"/>
      <c r="BI104" s="2"/>
      <c r="BJ104" s="2"/>
      <c r="BK104" s="9"/>
      <c r="BL104" s="9"/>
      <c r="BM104" s="9"/>
      <c r="BN104" s="9"/>
      <c r="BO104" s="9"/>
      <c r="BP104" s="9"/>
      <c r="BQ104" s="9"/>
      <c r="BR104" s="9"/>
      <c r="BS104" s="9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</row>
    <row r="105" spans="1:121" s="7" customFormat="1" ht="30" customHeight="1">
      <c r="A105" s="2"/>
      <c r="B105" s="2"/>
      <c r="C105" s="2"/>
      <c r="D105" s="4"/>
      <c r="E105" s="4"/>
      <c r="F105" s="4"/>
      <c r="G105" s="5"/>
      <c r="H105" s="5"/>
      <c r="I105" s="6"/>
      <c r="J105" s="2"/>
      <c r="K105" s="2"/>
      <c r="L105" s="2"/>
      <c r="M105" s="2"/>
      <c r="N105" s="2"/>
      <c r="O105" s="2"/>
      <c r="P105" s="2"/>
      <c r="W105" s="2"/>
      <c r="X105" s="2"/>
      <c r="Z105" s="2"/>
      <c r="AA105" s="2"/>
      <c r="AB105" s="2"/>
      <c r="BE105"/>
      <c r="BG105" s="2"/>
      <c r="BH105" s="2"/>
      <c r="BI105" s="2"/>
      <c r="BJ105" s="2"/>
      <c r="BK105" s="9"/>
      <c r="BL105" s="9"/>
      <c r="BM105" s="9"/>
      <c r="BN105" s="9"/>
      <c r="BO105" s="9"/>
      <c r="BP105" s="9"/>
      <c r="BQ105" s="9"/>
      <c r="BR105" s="9"/>
      <c r="BS105" s="9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</row>
    <row r="106" spans="1:121" s="7" customFormat="1" ht="30" customHeight="1">
      <c r="A106" s="2"/>
      <c r="B106" s="2"/>
      <c r="C106" s="2"/>
      <c r="D106" s="4"/>
      <c r="E106" s="4"/>
      <c r="F106" s="4"/>
      <c r="G106" s="5"/>
      <c r="H106" s="5"/>
      <c r="I106" s="6"/>
      <c r="J106" s="2"/>
      <c r="K106" s="2"/>
      <c r="L106" s="2"/>
      <c r="M106" s="2"/>
      <c r="N106" s="2"/>
      <c r="O106" s="2"/>
      <c r="P106" s="2"/>
      <c r="W106" s="2"/>
      <c r="X106" s="2"/>
      <c r="Z106" s="2"/>
      <c r="AA106" s="2"/>
      <c r="AB106" s="2"/>
      <c r="BE106"/>
      <c r="BG106" s="2"/>
      <c r="BH106" s="2"/>
      <c r="BI106" s="2"/>
      <c r="BJ106" s="2"/>
      <c r="BK106" s="9"/>
      <c r="BL106" s="9"/>
      <c r="BM106" s="9"/>
      <c r="BN106" s="9"/>
      <c r="BO106" s="9"/>
      <c r="BP106" s="9"/>
      <c r="BQ106" s="9"/>
      <c r="BR106" s="9"/>
      <c r="BS106" s="9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</row>
    <row r="107" spans="1:121" s="7" customFormat="1" ht="30" customHeight="1">
      <c r="A107" s="2"/>
      <c r="B107" s="2"/>
      <c r="C107" s="2"/>
      <c r="D107" s="4"/>
      <c r="E107" s="4"/>
      <c r="F107" s="4"/>
      <c r="G107" s="5"/>
      <c r="H107" s="5"/>
      <c r="I107" s="6"/>
      <c r="J107" s="2"/>
      <c r="K107" s="2"/>
      <c r="L107" s="2"/>
      <c r="M107" s="2"/>
      <c r="N107" s="2"/>
      <c r="O107" s="2"/>
      <c r="P107" s="2"/>
      <c r="W107" s="2"/>
      <c r="X107" s="2"/>
      <c r="Z107" s="2"/>
      <c r="AA107" s="2"/>
      <c r="AB107" s="2"/>
      <c r="BE107"/>
      <c r="BG107" s="2"/>
      <c r="BH107" s="2"/>
      <c r="BI107" s="2"/>
      <c r="BJ107" s="2"/>
      <c r="BK107" s="9"/>
      <c r="BL107" s="9"/>
      <c r="BM107" s="9"/>
      <c r="BN107" s="9"/>
      <c r="BO107" s="9"/>
      <c r="BP107" s="9"/>
      <c r="BQ107" s="9"/>
      <c r="BR107" s="9"/>
      <c r="BS107" s="9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</row>
    <row r="108" spans="1:121" s="7" customFormat="1" ht="30" customHeight="1">
      <c r="A108" s="2"/>
      <c r="B108" s="2"/>
      <c r="C108" s="2"/>
      <c r="D108" s="4"/>
      <c r="E108" s="4"/>
      <c r="F108" s="4"/>
      <c r="G108" s="5"/>
      <c r="H108" s="5"/>
      <c r="I108" s="6"/>
      <c r="J108" s="2"/>
      <c r="K108" s="2"/>
      <c r="L108" s="2"/>
      <c r="M108" s="2"/>
      <c r="N108" s="2"/>
      <c r="O108" s="2"/>
      <c r="P108" s="2"/>
      <c r="W108" s="2"/>
      <c r="X108" s="2"/>
      <c r="Z108" s="2"/>
      <c r="AA108" s="2"/>
      <c r="AB108" s="2"/>
      <c r="BE108"/>
      <c r="BG108" s="2"/>
      <c r="BH108" s="2"/>
      <c r="BI108" s="2"/>
      <c r="BJ108" s="2"/>
      <c r="BK108" s="9"/>
      <c r="BL108" s="9"/>
      <c r="BM108" s="9"/>
      <c r="BN108" s="9"/>
      <c r="BO108" s="9"/>
      <c r="BP108" s="9"/>
      <c r="BQ108" s="9"/>
      <c r="BR108" s="9"/>
      <c r="BS108" s="9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</row>
    <row r="109" spans="1:121" s="7" customFormat="1" ht="30" customHeight="1">
      <c r="A109" s="2"/>
      <c r="B109" s="2"/>
      <c r="C109" s="2"/>
      <c r="D109" s="4"/>
      <c r="E109" s="4"/>
      <c r="F109" s="4"/>
      <c r="G109" s="5"/>
      <c r="H109" s="5"/>
      <c r="I109" s="6"/>
      <c r="J109" s="2"/>
      <c r="K109" s="2"/>
      <c r="L109" s="2"/>
      <c r="M109" s="2"/>
      <c r="N109" s="2"/>
      <c r="O109" s="2"/>
      <c r="P109" s="2"/>
      <c r="W109" s="2"/>
      <c r="X109" s="2"/>
      <c r="Z109" s="2"/>
      <c r="AA109" s="2"/>
      <c r="AB109" s="2"/>
      <c r="BE109"/>
      <c r="BG109" s="2"/>
      <c r="BH109" s="2"/>
      <c r="BI109" s="2"/>
      <c r="BJ109" s="2"/>
      <c r="BK109" s="9"/>
      <c r="BL109" s="9"/>
      <c r="BM109" s="9"/>
      <c r="BN109" s="9"/>
      <c r="BO109" s="9"/>
      <c r="BP109" s="9"/>
      <c r="BQ109" s="9"/>
      <c r="BR109" s="9"/>
      <c r="BS109" s="9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</row>
    <row r="110" spans="1:121" s="7" customFormat="1" ht="30" customHeight="1">
      <c r="A110" s="2"/>
      <c r="B110" s="2"/>
      <c r="C110" s="2"/>
      <c r="D110" s="4"/>
      <c r="E110" s="4"/>
      <c r="F110" s="4"/>
      <c r="G110" s="5"/>
      <c r="H110" s="5"/>
      <c r="I110" s="6"/>
      <c r="J110" s="2"/>
      <c r="K110" s="2"/>
      <c r="L110" s="2"/>
      <c r="M110" s="2"/>
      <c r="N110" s="2"/>
      <c r="O110" s="2"/>
      <c r="P110" s="2"/>
      <c r="W110" s="2"/>
      <c r="X110" s="2"/>
      <c r="Z110" s="2"/>
      <c r="AA110" s="2"/>
      <c r="AB110" s="2"/>
      <c r="BE110"/>
      <c r="BG110" s="2"/>
      <c r="BH110" s="2"/>
      <c r="BI110" s="2"/>
      <c r="BJ110" s="2"/>
      <c r="BK110" s="9"/>
      <c r="BL110" s="9"/>
      <c r="BM110" s="9"/>
      <c r="BN110" s="9"/>
      <c r="BO110" s="9"/>
      <c r="BP110" s="9"/>
      <c r="BQ110" s="9"/>
      <c r="BR110" s="9"/>
      <c r="BS110" s="9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</row>
    <row r="111" spans="1:121" s="7" customFormat="1" ht="30" customHeight="1">
      <c r="A111" s="2"/>
      <c r="B111" s="2"/>
      <c r="C111" s="2"/>
      <c r="D111" s="4"/>
      <c r="E111" s="4"/>
      <c r="F111" s="4"/>
      <c r="G111" s="5"/>
      <c r="H111" s="5"/>
      <c r="I111" s="6"/>
      <c r="J111" s="2"/>
      <c r="K111" s="2"/>
      <c r="L111" s="2"/>
      <c r="M111" s="2"/>
      <c r="N111" s="2"/>
      <c r="O111" s="2"/>
      <c r="P111" s="2"/>
      <c r="W111" s="2"/>
      <c r="X111" s="2"/>
      <c r="Z111" s="2"/>
      <c r="AA111" s="2"/>
      <c r="AB111" s="2"/>
      <c r="BE111"/>
      <c r="BG111" s="2"/>
      <c r="BH111" s="2"/>
      <c r="BI111" s="2"/>
      <c r="BJ111" s="2"/>
      <c r="BK111" s="9"/>
      <c r="BL111" s="9"/>
      <c r="BM111" s="9"/>
      <c r="BN111" s="9"/>
      <c r="BO111" s="9"/>
      <c r="BP111" s="9"/>
      <c r="BQ111" s="9"/>
      <c r="BR111" s="9"/>
      <c r="BS111" s="9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</row>
    <row r="112" spans="1:121" s="7" customFormat="1" ht="30" customHeight="1">
      <c r="A112" s="2"/>
      <c r="B112" s="2"/>
      <c r="C112" s="2"/>
      <c r="D112" s="4"/>
      <c r="E112" s="4"/>
      <c r="F112" s="4"/>
      <c r="G112" s="5"/>
      <c r="H112" s="5"/>
      <c r="I112" s="6"/>
      <c r="J112" s="2"/>
      <c r="K112" s="2"/>
      <c r="L112" s="2"/>
      <c r="M112" s="2"/>
      <c r="N112" s="2"/>
      <c r="O112" s="2"/>
      <c r="P112" s="2"/>
      <c r="W112" s="2"/>
      <c r="X112" s="2"/>
      <c r="Z112" s="2"/>
      <c r="AA112" s="2"/>
      <c r="AB112" s="2"/>
      <c r="BE112"/>
      <c r="BG112" s="2"/>
      <c r="BH112" s="2"/>
      <c r="BI112" s="2"/>
      <c r="BJ112" s="2"/>
      <c r="BK112" s="9"/>
      <c r="BL112" s="9"/>
      <c r="BM112" s="9"/>
      <c r="BN112" s="9"/>
      <c r="BO112" s="9"/>
      <c r="BP112" s="9"/>
      <c r="BQ112" s="9"/>
      <c r="BR112" s="9"/>
      <c r="BS112" s="9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</row>
    <row r="113" spans="1:121" s="7" customFormat="1" ht="30" customHeight="1">
      <c r="A113" s="2"/>
      <c r="B113" s="2"/>
      <c r="C113" s="2"/>
      <c r="D113" s="4"/>
      <c r="E113" s="4"/>
      <c r="F113" s="4"/>
      <c r="G113" s="5"/>
      <c r="H113" s="5"/>
      <c r="I113" s="6"/>
      <c r="J113" s="2"/>
      <c r="K113" s="2"/>
      <c r="L113" s="2"/>
      <c r="M113" s="2"/>
      <c r="N113" s="2"/>
      <c r="O113" s="2"/>
      <c r="P113" s="2"/>
      <c r="W113" s="2"/>
      <c r="X113" s="2"/>
      <c r="Z113" s="2"/>
      <c r="AA113" s="2"/>
      <c r="AB113" s="2"/>
      <c r="BE113"/>
      <c r="BG113" s="2"/>
      <c r="BH113" s="2"/>
      <c r="BI113" s="2"/>
      <c r="BJ113" s="2"/>
      <c r="BK113" s="9"/>
      <c r="BL113" s="9"/>
      <c r="BM113" s="9"/>
      <c r="BN113" s="9"/>
      <c r="BO113" s="9"/>
      <c r="BP113" s="9"/>
      <c r="BQ113" s="9"/>
      <c r="BR113" s="9"/>
      <c r="BS113" s="9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</row>
    <row r="114" spans="1:121" s="7" customFormat="1" ht="30" customHeight="1">
      <c r="A114" s="2"/>
      <c r="B114" s="2"/>
      <c r="C114" s="2"/>
      <c r="D114" s="4"/>
      <c r="E114" s="4"/>
      <c r="F114" s="4"/>
      <c r="G114" s="5"/>
      <c r="H114" s="5"/>
      <c r="I114" s="6"/>
      <c r="J114" s="2"/>
      <c r="K114" s="2"/>
      <c r="L114" s="2"/>
      <c r="M114" s="2"/>
      <c r="N114" s="2"/>
      <c r="O114" s="2"/>
      <c r="P114" s="2"/>
      <c r="W114" s="2"/>
      <c r="X114" s="2"/>
      <c r="Z114" s="2"/>
      <c r="AA114" s="2"/>
      <c r="AB114" s="2"/>
      <c r="BE114"/>
      <c r="BG114" s="2"/>
      <c r="BH114" s="2"/>
      <c r="BI114" s="2"/>
      <c r="BJ114" s="2"/>
      <c r="BK114" s="9"/>
      <c r="BL114" s="9"/>
      <c r="BM114" s="9"/>
      <c r="BN114" s="9"/>
      <c r="BO114" s="9"/>
      <c r="BP114" s="9"/>
      <c r="BQ114" s="9"/>
      <c r="BR114" s="9"/>
      <c r="BS114" s="9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</row>
    <row r="115" spans="1:121" s="7" customFormat="1" ht="30" customHeight="1">
      <c r="A115" s="2"/>
      <c r="B115" s="2"/>
      <c r="C115" s="2"/>
      <c r="D115" s="4"/>
      <c r="E115" s="4"/>
      <c r="F115" s="4"/>
      <c r="G115" s="5"/>
      <c r="H115" s="5"/>
      <c r="I115" s="6"/>
      <c r="J115" s="2"/>
      <c r="K115" s="2"/>
      <c r="L115" s="2"/>
      <c r="M115" s="2"/>
      <c r="N115" s="2"/>
      <c r="O115" s="2"/>
      <c r="P115" s="2"/>
      <c r="W115" s="2"/>
      <c r="X115" s="2"/>
      <c r="Z115" s="2"/>
      <c r="AA115" s="2"/>
      <c r="AB115" s="2"/>
      <c r="BE115"/>
      <c r="BG115" s="2"/>
      <c r="BH115" s="2"/>
      <c r="BI115" s="2"/>
      <c r="BJ115" s="2"/>
      <c r="BK115" s="9"/>
      <c r="BL115" s="9"/>
      <c r="BM115" s="9"/>
      <c r="BN115" s="9"/>
      <c r="BO115" s="9"/>
      <c r="BP115" s="9"/>
      <c r="BQ115" s="9"/>
      <c r="BR115" s="9"/>
      <c r="BS115" s="9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</row>
    <row r="116" spans="1:121" s="7" customFormat="1" ht="30" customHeight="1">
      <c r="A116" s="2"/>
      <c r="B116" s="2"/>
      <c r="C116" s="2"/>
      <c r="D116" s="4"/>
      <c r="E116" s="4"/>
      <c r="F116" s="4"/>
      <c r="G116" s="5"/>
      <c r="H116" s="5"/>
      <c r="I116" s="6"/>
      <c r="J116" s="2"/>
      <c r="K116" s="2"/>
      <c r="L116" s="2"/>
      <c r="M116" s="2"/>
      <c r="N116" s="2"/>
      <c r="O116" s="2"/>
      <c r="P116" s="2"/>
      <c r="W116" s="2"/>
      <c r="X116" s="2"/>
      <c r="Z116" s="2"/>
      <c r="AA116" s="2"/>
      <c r="AB116" s="2"/>
      <c r="BE116"/>
      <c r="BG116" s="2"/>
      <c r="BH116" s="2"/>
      <c r="BI116" s="2"/>
      <c r="BJ116" s="2"/>
      <c r="BK116" s="9"/>
      <c r="BL116" s="9"/>
      <c r="BM116" s="9"/>
      <c r="BN116" s="9"/>
      <c r="BO116" s="9"/>
      <c r="BP116" s="9"/>
      <c r="BQ116" s="9"/>
      <c r="BR116" s="9"/>
      <c r="BS116" s="9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</row>
    <row r="117" spans="1:121" s="7" customFormat="1" ht="30" customHeight="1">
      <c r="A117" s="2"/>
      <c r="B117" s="2"/>
      <c r="C117" s="2"/>
      <c r="D117" s="4"/>
      <c r="E117" s="4"/>
      <c r="F117" s="4"/>
      <c r="G117" s="5"/>
      <c r="H117" s="5"/>
      <c r="I117" s="6"/>
      <c r="J117" s="2"/>
      <c r="K117" s="2"/>
      <c r="L117" s="2"/>
      <c r="M117" s="2"/>
      <c r="N117" s="2"/>
      <c r="O117" s="2"/>
      <c r="P117" s="2"/>
      <c r="W117" s="2"/>
      <c r="X117" s="2"/>
      <c r="Z117" s="2"/>
      <c r="AA117" s="2"/>
      <c r="AB117" s="2"/>
      <c r="BE117"/>
      <c r="BG117" s="2"/>
      <c r="BH117" s="2"/>
      <c r="BI117" s="2"/>
      <c r="BJ117" s="2"/>
      <c r="BK117" s="9"/>
      <c r="BL117" s="9"/>
      <c r="BM117" s="9"/>
      <c r="BN117" s="9"/>
      <c r="BO117" s="9"/>
      <c r="BP117" s="9"/>
      <c r="BQ117" s="9"/>
      <c r="BR117" s="9"/>
      <c r="BS117" s="9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</row>
    <row r="118" spans="1:121" s="7" customFormat="1" ht="30" customHeight="1">
      <c r="A118" s="2"/>
      <c r="B118" s="2"/>
      <c r="C118" s="2"/>
      <c r="D118" s="4"/>
      <c r="E118" s="4"/>
      <c r="F118" s="4"/>
      <c r="G118" s="5"/>
      <c r="H118" s="5"/>
      <c r="I118" s="6"/>
      <c r="J118" s="2"/>
      <c r="K118" s="2"/>
      <c r="L118" s="2"/>
      <c r="M118" s="2"/>
      <c r="N118" s="2"/>
      <c r="O118" s="2"/>
      <c r="P118" s="2"/>
      <c r="W118" s="2"/>
      <c r="X118" s="2"/>
      <c r="Z118" s="2"/>
      <c r="AA118" s="2"/>
      <c r="AB118" s="2"/>
      <c r="BE118"/>
      <c r="BG118" s="2"/>
      <c r="BH118" s="2"/>
      <c r="BI118" s="2"/>
      <c r="BJ118" s="2"/>
      <c r="BK118" s="9"/>
      <c r="BL118" s="9"/>
      <c r="BM118" s="9"/>
      <c r="BN118" s="9"/>
      <c r="BO118" s="9"/>
      <c r="BP118" s="9"/>
      <c r="BQ118" s="9"/>
      <c r="BR118" s="9"/>
      <c r="BS118" s="9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</row>
    <row r="119" spans="1:121" s="7" customFormat="1" ht="30" customHeight="1">
      <c r="A119" s="2"/>
      <c r="B119" s="2"/>
      <c r="C119" s="2"/>
      <c r="D119" s="4"/>
      <c r="E119" s="4"/>
      <c r="F119" s="4"/>
      <c r="G119" s="5"/>
      <c r="H119" s="5"/>
      <c r="I119" s="6"/>
      <c r="J119" s="2"/>
      <c r="K119" s="2"/>
      <c r="L119" s="2"/>
      <c r="M119" s="2"/>
      <c r="N119" s="2"/>
      <c r="O119" s="2"/>
      <c r="P119" s="2"/>
      <c r="W119" s="2"/>
      <c r="X119" s="2"/>
      <c r="Z119" s="2"/>
      <c r="AA119" s="2"/>
      <c r="AB119" s="2"/>
      <c r="BE119"/>
      <c r="BG119" s="2"/>
      <c r="BH119" s="2"/>
      <c r="BI119" s="2"/>
      <c r="BJ119" s="2"/>
      <c r="BK119" s="9"/>
      <c r="BL119" s="9"/>
      <c r="BM119" s="9"/>
      <c r="BN119" s="9"/>
      <c r="BO119" s="9"/>
      <c r="BP119" s="9"/>
      <c r="BQ119" s="9"/>
      <c r="BR119" s="9"/>
      <c r="BS119" s="9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</row>
    <row r="120" spans="1:121" s="7" customFormat="1" ht="30" customHeight="1">
      <c r="A120" s="2"/>
      <c r="B120" s="2"/>
      <c r="C120" s="2"/>
      <c r="D120" s="4"/>
      <c r="E120" s="4"/>
      <c r="F120" s="4"/>
      <c r="G120" s="5"/>
      <c r="H120" s="5"/>
      <c r="I120" s="6"/>
      <c r="J120" s="2"/>
      <c r="K120" s="2"/>
      <c r="L120" s="2"/>
      <c r="M120" s="2"/>
      <c r="N120" s="2"/>
      <c r="O120" s="2"/>
      <c r="P120" s="2"/>
      <c r="W120" s="2"/>
      <c r="X120" s="2"/>
      <c r="Z120" s="2"/>
      <c r="AA120" s="2"/>
      <c r="AB120" s="2"/>
      <c r="BE120"/>
      <c r="BG120" s="2"/>
      <c r="BH120" s="2"/>
      <c r="BI120" s="2"/>
      <c r="BJ120" s="2"/>
      <c r="BK120" s="9"/>
      <c r="BL120" s="9"/>
      <c r="BM120" s="9"/>
      <c r="BN120" s="9"/>
      <c r="BO120" s="9"/>
      <c r="BP120" s="9"/>
      <c r="BQ120" s="9"/>
      <c r="BR120" s="9"/>
      <c r="BS120" s="9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</row>
    <row r="121" spans="1:121" s="7" customFormat="1" ht="30" customHeight="1">
      <c r="A121" s="2"/>
      <c r="B121" s="2"/>
      <c r="C121" s="2"/>
      <c r="D121" s="4"/>
      <c r="E121" s="4"/>
      <c r="F121" s="4"/>
      <c r="G121" s="5"/>
      <c r="H121" s="5"/>
      <c r="I121" s="6"/>
      <c r="J121" s="2"/>
      <c r="K121" s="2"/>
      <c r="L121" s="2"/>
      <c r="M121" s="2"/>
      <c r="N121" s="2"/>
      <c r="O121" s="2"/>
      <c r="P121" s="2"/>
      <c r="W121" s="2"/>
      <c r="X121" s="2"/>
      <c r="Z121" s="2"/>
      <c r="AA121" s="2"/>
      <c r="AB121" s="2"/>
      <c r="BE121"/>
      <c r="BG121" s="2"/>
      <c r="BH121" s="2"/>
      <c r="BI121" s="2"/>
      <c r="BJ121" s="2"/>
      <c r="BK121" s="9"/>
      <c r="BL121" s="9"/>
      <c r="BM121" s="9"/>
      <c r="BN121" s="9"/>
      <c r="BO121" s="9"/>
      <c r="BP121" s="9"/>
      <c r="BQ121" s="9"/>
      <c r="BR121" s="9"/>
      <c r="BS121" s="9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</row>
    <row r="122" spans="1:121" s="7" customFormat="1" ht="30" customHeight="1">
      <c r="A122" s="2"/>
      <c r="B122" s="2"/>
      <c r="C122" s="2"/>
      <c r="D122" s="4"/>
      <c r="E122" s="4"/>
      <c r="F122" s="4"/>
      <c r="G122" s="5"/>
      <c r="H122" s="5"/>
      <c r="I122" s="6"/>
      <c r="J122" s="2"/>
      <c r="K122" s="2"/>
      <c r="L122" s="2"/>
      <c r="M122" s="2"/>
      <c r="N122" s="2"/>
      <c r="O122" s="2"/>
      <c r="P122" s="2"/>
      <c r="W122" s="2"/>
      <c r="X122" s="2"/>
      <c r="Z122" s="2"/>
      <c r="AA122" s="2"/>
      <c r="AB122" s="2"/>
      <c r="BE122"/>
      <c r="BG122" s="2"/>
      <c r="BH122" s="2"/>
      <c r="BI122" s="2"/>
      <c r="BJ122" s="2"/>
      <c r="BK122" s="9"/>
      <c r="BL122" s="9"/>
      <c r="BM122" s="9"/>
      <c r="BN122" s="9"/>
      <c r="BO122" s="9"/>
      <c r="BP122" s="9"/>
      <c r="BQ122" s="9"/>
      <c r="BR122" s="9"/>
      <c r="BS122" s="9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</row>
    <row r="123" spans="1:121" s="7" customFormat="1" ht="30" customHeight="1">
      <c r="A123" s="2"/>
      <c r="B123" s="2"/>
      <c r="C123" s="2"/>
      <c r="D123" s="4"/>
      <c r="E123" s="4"/>
      <c r="F123" s="4"/>
      <c r="G123" s="5"/>
      <c r="H123" s="5"/>
      <c r="I123" s="6"/>
      <c r="J123" s="2"/>
      <c r="K123" s="2"/>
      <c r="L123" s="2"/>
      <c r="M123" s="2"/>
      <c r="N123" s="2"/>
      <c r="O123" s="2"/>
      <c r="P123" s="2"/>
      <c r="W123" s="2"/>
      <c r="X123" s="2"/>
      <c r="Z123" s="2"/>
      <c r="AA123" s="2"/>
      <c r="AB123" s="2"/>
      <c r="BE123"/>
      <c r="BG123" s="2"/>
      <c r="BH123" s="2"/>
      <c r="BI123" s="2"/>
      <c r="BJ123" s="2"/>
      <c r="BK123" s="9"/>
      <c r="BL123" s="9"/>
      <c r="BM123" s="9"/>
      <c r="BN123" s="9"/>
      <c r="BO123" s="9"/>
      <c r="BP123" s="9"/>
      <c r="BQ123" s="9"/>
      <c r="BR123" s="9"/>
      <c r="BS123" s="9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</row>
    <row r="124" spans="1:121" s="7" customFormat="1" ht="30" customHeight="1">
      <c r="A124" s="2"/>
      <c r="B124" s="2"/>
      <c r="C124" s="2"/>
      <c r="D124" s="4"/>
      <c r="E124" s="4"/>
      <c r="F124" s="4"/>
      <c r="G124" s="5"/>
      <c r="H124" s="5"/>
      <c r="I124" s="6"/>
      <c r="J124" s="2"/>
      <c r="K124" s="2"/>
      <c r="L124" s="2"/>
      <c r="M124" s="2"/>
      <c r="N124" s="2"/>
      <c r="O124" s="2"/>
      <c r="P124" s="2"/>
      <c r="W124" s="2"/>
      <c r="X124" s="2"/>
      <c r="Z124" s="2"/>
      <c r="AA124" s="2"/>
      <c r="AB124" s="2"/>
      <c r="BE124"/>
      <c r="BG124" s="2"/>
      <c r="BH124" s="2"/>
      <c r="BI124" s="2"/>
      <c r="BJ124" s="2"/>
      <c r="BK124" s="9"/>
      <c r="BL124" s="9"/>
      <c r="BM124" s="9"/>
      <c r="BN124" s="9"/>
      <c r="BO124" s="9"/>
      <c r="BP124" s="9"/>
      <c r="BQ124" s="9"/>
      <c r="BR124" s="9"/>
      <c r="BS124" s="9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</row>
    <row r="125" spans="1:121" s="7" customFormat="1" ht="30" customHeight="1">
      <c r="A125" s="2"/>
      <c r="B125" s="2"/>
      <c r="C125" s="2"/>
      <c r="D125" s="4"/>
      <c r="E125" s="4"/>
      <c r="F125" s="4"/>
      <c r="G125" s="5"/>
      <c r="H125" s="5"/>
      <c r="I125" s="6"/>
      <c r="J125" s="2"/>
      <c r="K125" s="2"/>
      <c r="L125" s="2"/>
      <c r="M125" s="2"/>
      <c r="N125" s="2"/>
      <c r="O125" s="2"/>
      <c r="P125" s="2"/>
      <c r="W125" s="2"/>
      <c r="X125" s="2"/>
      <c r="Z125" s="2"/>
      <c r="AA125" s="2"/>
      <c r="AB125" s="2"/>
      <c r="BE125"/>
      <c r="BG125" s="2"/>
      <c r="BH125" s="2"/>
      <c r="BI125" s="2"/>
      <c r="BJ125" s="2"/>
      <c r="BK125" s="9"/>
      <c r="BL125" s="9"/>
      <c r="BM125" s="9"/>
      <c r="BN125" s="9"/>
      <c r="BO125" s="9"/>
      <c r="BP125" s="9"/>
      <c r="BQ125" s="9"/>
      <c r="BR125" s="9"/>
      <c r="BS125" s="9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</row>
    <row r="126" spans="1:121" s="7" customFormat="1" ht="30" customHeight="1">
      <c r="A126" s="2"/>
      <c r="B126" s="2"/>
      <c r="C126" s="2"/>
      <c r="D126" s="4"/>
      <c r="E126" s="4"/>
      <c r="F126" s="4"/>
      <c r="G126" s="5"/>
      <c r="H126" s="5"/>
      <c r="I126" s="6"/>
      <c r="J126" s="2"/>
      <c r="K126" s="2"/>
      <c r="L126" s="2"/>
      <c r="M126" s="2"/>
      <c r="N126" s="2"/>
      <c r="O126" s="2"/>
      <c r="P126" s="2"/>
      <c r="W126" s="2"/>
      <c r="X126" s="2"/>
      <c r="Z126" s="2"/>
      <c r="AA126" s="2"/>
      <c r="AB126" s="2"/>
      <c r="BE126"/>
      <c r="BG126" s="2"/>
      <c r="BH126" s="2"/>
      <c r="BI126" s="2"/>
      <c r="BJ126" s="2"/>
      <c r="BK126" s="9"/>
      <c r="BL126" s="9"/>
      <c r="BM126" s="9"/>
      <c r="BN126" s="9"/>
      <c r="BO126" s="9"/>
      <c r="BP126" s="9"/>
      <c r="BQ126" s="9"/>
      <c r="BR126" s="9"/>
      <c r="BS126" s="9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</row>
    <row r="127" spans="1:121" s="7" customFormat="1" ht="30" customHeight="1">
      <c r="A127" s="2"/>
      <c r="B127" s="2"/>
      <c r="C127" s="2"/>
      <c r="D127" s="4"/>
      <c r="E127" s="4"/>
      <c r="F127" s="4"/>
      <c r="G127" s="5"/>
      <c r="H127" s="5"/>
      <c r="I127" s="6"/>
      <c r="J127" s="2"/>
      <c r="K127" s="2"/>
      <c r="L127" s="2"/>
      <c r="M127" s="2"/>
      <c r="N127" s="2"/>
      <c r="O127" s="2"/>
      <c r="P127" s="2"/>
      <c r="W127" s="2"/>
      <c r="X127" s="2"/>
      <c r="Z127" s="2"/>
      <c r="AA127" s="2"/>
      <c r="AB127" s="2"/>
      <c r="BE127"/>
      <c r="BG127" s="2"/>
      <c r="BH127" s="2"/>
      <c r="BI127" s="2"/>
      <c r="BJ127" s="2"/>
      <c r="BK127" s="9"/>
      <c r="BL127" s="9"/>
      <c r="BM127" s="9"/>
      <c r="BN127" s="9"/>
      <c r="BO127" s="9"/>
      <c r="BP127" s="9"/>
      <c r="BQ127" s="9"/>
      <c r="BR127" s="9"/>
      <c r="BS127" s="9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</row>
    <row r="128" spans="1:121" s="7" customFormat="1" ht="30" customHeight="1">
      <c r="A128" s="2"/>
      <c r="B128" s="2"/>
      <c r="C128" s="2"/>
      <c r="D128" s="4"/>
      <c r="E128" s="4"/>
      <c r="F128" s="4"/>
      <c r="G128" s="5"/>
      <c r="H128" s="5"/>
      <c r="I128" s="6"/>
      <c r="J128" s="2"/>
      <c r="K128" s="2"/>
      <c r="L128" s="2"/>
      <c r="M128" s="2"/>
      <c r="N128" s="2"/>
      <c r="O128" s="2"/>
      <c r="P128" s="2"/>
      <c r="W128" s="2"/>
      <c r="X128" s="2"/>
      <c r="Z128" s="2"/>
      <c r="AA128" s="2"/>
      <c r="AB128" s="2"/>
      <c r="BE128"/>
      <c r="BG128" s="2"/>
      <c r="BH128" s="2"/>
      <c r="BI128" s="2"/>
      <c r="BJ128" s="2"/>
      <c r="BK128" s="9"/>
      <c r="BL128" s="9"/>
      <c r="BM128" s="9"/>
      <c r="BN128" s="9"/>
      <c r="BO128" s="9"/>
      <c r="BP128" s="9"/>
      <c r="BQ128" s="9"/>
      <c r="BR128" s="9"/>
      <c r="BS128" s="9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</row>
    <row r="129" spans="1:121" s="7" customFormat="1" ht="30" customHeight="1">
      <c r="A129" s="2"/>
      <c r="B129" s="2"/>
      <c r="C129" s="2"/>
      <c r="D129" s="4"/>
      <c r="E129" s="4"/>
      <c r="F129" s="4"/>
      <c r="G129" s="5"/>
      <c r="H129" s="5"/>
      <c r="I129" s="6"/>
      <c r="J129" s="2"/>
      <c r="K129" s="2"/>
      <c r="L129" s="2"/>
      <c r="M129" s="2"/>
      <c r="N129" s="2"/>
      <c r="O129" s="2"/>
      <c r="P129" s="2"/>
      <c r="W129" s="2"/>
      <c r="X129" s="2"/>
      <c r="Z129" s="2"/>
      <c r="AA129" s="2"/>
      <c r="AB129" s="2"/>
      <c r="BE129"/>
      <c r="BG129" s="2"/>
      <c r="BH129" s="2"/>
      <c r="BI129" s="2"/>
      <c r="BJ129" s="2"/>
      <c r="BK129" s="9"/>
      <c r="BL129" s="9"/>
      <c r="BM129" s="9"/>
      <c r="BN129" s="9"/>
      <c r="BO129" s="9"/>
      <c r="BP129" s="9"/>
      <c r="BQ129" s="9"/>
      <c r="BR129" s="9"/>
      <c r="BS129" s="9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</row>
    <row r="130" spans="1:121" s="7" customFormat="1" ht="30" customHeight="1">
      <c r="A130" s="2"/>
      <c r="B130" s="2"/>
      <c r="C130" s="2"/>
      <c r="D130" s="4"/>
      <c r="E130" s="4"/>
      <c r="F130" s="4"/>
      <c r="G130" s="5"/>
      <c r="H130" s="5"/>
      <c r="I130" s="6"/>
      <c r="J130" s="2"/>
      <c r="K130" s="2"/>
      <c r="L130" s="2"/>
      <c r="M130" s="2"/>
      <c r="N130" s="2"/>
      <c r="O130" s="2"/>
      <c r="P130" s="2"/>
      <c r="W130" s="2"/>
      <c r="X130" s="2"/>
      <c r="Z130" s="2"/>
      <c r="AA130" s="2"/>
      <c r="AB130" s="2"/>
      <c r="BE130"/>
      <c r="BG130" s="2"/>
      <c r="BH130" s="2"/>
      <c r="BI130" s="2"/>
      <c r="BJ130" s="2"/>
      <c r="BK130" s="9"/>
      <c r="BL130" s="9"/>
      <c r="BM130" s="9"/>
      <c r="BN130" s="9"/>
      <c r="BO130" s="9"/>
      <c r="BP130" s="9"/>
      <c r="BQ130" s="9"/>
      <c r="BR130" s="9"/>
      <c r="BS130" s="9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</row>
    <row r="131" spans="1:121" s="7" customFormat="1" ht="30" customHeight="1">
      <c r="A131" s="2"/>
      <c r="B131" s="2"/>
      <c r="C131" s="2"/>
      <c r="D131" s="4"/>
      <c r="E131" s="4"/>
      <c r="F131" s="4"/>
      <c r="G131" s="5"/>
      <c r="H131" s="5"/>
      <c r="I131" s="6"/>
      <c r="J131" s="2"/>
      <c r="K131" s="2"/>
      <c r="L131" s="2"/>
      <c r="M131" s="2"/>
      <c r="N131" s="2"/>
      <c r="O131" s="2"/>
      <c r="P131" s="2"/>
      <c r="W131" s="2"/>
      <c r="X131" s="2"/>
      <c r="Z131" s="2"/>
      <c r="AA131" s="2"/>
      <c r="AB131" s="2"/>
      <c r="BE131"/>
      <c r="BG131" s="2"/>
      <c r="BH131" s="2"/>
      <c r="BI131" s="2"/>
      <c r="BJ131" s="2"/>
      <c r="BK131" s="9"/>
      <c r="BL131" s="9"/>
      <c r="BM131" s="9"/>
      <c r="BN131" s="9"/>
      <c r="BO131" s="9"/>
      <c r="BP131" s="9"/>
      <c r="BQ131" s="9"/>
      <c r="BR131" s="9"/>
      <c r="BS131" s="9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</row>
    <row r="132" spans="1:121" s="7" customFormat="1" ht="30" customHeight="1">
      <c r="A132" s="2"/>
      <c r="B132" s="2"/>
      <c r="C132" s="2"/>
      <c r="D132" s="4"/>
      <c r="E132" s="4"/>
      <c r="F132" s="4"/>
      <c r="G132" s="5"/>
      <c r="H132" s="5"/>
      <c r="I132" s="6"/>
      <c r="J132" s="2"/>
      <c r="K132" s="2"/>
      <c r="L132" s="2"/>
      <c r="M132" s="2"/>
      <c r="N132" s="2"/>
      <c r="O132" s="2"/>
      <c r="P132" s="2"/>
      <c r="W132" s="2"/>
      <c r="X132" s="2"/>
      <c r="Z132" s="2"/>
      <c r="AA132" s="2"/>
      <c r="AB132" s="2"/>
      <c r="BE132"/>
      <c r="BG132" s="2"/>
      <c r="BH132" s="2"/>
      <c r="BI132" s="2"/>
      <c r="BJ132" s="2"/>
      <c r="BK132" s="9"/>
      <c r="BL132" s="9"/>
      <c r="BM132" s="9"/>
      <c r="BN132" s="9"/>
      <c r="BO132" s="9"/>
      <c r="BP132" s="9"/>
      <c r="BQ132" s="9"/>
      <c r="BR132" s="9"/>
      <c r="BS132" s="9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</row>
    <row r="133" spans="1:121" s="7" customFormat="1" ht="30" customHeight="1">
      <c r="A133" s="2"/>
      <c r="B133" s="2"/>
      <c r="C133" s="2"/>
      <c r="D133" s="4"/>
      <c r="E133" s="4"/>
      <c r="F133" s="4"/>
      <c r="G133" s="5"/>
      <c r="H133" s="5"/>
      <c r="I133" s="6"/>
      <c r="J133" s="2"/>
      <c r="K133" s="2"/>
      <c r="L133" s="2"/>
      <c r="M133" s="2"/>
      <c r="N133" s="2"/>
      <c r="O133" s="2"/>
      <c r="P133" s="2"/>
      <c r="W133" s="2"/>
      <c r="X133" s="2"/>
      <c r="Z133" s="2"/>
      <c r="AA133" s="2"/>
      <c r="AB133" s="2"/>
      <c r="BE133"/>
      <c r="BG133" s="2"/>
      <c r="BH133" s="2"/>
      <c r="BI133" s="2"/>
      <c r="BJ133" s="2"/>
      <c r="BK133" s="9"/>
      <c r="BL133" s="9"/>
      <c r="BM133" s="9"/>
      <c r="BN133" s="9"/>
      <c r="BO133" s="9"/>
      <c r="BP133" s="9"/>
      <c r="BQ133" s="9"/>
      <c r="BR133" s="9"/>
      <c r="BS133" s="9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</row>
    <row r="134" spans="1:121" s="7" customFormat="1" ht="30" customHeight="1">
      <c r="A134" s="2"/>
      <c r="B134" s="2"/>
      <c r="C134" s="2"/>
      <c r="D134" s="4"/>
      <c r="E134" s="4"/>
      <c r="F134" s="4"/>
      <c r="G134" s="5"/>
      <c r="H134" s="5"/>
      <c r="I134" s="6"/>
      <c r="J134" s="2"/>
      <c r="K134" s="2"/>
      <c r="L134" s="2"/>
      <c r="M134" s="2"/>
      <c r="N134" s="2"/>
      <c r="O134" s="2"/>
      <c r="P134" s="2"/>
      <c r="W134" s="2"/>
      <c r="X134" s="2"/>
      <c r="Z134" s="2"/>
      <c r="AA134" s="2"/>
      <c r="AB134" s="2"/>
      <c r="BE134"/>
      <c r="BG134" s="2"/>
      <c r="BH134" s="2"/>
      <c r="BI134" s="2"/>
      <c r="BJ134" s="2"/>
      <c r="BK134" s="9"/>
      <c r="BL134" s="9"/>
      <c r="BM134" s="9"/>
      <c r="BN134" s="9"/>
      <c r="BO134" s="9"/>
      <c r="BP134" s="9"/>
      <c r="BQ134" s="9"/>
      <c r="BR134" s="9"/>
      <c r="BS134" s="9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</row>
    <row r="135" spans="1:121" s="7" customFormat="1" ht="30" customHeight="1">
      <c r="A135" s="2"/>
      <c r="B135" s="2"/>
      <c r="C135" s="2"/>
      <c r="D135" s="4"/>
      <c r="E135" s="4"/>
      <c r="F135" s="4"/>
      <c r="G135" s="5"/>
      <c r="H135" s="5"/>
      <c r="I135" s="6"/>
      <c r="J135" s="2"/>
      <c r="K135" s="2"/>
      <c r="L135" s="2"/>
      <c r="M135" s="2"/>
      <c r="N135" s="2"/>
      <c r="O135" s="2"/>
      <c r="P135" s="2"/>
      <c r="W135" s="2"/>
      <c r="X135" s="2"/>
      <c r="Z135" s="2"/>
      <c r="AA135" s="2"/>
      <c r="AB135" s="2"/>
      <c r="BE135"/>
      <c r="BG135" s="2"/>
      <c r="BH135" s="2"/>
      <c r="BI135" s="2"/>
      <c r="BJ135" s="2"/>
      <c r="BK135" s="9"/>
      <c r="BL135" s="9"/>
      <c r="BM135" s="9"/>
      <c r="BN135" s="9"/>
      <c r="BO135" s="9"/>
      <c r="BP135" s="9"/>
      <c r="BQ135" s="9"/>
      <c r="BR135" s="9"/>
      <c r="BS135" s="9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</row>
    <row r="136" spans="1:121" s="7" customFormat="1" ht="30" customHeight="1">
      <c r="A136" s="2"/>
      <c r="B136" s="2"/>
      <c r="C136" s="2"/>
      <c r="D136" s="4"/>
      <c r="E136" s="4"/>
      <c r="F136" s="4"/>
      <c r="G136" s="5"/>
      <c r="H136" s="5"/>
      <c r="I136" s="6"/>
      <c r="J136" s="2"/>
      <c r="K136" s="2"/>
      <c r="L136" s="2"/>
      <c r="M136" s="2"/>
      <c r="N136" s="2"/>
      <c r="O136" s="2"/>
      <c r="P136" s="2"/>
      <c r="W136" s="2"/>
      <c r="X136" s="2"/>
      <c r="Z136" s="2"/>
      <c r="AA136" s="2"/>
      <c r="AB136" s="2"/>
      <c r="BE136"/>
      <c r="BG136" s="2"/>
      <c r="BH136" s="2"/>
      <c r="BI136" s="2"/>
      <c r="BJ136" s="2"/>
      <c r="BK136" s="9"/>
      <c r="BL136" s="9"/>
      <c r="BM136" s="9"/>
      <c r="BN136" s="9"/>
      <c r="BO136" s="9"/>
      <c r="BP136" s="9"/>
      <c r="BQ136" s="9"/>
      <c r="BR136" s="9"/>
      <c r="BS136" s="9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</row>
    <row r="137" spans="1:121" s="7" customFormat="1" ht="30" customHeight="1">
      <c r="A137" s="2"/>
      <c r="B137" s="2"/>
      <c r="C137" s="2"/>
      <c r="D137" s="4"/>
      <c r="E137" s="4"/>
      <c r="F137" s="4"/>
      <c r="G137" s="5"/>
      <c r="H137" s="5"/>
      <c r="I137" s="6"/>
      <c r="J137" s="2"/>
      <c r="K137" s="2"/>
      <c r="L137" s="2"/>
      <c r="M137" s="2"/>
      <c r="N137" s="2"/>
      <c r="O137" s="2"/>
      <c r="P137" s="2"/>
      <c r="W137" s="2"/>
      <c r="X137" s="2"/>
      <c r="Z137" s="2"/>
      <c r="AA137" s="2"/>
      <c r="AB137" s="2"/>
      <c r="BE137"/>
      <c r="BG137" s="2"/>
      <c r="BH137" s="2"/>
      <c r="BI137" s="2"/>
      <c r="BJ137" s="2"/>
      <c r="BK137" s="9"/>
      <c r="BL137" s="9"/>
      <c r="BM137" s="9"/>
      <c r="BN137" s="9"/>
      <c r="BO137" s="9"/>
      <c r="BP137" s="9"/>
      <c r="BQ137" s="9"/>
      <c r="BR137" s="9"/>
      <c r="BS137" s="9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</row>
    <row r="138" spans="1:121" s="7" customFormat="1" ht="30" customHeight="1">
      <c r="A138" s="2"/>
      <c r="B138" s="2"/>
      <c r="C138" s="2"/>
      <c r="D138" s="4"/>
      <c r="E138" s="4"/>
      <c r="F138" s="4"/>
      <c r="G138" s="5"/>
      <c r="H138" s="5"/>
      <c r="I138" s="6"/>
      <c r="J138" s="2"/>
      <c r="K138" s="2"/>
      <c r="L138" s="2"/>
      <c r="M138" s="2"/>
      <c r="N138" s="2"/>
      <c r="O138" s="2"/>
      <c r="P138" s="2"/>
      <c r="W138" s="2"/>
      <c r="X138" s="2"/>
      <c r="Z138" s="2"/>
      <c r="AA138" s="2"/>
      <c r="AB138" s="2"/>
      <c r="BE138"/>
      <c r="BG138" s="2"/>
      <c r="BH138" s="2"/>
      <c r="BI138" s="2"/>
      <c r="BJ138" s="2"/>
      <c r="BK138" s="9"/>
      <c r="BL138" s="9"/>
      <c r="BM138" s="9"/>
      <c r="BN138" s="9"/>
      <c r="BO138" s="9"/>
      <c r="BP138" s="9"/>
      <c r="BQ138" s="9"/>
      <c r="BR138" s="9"/>
      <c r="BS138" s="9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</row>
    <row r="139" spans="1:121" s="7" customFormat="1" ht="30" customHeight="1">
      <c r="A139" s="2"/>
      <c r="B139" s="2"/>
      <c r="C139" s="2"/>
      <c r="D139" s="4"/>
      <c r="E139" s="4"/>
      <c r="F139" s="4"/>
      <c r="G139" s="5"/>
      <c r="H139" s="5"/>
      <c r="I139" s="6"/>
      <c r="J139" s="2"/>
      <c r="K139" s="2"/>
      <c r="L139" s="2"/>
      <c r="M139" s="2"/>
      <c r="N139" s="2"/>
      <c r="O139" s="2"/>
      <c r="P139" s="2"/>
      <c r="W139" s="2"/>
      <c r="X139" s="2"/>
      <c r="Z139" s="2"/>
      <c r="AA139" s="2"/>
      <c r="AB139" s="2"/>
      <c r="BE139"/>
      <c r="BG139" s="2"/>
      <c r="BH139" s="2"/>
      <c r="BI139" s="2"/>
      <c r="BJ139" s="2"/>
      <c r="BK139" s="9"/>
      <c r="BL139" s="9"/>
      <c r="BM139" s="9"/>
      <c r="BN139" s="9"/>
      <c r="BO139" s="9"/>
      <c r="BP139" s="9"/>
      <c r="BQ139" s="9"/>
      <c r="BR139" s="9"/>
      <c r="BS139" s="9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</row>
    <row r="140" spans="1:121" s="7" customFormat="1" ht="30" customHeight="1">
      <c r="A140" s="2"/>
      <c r="B140" s="2"/>
      <c r="C140" s="2"/>
      <c r="D140" s="4"/>
      <c r="E140" s="4"/>
      <c r="F140" s="4"/>
      <c r="G140" s="5"/>
      <c r="H140" s="5"/>
      <c r="I140" s="6"/>
      <c r="J140" s="2"/>
      <c r="K140" s="2"/>
      <c r="L140" s="2"/>
      <c r="M140" s="2"/>
      <c r="N140" s="2"/>
      <c r="O140" s="2"/>
      <c r="P140" s="2"/>
      <c r="W140" s="2"/>
      <c r="X140" s="2"/>
      <c r="Z140" s="2"/>
      <c r="AA140" s="2"/>
      <c r="AB140" s="2"/>
      <c r="BE140"/>
      <c r="BG140" s="2"/>
      <c r="BH140" s="2"/>
      <c r="BI140" s="2"/>
      <c r="BJ140" s="2"/>
      <c r="BK140" s="9"/>
      <c r="BL140" s="9"/>
      <c r="BM140" s="9"/>
      <c r="BN140" s="9"/>
      <c r="BO140" s="9"/>
      <c r="BP140" s="9"/>
      <c r="BQ140" s="9"/>
      <c r="BR140" s="9"/>
      <c r="BS140" s="9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</row>
    <row r="141" spans="1:121" s="7" customFormat="1" ht="30" customHeight="1">
      <c r="A141" s="2"/>
      <c r="B141" s="2"/>
      <c r="C141" s="2"/>
      <c r="D141" s="4"/>
      <c r="E141" s="4"/>
      <c r="F141" s="4"/>
      <c r="G141" s="5"/>
      <c r="H141" s="5"/>
      <c r="I141" s="6"/>
      <c r="J141" s="2"/>
      <c r="K141" s="2"/>
      <c r="L141" s="2"/>
      <c r="M141" s="2"/>
      <c r="N141" s="2"/>
      <c r="O141" s="2"/>
      <c r="P141" s="2"/>
      <c r="W141" s="2"/>
      <c r="X141" s="2"/>
      <c r="Z141" s="2"/>
      <c r="AA141" s="2"/>
      <c r="AB141" s="2"/>
      <c r="BE141"/>
      <c r="BG141" s="2"/>
      <c r="BH141" s="2"/>
      <c r="BI141" s="2"/>
      <c r="BJ141" s="2"/>
      <c r="BK141" s="9"/>
      <c r="BL141" s="9"/>
      <c r="BM141" s="9"/>
      <c r="BN141" s="9"/>
      <c r="BO141" s="9"/>
      <c r="BP141" s="9"/>
      <c r="BQ141" s="9"/>
      <c r="BR141" s="9"/>
      <c r="BS141" s="9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</row>
    <row r="142" spans="1:121" s="7" customFormat="1" ht="30" customHeight="1">
      <c r="A142" s="2"/>
      <c r="B142" s="2"/>
      <c r="C142" s="2"/>
      <c r="D142" s="4"/>
      <c r="E142" s="4"/>
      <c r="F142" s="4"/>
      <c r="G142" s="5"/>
      <c r="H142" s="5"/>
      <c r="I142" s="6"/>
      <c r="J142" s="2"/>
      <c r="K142" s="2"/>
      <c r="L142" s="2"/>
      <c r="M142" s="2"/>
      <c r="N142" s="2"/>
      <c r="O142" s="2"/>
      <c r="P142" s="2"/>
      <c r="W142" s="2"/>
      <c r="X142" s="2"/>
      <c r="Z142" s="2"/>
      <c r="AA142" s="2"/>
      <c r="AB142" s="2"/>
      <c r="BE142"/>
      <c r="BG142" s="2"/>
      <c r="BH142" s="2"/>
      <c r="BI142" s="2"/>
      <c r="BJ142" s="2"/>
      <c r="BK142" s="9"/>
      <c r="BL142" s="9"/>
      <c r="BM142" s="9"/>
      <c r="BN142" s="9"/>
      <c r="BO142" s="9"/>
      <c r="BP142" s="9"/>
      <c r="BQ142" s="9"/>
      <c r="BR142" s="9"/>
      <c r="BS142" s="9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</row>
    <row r="143" spans="1:121" s="7" customFormat="1" ht="30" customHeight="1">
      <c r="A143" s="2"/>
      <c r="B143" s="2"/>
      <c r="C143" s="2"/>
      <c r="D143" s="4"/>
      <c r="E143" s="4"/>
      <c r="F143" s="4"/>
      <c r="G143" s="5"/>
      <c r="H143" s="5"/>
      <c r="I143" s="6"/>
      <c r="J143" s="2"/>
      <c r="K143" s="2"/>
      <c r="L143" s="2"/>
      <c r="M143" s="2"/>
      <c r="N143" s="2"/>
      <c r="O143" s="2"/>
      <c r="P143" s="2"/>
      <c r="W143" s="2"/>
      <c r="X143" s="2"/>
      <c r="Z143" s="2"/>
      <c r="AA143" s="2"/>
      <c r="AB143" s="2"/>
      <c r="BE143"/>
      <c r="BG143" s="2"/>
      <c r="BH143" s="2"/>
      <c r="BI143" s="2"/>
      <c r="BJ143" s="2"/>
      <c r="BK143" s="9"/>
      <c r="BL143" s="9"/>
      <c r="BM143" s="9"/>
      <c r="BN143" s="9"/>
      <c r="BO143" s="9"/>
      <c r="BP143" s="9"/>
      <c r="BQ143" s="9"/>
      <c r="BR143" s="9"/>
      <c r="BS143" s="9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</row>
    <row r="144" spans="1:121" s="7" customFormat="1" ht="30" customHeight="1">
      <c r="A144" s="2"/>
      <c r="B144" s="2"/>
      <c r="C144" s="2"/>
      <c r="D144" s="4"/>
      <c r="E144" s="4"/>
      <c r="F144" s="4"/>
      <c r="G144" s="5"/>
      <c r="H144" s="5"/>
      <c r="I144" s="6"/>
      <c r="J144" s="2"/>
      <c r="K144" s="2"/>
      <c r="L144" s="2"/>
      <c r="M144" s="2"/>
      <c r="N144" s="2"/>
      <c r="O144" s="2"/>
      <c r="P144" s="2"/>
      <c r="W144" s="2"/>
      <c r="X144" s="2"/>
      <c r="Z144" s="2"/>
      <c r="AA144" s="2"/>
      <c r="AB144" s="2"/>
      <c r="BE144"/>
      <c r="BG144" s="2"/>
      <c r="BH144" s="2"/>
      <c r="BI144" s="2"/>
      <c r="BJ144" s="2"/>
      <c r="BK144" s="9"/>
      <c r="BL144" s="9"/>
      <c r="BM144" s="9"/>
      <c r="BN144" s="9"/>
      <c r="BO144" s="9"/>
      <c r="BP144" s="9"/>
      <c r="BQ144" s="9"/>
      <c r="BR144" s="9"/>
      <c r="BS144" s="9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</row>
    <row r="145" spans="1:121" s="7" customFormat="1" ht="30" customHeight="1">
      <c r="A145" s="2"/>
      <c r="B145" s="2"/>
      <c r="C145" s="2"/>
      <c r="D145" s="4"/>
      <c r="E145" s="4"/>
      <c r="F145" s="4"/>
      <c r="G145" s="5"/>
      <c r="H145" s="5"/>
      <c r="I145" s="6"/>
      <c r="J145" s="2"/>
      <c r="K145" s="2"/>
      <c r="L145" s="2"/>
      <c r="M145" s="2"/>
      <c r="N145" s="2"/>
      <c r="O145" s="2"/>
      <c r="P145" s="2"/>
      <c r="W145" s="2"/>
      <c r="X145" s="2"/>
      <c r="Z145" s="2"/>
      <c r="AA145" s="2"/>
      <c r="AB145" s="2"/>
      <c r="BE145"/>
      <c r="BG145" s="2"/>
      <c r="BH145" s="2"/>
      <c r="BI145" s="2"/>
      <c r="BJ145" s="2"/>
      <c r="BK145" s="9"/>
      <c r="BL145" s="9"/>
      <c r="BM145" s="9"/>
      <c r="BN145" s="9"/>
      <c r="BO145" s="9"/>
      <c r="BP145" s="9"/>
      <c r="BQ145" s="9"/>
      <c r="BR145" s="9"/>
      <c r="BS145" s="9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</row>
    <row r="146" spans="1:121" s="7" customFormat="1" ht="30" customHeight="1">
      <c r="A146" s="2"/>
      <c r="B146" s="2"/>
      <c r="C146" s="2"/>
      <c r="D146" s="4"/>
      <c r="E146" s="4"/>
      <c r="F146" s="4"/>
      <c r="G146" s="5"/>
      <c r="H146" s="5"/>
      <c r="I146" s="6"/>
      <c r="J146" s="2"/>
      <c r="K146" s="2"/>
      <c r="L146" s="2"/>
      <c r="M146" s="2"/>
      <c r="N146" s="2"/>
      <c r="O146" s="2"/>
      <c r="P146" s="2"/>
      <c r="W146" s="2"/>
      <c r="X146" s="2"/>
      <c r="Z146" s="2"/>
      <c r="AA146" s="2"/>
      <c r="AB146" s="2"/>
      <c r="BE146"/>
      <c r="BG146" s="2"/>
      <c r="BH146" s="2"/>
      <c r="BI146" s="2"/>
      <c r="BJ146" s="2"/>
      <c r="BK146" s="9"/>
      <c r="BL146" s="9"/>
      <c r="BM146" s="9"/>
      <c r="BN146" s="9"/>
      <c r="BO146" s="9"/>
      <c r="BP146" s="9"/>
      <c r="BQ146" s="9"/>
      <c r="BR146" s="9"/>
      <c r="BS146" s="9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</row>
    <row r="147" spans="1:121" s="7" customFormat="1" ht="30" customHeight="1">
      <c r="A147" s="2"/>
      <c r="B147" s="2"/>
      <c r="C147" s="2"/>
      <c r="D147" s="4"/>
      <c r="E147" s="4"/>
      <c r="F147" s="4"/>
      <c r="G147" s="5"/>
      <c r="H147" s="5"/>
      <c r="I147" s="6"/>
      <c r="J147" s="2"/>
      <c r="K147" s="2"/>
      <c r="L147" s="2"/>
      <c r="M147" s="2"/>
      <c r="N147" s="2"/>
      <c r="O147" s="2"/>
      <c r="P147" s="2"/>
      <c r="W147" s="2"/>
      <c r="X147" s="2"/>
      <c r="Z147" s="2"/>
      <c r="AA147" s="2"/>
      <c r="AB147" s="2"/>
      <c r="BE147"/>
      <c r="BG147" s="2"/>
      <c r="BH147" s="2"/>
      <c r="BI147" s="2"/>
      <c r="BJ147" s="2"/>
      <c r="BK147" s="9"/>
      <c r="BL147" s="9"/>
      <c r="BM147" s="9"/>
      <c r="BN147" s="9"/>
      <c r="BO147" s="9"/>
      <c r="BP147" s="9"/>
      <c r="BQ147" s="9"/>
      <c r="BR147" s="9"/>
      <c r="BS147" s="9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</row>
    <row r="148" spans="1:121" s="7" customFormat="1" ht="30" customHeight="1">
      <c r="A148" s="2"/>
      <c r="B148" s="2"/>
      <c r="C148" s="2"/>
      <c r="D148" s="4"/>
      <c r="E148" s="4"/>
      <c r="F148" s="4"/>
      <c r="G148" s="5"/>
      <c r="H148" s="5"/>
      <c r="I148" s="6"/>
      <c r="J148" s="2"/>
      <c r="K148" s="2"/>
      <c r="L148" s="2"/>
      <c r="M148" s="2"/>
      <c r="N148" s="2"/>
      <c r="O148" s="2"/>
      <c r="P148" s="2"/>
      <c r="W148" s="2"/>
      <c r="X148" s="2"/>
      <c r="Z148" s="2"/>
      <c r="AA148" s="2"/>
      <c r="AB148" s="2"/>
      <c r="BE148"/>
      <c r="BG148" s="2"/>
      <c r="BH148" s="2"/>
      <c r="BI148" s="2"/>
      <c r="BJ148" s="2"/>
      <c r="BK148" s="9"/>
      <c r="BL148" s="9"/>
      <c r="BM148" s="9"/>
      <c r="BN148" s="9"/>
      <c r="BO148" s="9"/>
      <c r="BP148" s="9"/>
      <c r="BQ148" s="9"/>
      <c r="BR148" s="9"/>
      <c r="BS148" s="9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</row>
    <row r="149" spans="1:121" s="7" customFormat="1" ht="30" customHeight="1">
      <c r="A149" s="2"/>
      <c r="B149" s="2"/>
      <c r="C149" s="2"/>
      <c r="D149" s="4"/>
      <c r="E149" s="4"/>
      <c r="F149" s="4"/>
      <c r="G149" s="5"/>
      <c r="H149" s="5"/>
      <c r="I149" s="6"/>
      <c r="J149" s="2"/>
      <c r="K149" s="2"/>
      <c r="L149" s="2"/>
      <c r="M149" s="2"/>
      <c r="N149" s="2"/>
      <c r="O149" s="2"/>
      <c r="P149" s="2"/>
      <c r="W149" s="2"/>
      <c r="X149" s="2"/>
      <c r="Z149" s="2"/>
      <c r="AA149" s="2"/>
      <c r="AB149" s="2"/>
      <c r="BE149"/>
      <c r="BG149" s="2"/>
      <c r="BH149" s="2"/>
      <c r="BI149" s="2"/>
      <c r="BJ149" s="2"/>
      <c r="BK149" s="9"/>
      <c r="BL149" s="9"/>
      <c r="BM149" s="9"/>
      <c r="BN149" s="9"/>
      <c r="BO149" s="9"/>
      <c r="BP149" s="9"/>
      <c r="BQ149" s="9"/>
      <c r="BR149" s="9"/>
      <c r="BS149" s="9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</row>
    <row r="150" spans="1:121" s="7" customFormat="1" ht="30" customHeight="1">
      <c r="A150" s="2"/>
      <c r="B150" s="2"/>
      <c r="C150" s="2"/>
      <c r="D150" s="4"/>
      <c r="E150" s="4"/>
      <c r="F150" s="4"/>
      <c r="G150" s="5"/>
      <c r="H150" s="5"/>
      <c r="I150" s="6"/>
      <c r="J150" s="2"/>
      <c r="K150" s="2"/>
      <c r="L150" s="2"/>
      <c r="M150" s="2"/>
      <c r="N150" s="2"/>
      <c r="O150" s="2"/>
      <c r="P150" s="2"/>
      <c r="W150" s="2"/>
      <c r="X150" s="2"/>
      <c r="Z150" s="2"/>
      <c r="AA150" s="2"/>
      <c r="AB150" s="2"/>
      <c r="BE150"/>
      <c r="BG150" s="2"/>
      <c r="BH150" s="2"/>
      <c r="BI150" s="2"/>
      <c r="BJ150" s="2"/>
      <c r="BK150" s="9"/>
      <c r="BL150" s="9"/>
      <c r="BM150" s="9"/>
      <c r="BN150" s="9"/>
      <c r="BO150" s="9"/>
      <c r="BP150" s="9"/>
      <c r="BQ150" s="9"/>
      <c r="BR150" s="9"/>
      <c r="BS150" s="9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</row>
    <row r="151" spans="1:121" s="7" customFormat="1" ht="30" customHeight="1">
      <c r="A151" s="2"/>
      <c r="B151" s="2"/>
      <c r="C151" s="2"/>
      <c r="D151" s="4"/>
      <c r="E151" s="4"/>
      <c r="F151" s="4"/>
      <c r="G151" s="5"/>
      <c r="H151" s="5"/>
      <c r="I151" s="6"/>
      <c r="J151" s="2"/>
      <c r="K151" s="2"/>
      <c r="L151" s="2"/>
      <c r="M151" s="2"/>
      <c r="N151" s="2"/>
      <c r="O151" s="2"/>
      <c r="P151" s="2"/>
      <c r="W151" s="2"/>
      <c r="X151" s="2"/>
      <c r="Z151" s="2"/>
      <c r="AA151" s="2"/>
      <c r="AB151" s="2"/>
      <c r="BE151"/>
      <c r="BG151" s="2"/>
      <c r="BH151" s="2"/>
      <c r="BI151" s="2"/>
      <c r="BJ151" s="2"/>
      <c r="BK151" s="9"/>
      <c r="BL151" s="9"/>
      <c r="BM151" s="9"/>
      <c r="BN151" s="9"/>
      <c r="BO151" s="9"/>
      <c r="BP151" s="9"/>
      <c r="BQ151" s="9"/>
      <c r="BR151" s="9"/>
      <c r="BS151" s="9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</row>
    <row r="152" spans="1:121" s="7" customFormat="1" ht="30" customHeight="1">
      <c r="A152" s="2"/>
      <c r="B152" s="2"/>
      <c r="C152" s="2"/>
      <c r="D152" s="4"/>
      <c r="E152" s="4"/>
      <c r="F152" s="4"/>
      <c r="G152" s="5"/>
      <c r="H152" s="5"/>
      <c r="I152" s="6"/>
      <c r="J152" s="2"/>
      <c r="K152" s="2"/>
      <c r="L152" s="2"/>
      <c r="M152" s="2"/>
      <c r="N152" s="2"/>
      <c r="O152" s="2"/>
      <c r="P152" s="2"/>
      <c r="W152" s="2"/>
      <c r="X152" s="2"/>
      <c r="Z152" s="2"/>
      <c r="AA152" s="2"/>
      <c r="AB152" s="2"/>
      <c r="BE152"/>
      <c r="BG152" s="2"/>
      <c r="BH152" s="2"/>
      <c r="BI152" s="2"/>
      <c r="BJ152" s="2"/>
      <c r="BK152" s="9"/>
      <c r="BL152" s="9"/>
      <c r="BM152" s="9"/>
      <c r="BN152" s="9"/>
      <c r="BO152" s="9"/>
      <c r="BP152" s="9"/>
      <c r="BQ152" s="9"/>
      <c r="BR152" s="9"/>
      <c r="BS152" s="9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</row>
    <row r="153" spans="1:121" s="7" customFormat="1" ht="30" customHeight="1">
      <c r="A153" s="2"/>
      <c r="B153" s="2"/>
      <c r="C153" s="2"/>
      <c r="D153" s="4"/>
      <c r="E153" s="4"/>
      <c r="F153" s="4"/>
      <c r="G153" s="5"/>
      <c r="H153" s="5"/>
      <c r="I153" s="6"/>
      <c r="J153" s="2"/>
      <c r="K153" s="2"/>
      <c r="L153" s="2"/>
      <c r="M153" s="2"/>
      <c r="N153" s="2"/>
      <c r="O153" s="2"/>
      <c r="P153" s="2"/>
      <c r="W153" s="2"/>
      <c r="X153" s="2"/>
      <c r="Z153" s="2"/>
      <c r="AA153" s="2"/>
      <c r="AB153" s="2"/>
      <c r="BE153"/>
      <c r="BG153" s="2"/>
      <c r="BH153" s="2"/>
      <c r="BI153" s="2"/>
      <c r="BJ153" s="2"/>
      <c r="BK153" s="9"/>
      <c r="BL153" s="9"/>
      <c r="BM153" s="9"/>
      <c r="BN153" s="9"/>
      <c r="BO153" s="9"/>
      <c r="BP153" s="9"/>
      <c r="BQ153" s="9"/>
      <c r="BR153" s="9"/>
      <c r="BS153" s="9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</row>
    <row r="154" spans="1:121" s="7" customFormat="1" ht="30" customHeight="1">
      <c r="A154" s="2"/>
      <c r="B154" s="2"/>
      <c r="C154" s="2"/>
      <c r="D154" s="4"/>
      <c r="E154" s="4"/>
      <c r="F154" s="4"/>
      <c r="G154" s="5"/>
      <c r="H154" s="5"/>
      <c r="I154" s="6"/>
      <c r="J154" s="2"/>
      <c r="K154" s="2"/>
      <c r="L154" s="2"/>
      <c r="M154" s="2"/>
      <c r="N154" s="2"/>
      <c r="O154" s="2"/>
      <c r="P154" s="2"/>
      <c r="W154" s="2"/>
      <c r="X154" s="2"/>
      <c r="Z154" s="2"/>
      <c r="AA154" s="2"/>
      <c r="AB154" s="2"/>
      <c r="BE154"/>
      <c r="BG154" s="2"/>
      <c r="BH154" s="2"/>
      <c r="BI154" s="2"/>
      <c r="BJ154" s="2"/>
      <c r="BK154" s="9"/>
      <c r="BL154" s="9"/>
      <c r="BM154" s="9"/>
      <c r="BN154" s="9"/>
      <c r="BO154" s="9"/>
      <c r="BP154" s="9"/>
      <c r="BQ154" s="9"/>
      <c r="BR154" s="9"/>
      <c r="BS154" s="9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</row>
    <row r="155" spans="1:121" s="7" customFormat="1" ht="30" customHeight="1">
      <c r="A155" s="2"/>
      <c r="B155" s="2"/>
      <c r="C155" s="2"/>
      <c r="D155" s="4"/>
      <c r="E155" s="4"/>
      <c r="F155" s="4"/>
      <c r="G155" s="5"/>
      <c r="H155" s="5"/>
      <c r="I155" s="6"/>
      <c r="J155" s="2"/>
      <c r="K155" s="2"/>
      <c r="L155" s="2"/>
      <c r="M155" s="2"/>
      <c r="N155" s="2"/>
      <c r="O155" s="2"/>
      <c r="P155" s="2"/>
      <c r="W155" s="2"/>
      <c r="X155" s="2"/>
      <c r="Z155" s="2"/>
      <c r="AA155" s="2"/>
      <c r="AB155" s="2"/>
      <c r="BE155"/>
      <c r="BG155" s="2"/>
      <c r="BH155" s="2"/>
      <c r="BI155" s="2"/>
      <c r="BJ155" s="2"/>
      <c r="BK155" s="9"/>
      <c r="BL155" s="9"/>
      <c r="BM155" s="9"/>
      <c r="BN155" s="9"/>
      <c r="BO155" s="9"/>
      <c r="BP155" s="9"/>
      <c r="BQ155" s="9"/>
      <c r="BR155" s="9"/>
      <c r="BS155" s="9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</row>
    <row r="156" spans="1:121" s="7" customFormat="1" ht="30" customHeight="1">
      <c r="A156" s="2"/>
      <c r="B156" s="2"/>
      <c r="C156" s="2"/>
      <c r="D156" s="4"/>
      <c r="E156" s="4"/>
      <c r="F156" s="4"/>
      <c r="G156" s="5"/>
      <c r="H156" s="5"/>
      <c r="I156" s="6"/>
      <c r="J156" s="2"/>
      <c r="K156" s="2"/>
      <c r="L156" s="2"/>
      <c r="M156" s="2"/>
      <c r="N156" s="2"/>
      <c r="O156" s="2"/>
      <c r="P156" s="2"/>
      <c r="W156" s="2"/>
      <c r="X156" s="2"/>
      <c r="Z156" s="2"/>
      <c r="AA156" s="2"/>
      <c r="AB156" s="2"/>
      <c r="BE156"/>
      <c r="BG156" s="2"/>
      <c r="BH156" s="2"/>
      <c r="BI156" s="2"/>
      <c r="BJ156" s="2"/>
      <c r="BK156" s="9"/>
      <c r="BL156" s="9"/>
      <c r="BM156" s="9"/>
      <c r="BN156" s="9"/>
      <c r="BO156" s="9"/>
      <c r="BP156" s="9"/>
      <c r="BQ156" s="9"/>
      <c r="BR156" s="9"/>
      <c r="BS156" s="9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</row>
    <row r="157" spans="1:121" s="7" customFormat="1" ht="30" customHeight="1">
      <c r="A157" s="2"/>
      <c r="B157" s="2"/>
      <c r="C157" s="2"/>
      <c r="D157" s="4"/>
      <c r="E157" s="4"/>
      <c r="F157" s="4"/>
      <c r="G157" s="5"/>
      <c r="H157" s="5"/>
      <c r="I157" s="6"/>
      <c r="J157" s="2"/>
      <c r="K157" s="2"/>
      <c r="L157" s="2"/>
      <c r="M157" s="2"/>
      <c r="N157" s="2"/>
      <c r="O157" s="2"/>
      <c r="P157" s="2"/>
      <c r="W157" s="2"/>
      <c r="X157" s="2"/>
      <c r="Z157" s="2"/>
      <c r="AA157" s="2"/>
      <c r="AB157" s="2"/>
      <c r="BE157"/>
      <c r="BG157" s="2"/>
      <c r="BH157" s="2"/>
      <c r="BI157" s="2"/>
      <c r="BJ157" s="2"/>
      <c r="BK157" s="9"/>
      <c r="BL157" s="9"/>
      <c r="BM157" s="9"/>
      <c r="BN157" s="9"/>
      <c r="BO157" s="9"/>
      <c r="BP157" s="9"/>
      <c r="BQ157" s="9"/>
      <c r="BR157" s="9"/>
      <c r="BS157" s="9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</row>
    <row r="158" spans="1:121" s="7" customFormat="1" ht="30" customHeight="1">
      <c r="A158" s="2"/>
      <c r="B158" s="2"/>
      <c r="C158" s="2"/>
      <c r="D158" s="4"/>
      <c r="E158" s="4"/>
      <c r="F158" s="4"/>
      <c r="G158" s="5"/>
      <c r="H158" s="5"/>
      <c r="I158" s="6"/>
      <c r="J158" s="2"/>
      <c r="K158" s="2"/>
      <c r="L158" s="2"/>
      <c r="M158" s="2"/>
      <c r="N158" s="2"/>
      <c r="O158" s="2"/>
      <c r="P158" s="2"/>
      <c r="W158" s="2"/>
      <c r="X158" s="2"/>
      <c r="Z158" s="2"/>
      <c r="AA158" s="2"/>
      <c r="AB158" s="2"/>
      <c r="BE158"/>
      <c r="BG158" s="2"/>
      <c r="BH158" s="2"/>
      <c r="BI158" s="2"/>
      <c r="BJ158" s="2"/>
      <c r="BK158" s="9"/>
      <c r="BL158" s="9"/>
      <c r="BM158" s="9"/>
      <c r="BN158" s="9"/>
      <c r="BO158" s="9"/>
      <c r="BP158" s="9"/>
      <c r="BQ158" s="9"/>
      <c r="BR158" s="9"/>
      <c r="BS158" s="9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</row>
    <row r="159" spans="1:121" s="7" customFormat="1" ht="30" customHeight="1">
      <c r="A159" s="2"/>
      <c r="B159" s="2"/>
      <c r="C159" s="2"/>
      <c r="D159" s="4"/>
      <c r="E159" s="4"/>
      <c r="F159" s="4"/>
      <c r="G159" s="5"/>
      <c r="H159" s="5"/>
      <c r="I159" s="6"/>
      <c r="J159" s="2"/>
      <c r="K159" s="2"/>
      <c r="L159" s="2"/>
      <c r="M159" s="2"/>
      <c r="N159" s="2"/>
      <c r="O159" s="2"/>
      <c r="P159" s="2"/>
      <c r="W159" s="2"/>
      <c r="X159" s="2"/>
      <c r="Z159" s="2"/>
      <c r="AA159" s="2"/>
      <c r="AB159" s="2"/>
      <c r="BE159"/>
      <c r="BG159" s="2"/>
      <c r="BH159" s="2"/>
      <c r="BI159" s="2"/>
      <c r="BJ159" s="2"/>
      <c r="BK159" s="9"/>
      <c r="BL159" s="9"/>
      <c r="BM159" s="9"/>
      <c r="BN159" s="9"/>
      <c r="BO159" s="9"/>
      <c r="BP159" s="9"/>
      <c r="BQ159" s="9"/>
      <c r="BR159" s="9"/>
      <c r="BS159" s="9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</row>
    <row r="160" spans="1:121" s="7" customFormat="1" ht="30" customHeight="1">
      <c r="A160" s="2"/>
      <c r="B160" s="2"/>
      <c r="C160" s="2"/>
      <c r="D160" s="4"/>
      <c r="E160" s="4"/>
      <c r="F160" s="4"/>
      <c r="G160" s="5"/>
      <c r="H160" s="5"/>
      <c r="I160" s="6"/>
      <c r="J160" s="2"/>
      <c r="K160" s="2"/>
      <c r="L160" s="2"/>
      <c r="M160" s="2"/>
      <c r="N160" s="2"/>
      <c r="O160" s="2"/>
      <c r="P160" s="2"/>
      <c r="W160" s="2"/>
      <c r="X160" s="2"/>
      <c r="Z160" s="2"/>
      <c r="AA160" s="2"/>
      <c r="AB160" s="2"/>
      <c r="BE160"/>
      <c r="BG160" s="2"/>
      <c r="BH160" s="2"/>
      <c r="BI160" s="2"/>
      <c r="BJ160" s="2"/>
      <c r="BK160" s="9"/>
      <c r="BL160" s="9"/>
      <c r="BM160" s="9"/>
      <c r="BN160" s="9"/>
      <c r="BO160" s="9"/>
      <c r="BP160" s="9"/>
      <c r="BQ160" s="9"/>
      <c r="BR160" s="9"/>
      <c r="BS160" s="9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</row>
    <row r="161" spans="1:121" s="7" customFormat="1" ht="30" customHeight="1">
      <c r="A161" s="2"/>
      <c r="B161" s="2"/>
      <c r="C161" s="2"/>
      <c r="D161" s="4"/>
      <c r="E161" s="4"/>
      <c r="F161" s="4"/>
      <c r="G161" s="5"/>
      <c r="H161" s="5"/>
      <c r="I161" s="6"/>
      <c r="J161" s="2"/>
      <c r="K161" s="2"/>
      <c r="L161" s="2"/>
      <c r="M161" s="2"/>
      <c r="N161" s="2"/>
      <c r="O161" s="2"/>
      <c r="P161" s="2"/>
      <c r="W161" s="2"/>
      <c r="X161" s="2"/>
      <c r="Z161" s="2"/>
      <c r="AA161" s="2"/>
      <c r="AB161" s="2"/>
      <c r="BE161"/>
      <c r="BG161" s="2"/>
      <c r="BH161" s="2"/>
      <c r="BI161" s="2"/>
      <c r="BJ161" s="2"/>
      <c r="BK161" s="9"/>
      <c r="BL161" s="9"/>
      <c r="BM161" s="9"/>
      <c r="BN161" s="9"/>
      <c r="BO161" s="9"/>
      <c r="BP161" s="9"/>
      <c r="BQ161" s="9"/>
      <c r="BR161" s="9"/>
      <c r="BS161" s="9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</row>
    <row r="162" spans="1:121" s="7" customFormat="1" ht="30" customHeight="1">
      <c r="A162" s="2"/>
      <c r="B162" s="2"/>
      <c r="C162" s="2"/>
      <c r="D162" s="4"/>
      <c r="E162" s="4"/>
      <c r="F162" s="4"/>
      <c r="G162" s="5"/>
      <c r="H162" s="5"/>
      <c r="I162" s="6"/>
      <c r="J162" s="2"/>
      <c r="K162" s="2"/>
      <c r="L162" s="2"/>
      <c r="M162" s="2"/>
      <c r="N162" s="2"/>
      <c r="O162" s="2"/>
      <c r="P162" s="2"/>
      <c r="W162" s="2"/>
      <c r="X162" s="2"/>
      <c r="Z162" s="2"/>
      <c r="AA162" s="2"/>
      <c r="AB162" s="2"/>
      <c r="BE162"/>
      <c r="BG162" s="2"/>
      <c r="BH162" s="2"/>
      <c r="BI162" s="2"/>
      <c r="BJ162" s="2"/>
      <c r="BK162" s="9"/>
      <c r="BL162" s="9"/>
      <c r="BM162" s="9"/>
      <c r="BN162" s="9"/>
      <c r="BO162" s="9"/>
      <c r="BP162" s="9"/>
      <c r="BQ162" s="9"/>
      <c r="BR162" s="9"/>
      <c r="BS162" s="9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</row>
    <row r="163" spans="1:121" s="7" customFormat="1" ht="30" customHeight="1">
      <c r="A163" s="2"/>
      <c r="B163" s="2"/>
      <c r="C163" s="2"/>
      <c r="D163" s="4"/>
      <c r="E163" s="4"/>
      <c r="F163" s="4"/>
      <c r="G163" s="5"/>
      <c r="H163" s="5"/>
      <c r="I163" s="6"/>
      <c r="J163" s="2"/>
      <c r="K163" s="2"/>
      <c r="L163" s="2"/>
      <c r="M163" s="2"/>
      <c r="N163" s="2"/>
      <c r="O163" s="2"/>
      <c r="P163" s="2"/>
      <c r="W163" s="2"/>
      <c r="X163" s="2"/>
      <c r="Z163" s="2"/>
      <c r="AA163" s="2"/>
      <c r="AB163" s="2"/>
      <c r="BE163"/>
      <c r="BG163" s="2"/>
      <c r="BH163" s="2"/>
      <c r="BI163" s="2"/>
      <c r="BJ163" s="2"/>
      <c r="BK163" s="9"/>
      <c r="BL163" s="9"/>
      <c r="BM163" s="9"/>
      <c r="BN163" s="9"/>
      <c r="BO163" s="9"/>
      <c r="BP163" s="9"/>
      <c r="BQ163" s="9"/>
      <c r="BR163" s="9"/>
      <c r="BS163" s="9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</row>
    <row r="164" spans="1:121" s="7" customFormat="1" ht="30" customHeight="1">
      <c r="A164" s="2"/>
      <c r="B164" s="2"/>
      <c r="C164" s="2"/>
      <c r="D164" s="4"/>
      <c r="E164" s="4"/>
      <c r="F164" s="4"/>
      <c r="G164" s="87"/>
      <c r="H164" s="5"/>
      <c r="I164" s="5"/>
      <c r="J164" s="5"/>
      <c r="K164" s="5"/>
      <c r="L164" s="88"/>
      <c r="M164" s="88"/>
      <c r="N164" s="88"/>
      <c r="O164" s="88"/>
      <c r="P164" s="88"/>
      <c r="Q164" s="88"/>
      <c r="R164" s="88"/>
      <c r="S164" s="88"/>
      <c r="T164" s="88"/>
      <c r="W164" s="2"/>
      <c r="X164" s="2"/>
      <c r="Z164" s="2"/>
      <c r="AA164" s="2"/>
      <c r="AB164" s="2"/>
      <c r="BE164"/>
      <c r="BG164" s="2"/>
      <c r="BH164" s="2"/>
      <c r="BI164" s="2"/>
      <c r="BJ164" s="2"/>
      <c r="BK164" s="9"/>
      <c r="BL164" s="9"/>
      <c r="BM164" s="9"/>
      <c r="BN164" s="9"/>
      <c r="BO164" s="9"/>
      <c r="BP164" s="9"/>
      <c r="BQ164" s="9"/>
      <c r="BR164" s="9"/>
      <c r="BS164" s="9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</row>
    <row r="165" spans="1:121" s="7" customFormat="1" ht="30" customHeight="1">
      <c r="A165" s="2"/>
      <c r="B165" s="2"/>
      <c r="C165" s="2"/>
      <c r="D165" s="4"/>
      <c r="E165" s="4"/>
      <c r="F165" s="4"/>
      <c r="G165" s="87"/>
      <c r="H165" s="5"/>
      <c r="I165" s="5"/>
      <c r="J165" s="5"/>
      <c r="K165" s="5"/>
      <c r="L165" s="88"/>
      <c r="M165" s="88"/>
      <c r="N165" s="88"/>
      <c r="O165" s="88"/>
      <c r="P165" s="88"/>
      <c r="Q165" s="88"/>
      <c r="R165" s="88"/>
      <c r="S165" s="88"/>
      <c r="T165" s="88"/>
      <c r="W165" s="2"/>
      <c r="X165" s="2"/>
      <c r="Z165" s="2"/>
      <c r="AA165" s="2"/>
      <c r="AB165" s="2"/>
      <c r="BE165"/>
      <c r="BG165" s="2"/>
      <c r="BH165" s="2"/>
      <c r="BI165" s="2"/>
      <c r="BJ165" s="2"/>
      <c r="BK165" s="9"/>
      <c r="BL165" s="9"/>
      <c r="BM165" s="9"/>
      <c r="BN165" s="9"/>
      <c r="BO165" s="9"/>
      <c r="BP165" s="9"/>
      <c r="BQ165" s="9"/>
      <c r="BR165" s="9"/>
      <c r="BS165" s="9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</row>
    <row r="166" spans="1:121" s="7" customFormat="1" ht="30" customHeight="1">
      <c r="A166" s="2"/>
      <c r="B166" s="2"/>
      <c r="C166" s="2"/>
      <c r="D166" s="4"/>
      <c r="E166" s="4"/>
      <c r="F166" s="4"/>
      <c r="G166" s="5"/>
      <c r="H166" s="5"/>
      <c r="I166" s="5"/>
      <c r="J166" s="2"/>
      <c r="K166" s="2"/>
      <c r="L166" s="2"/>
      <c r="M166" s="2"/>
      <c r="N166" s="2"/>
      <c r="O166" s="2"/>
      <c r="P166" s="2"/>
      <c r="W166" s="2"/>
      <c r="X166" s="2"/>
      <c r="Z166" s="2"/>
      <c r="AA166" s="2"/>
      <c r="AB166" s="2"/>
      <c r="BE166"/>
      <c r="BG166" s="2"/>
      <c r="BH166" s="2"/>
      <c r="BI166" s="2"/>
      <c r="BJ166" s="2"/>
      <c r="BK166" s="9"/>
      <c r="BL166" s="9"/>
      <c r="BM166" s="9"/>
      <c r="BN166" s="9"/>
      <c r="BO166" s="9"/>
      <c r="BP166" s="9"/>
      <c r="BQ166" s="9"/>
      <c r="BR166" s="9"/>
      <c r="BS166" s="9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</row>
    <row r="167" spans="1:121" s="7" customFormat="1" ht="30" customHeight="1">
      <c r="A167" s="2"/>
      <c r="B167" s="2"/>
      <c r="C167" s="2"/>
      <c r="D167" s="4"/>
      <c r="E167" s="4"/>
      <c r="F167" s="4"/>
      <c r="G167" s="5"/>
      <c r="H167" s="5"/>
      <c r="I167" s="5"/>
      <c r="J167" s="2"/>
      <c r="K167" s="2"/>
      <c r="L167" s="2"/>
      <c r="M167" s="2"/>
      <c r="N167" s="2"/>
      <c r="O167" s="2"/>
      <c r="P167" s="2"/>
      <c r="W167" s="2"/>
      <c r="X167" s="2"/>
      <c r="Z167" s="2"/>
      <c r="AA167" s="2"/>
      <c r="AB167" s="2"/>
      <c r="BE167"/>
      <c r="BG167" s="2"/>
      <c r="BH167" s="2"/>
      <c r="BI167" s="2"/>
      <c r="BJ167" s="2"/>
      <c r="BK167" s="9"/>
      <c r="BL167" s="9"/>
      <c r="BM167" s="9"/>
      <c r="BN167" s="9"/>
      <c r="BO167" s="9"/>
      <c r="BP167" s="9"/>
      <c r="BQ167" s="9"/>
      <c r="BR167" s="9"/>
      <c r="BS167" s="9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</row>
    <row r="168" spans="1:121" s="7" customFormat="1" ht="30" customHeight="1">
      <c r="A168" s="2"/>
      <c r="B168" s="2"/>
      <c r="C168" s="2"/>
      <c r="D168" s="4"/>
      <c r="E168" s="4"/>
      <c r="F168" s="4"/>
      <c r="G168" s="5"/>
      <c r="H168" s="5"/>
      <c r="I168" s="5"/>
      <c r="J168" s="2"/>
      <c r="K168" s="2"/>
      <c r="L168" s="2"/>
      <c r="M168" s="2"/>
      <c r="N168" s="2"/>
      <c r="O168" s="2"/>
      <c r="P168" s="2"/>
      <c r="W168" s="2"/>
      <c r="X168" s="2"/>
      <c r="Z168" s="2"/>
      <c r="AA168" s="2"/>
      <c r="AB168" s="2"/>
      <c r="BE168"/>
      <c r="BG168" s="2"/>
      <c r="BH168" s="2"/>
      <c r="BI168" s="2"/>
      <c r="BJ168" s="2"/>
      <c r="BK168" s="9"/>
      <c r="BL168" s="9"/>
      <c r="BM168" s="9"/>
      <c r="BN168" s="9"/>
      <c r="BO168" s="9"/>
      <c r="BP168" s="9"/>
      <c r="BQ168" s="9"/>
      <c r="BR168" s="9"/>
      <c r="BS168" s="9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</row>
    <row r="169" spans="1:121" s="7" customFormat="1" ht="30" customHeight="1">
      <c r="A169" s="2"/>
      <c r="B169" s="2"/>
      <c r="C169" s="2"/>
      <c r="D169" s="4"/>
      <c r="E169" s="4"/>
      <c r="F169" s="4"/>
      <c r="G169" s="5"/>
      <c r="H169" s="5"/>
      <c r="I169" s="5"/>
      <c r="J169" s="2"/>
      <c r="K169" s="2"/>
      <c r="L169" s="2"/>
      <c r="M169" s="2"/>
      <c r="N169" s="2"/>
      <c r="O169" s="2"/>
      <c r="P169" s="2"/>
      <c r="W169" s="2"/>
      <c r="X169" s="2"/>
      <c r="Z169" s="2"/>
      <c r="AA169" s="2"/>
      <c r="AB169" s="2"/>
      <c r="BE169"/>
      <c r="BG169" s="2"/>
      <c r="BH169" s="2"/>
      <c r="BI169" s="2"/>
      <c r="BJ169" s="2"/>
      <c r="BK169" s="9"/>
      <c r="BL169" s="9"/>
      <c r="BM169" s="9"/>
      <c r="BN169" s="9"/>
      <c r="BO169" s="9"/>
      <c r="BP169" s="9"/>
      <c r="BQ169" s="9"/>
      <c r="BR169" s="9"/>
      <c r="BS169" s="9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</row>
    <row r="170" spans="1:121" s="7" customFormat="1" ht="30" customHeight="1">
      <c r="A170" s="2"/>
      <c r="B170" s="2"/>
      <c r="C170" s="2"/>
      <c r="D170" s="4"/>
      <c r="E170" s="4"/>
      <c r="F170" s="4"/>
      <c r="G170" s="5"/>
      <c r="H170" s="5"/>
      <c r="I170" s="5"/>
      <c r="J170" s="2"/>
      <c r="K170" s="2"/>
      <c r="L170" s="2"/>
      <c r="M170" s="2"/>
      <c r="N170" s="2"/>
      <c r="O170" s="2"/>
      <c r="P170" s="2"/>
      <c r="W170" s="2"/>
      <c r="X170" s="2"/>
      <c r="Z170" s="2"/>
      <c r="AA170" s="2"/>
      <c r="AB170" s="2"/>
      <c r="BE170"/>
      <c r="BG170" s="2"/>
      <c r="BH170" s="2"/>
      <c r="BI170" s="2"/>
      <c r="BJ170" s="2"/>
      <c r="BK170" s="9"/>
      <c r="BL170" s="9"/>
      <c r="BM170" s="9"/>
      <c r="BN170" s="9"/>
      <c r="BO170" s="9"/>
      <c r="BP170" s="9"/>
      <c r="BQ170" s="9"/>
      <c r="BR170" s="9"/>
      <c r="BS170" s="9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</row>
    <row r="171" spans="1:121" s="7" customFormat="1" ht="30" customHeight="1">
      <c r="A171" s="2"/>
      <c r="B171" s="2"/>
      <c r="C171" s="2"/>
      <c r="D171" s="4"/>
      <c r="E171" s="4"/>
      <c r="F171" s="4"/>
      <c r="G171" s="5"/>
      <c r="H171" s="5"/>
      <c r="I171" s="5"/>
      <c r="J171" s="2"/>
      <c r="K171" s="2"/>
      <c r="L171" s="2"/>
      <c r="M171" s="2"/>
      <c r="N171" s="2"/>
      <c r="O171" s="2"/>
      <c r="P171" s="2"/>
      <c r="W171" s="2"/>
      <c r="X171" s="2"/>
      <c r="Z171" s="2"/>
      <c r="AA171" s="2"/>
      <c r="AB171" s="2"/>
      <c r="BE171"/>
      <c r="BG171" s="2"/>
      <c r="BH171" s="2"/>
      <c r="BI171" s="2"/>
      <c r="BJ171" s="2"/>
      <c r="BK171" s="9"/>
      <c r="BL171" s="9"/>
      <c r="BM171" s="9"/>
      <c r="BN171" s="9"/>
      <c r="BO171" s="9"/>
      <c r="BP171" s="9"/>
      <c r="BQ171" s="9"/>
      <c r="BR171" s="9"/>
      <c r="BS171" s="9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</row>
    <row r="172" spans="1:121" s="7" customFormat="1" ht="30" customHeight="1">
      <c r="A172" s="2"/>
      <c r="B172" s="2"/>
      <c r="C172" s="2"/>
      <c r="D172" s="4"/>
      <c r="E172" s="4"/>
      <c r="F172" s="4"/>
      <c r="G172" s="5"/>
      <c r="H172" s="5"/>
      <c r="I172" s="5"/>
      <c r="J172" s="2"/>
      <c r="K172" s="2"/>
      <c r="L172" s="2"/>
      <c r="M172" s="2"/>
      <c r="N172" s="2"/>
      <c r="O172" s="2"/>
      <c r="P172" s="2"/>
      <c r="W172" s="2"/>
      <c r="X172" s="2"/>
      <c r="Z172" s="2"/>
      <c r="AA172" s="2"/>
      <c r="AB172" s="2"/>
      <c r="BE172"/>
      <c r="BG172" s="2"/>
      <c r="BH172" s="2"/>
      <c r="BI172" s="2"/>
      <c r="BJ172" s="2"/>
      <c r="BK172" s="9"/>
      <c r="BL172" s="9"/>
      <c r="BM172" s="9"/>
      <c r="BN172" s="9"/>
      <c r="BO172" s="9"/>
      <c r="BP172" s="9"/>
      <c r="BQ172" s="9"/>
      <c r="BR172" s="9"/>
      <c r="BS172" s="9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</row>
    <row r="173" spans="1:121" s="7" customFormat="1" ht="30" customHeight="1">
      <c r="A173" s="2"/>
      <c r="B173" s="2"/>
      <c r="C173" s="2"/>
      <c r="D173" s="4"/>
      <c r="E173" s="4"/>
      <c r="F173" s="4"/>
      <c r="G173" s="5"/>
      <c r="H173" s="5"/>
      <c r="I173" s="5"/>
      <c r="J173" s="2"/>
      <c r="K173" s="2"/>
      <c r="L173" s="2"/>
      <c r="M173" s="2"/>
      <c r="N173" s="2"/>
      <c r="O173" s="2"/>
      <c r="P173" s="2"/>
      <c r="W173" s="2"/>
      <c r="X173" s="2"/>
      <c r="Z173" s="2"/>
      <c r="AA173" s="2"/>
      <c r="AB173" s="2"/>
      <c r="BE173"/>
      <c r="BG173" s="2"/>
      <c r="BH173" s="2"/>
      <c r="BI173" s="2"/>
      <c r="BJ173" s="2"/>
      <c r="BK173" s="9"/>
      <c r="BL173" s="9"/>
      <c r="BM173" s="9"/>
      <c r="BN173" s="9"/>
      <c r="BO173" s="9"/>
      <c r="BP173" s="9"/>
      <c r="BQ173" s="9"/>
      <c r="BR173" s="9"/>
      <c r="BS173" s="9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</row>
    <row r="174" spans="1:121" s="7" customFormat="1" ht="30" customHeight="1">
      <c r="A174" s="2"/>
      <c r="B174" s="2"/>
      <c r="C174" s="2"/>
      <c r="D174" s="4"/>
      <c r="E174" s="4"/>
      <c r="F174" s="4"/>
      <c r="G174" s="5"/>
      <c r="H174" s="5"/>
      <c r="I174" s="5"/>
      <c r="J174" s="2"/>
      <c r="K174" s="2"/>
      <c r="L174" s="2"/>
      <c r="M174" s="2"/>
      <c r="N174" s="2"/>
      <c r="O174" s="2"/>
      <c r="P174" s="2"/>
      <c r="W174" s="2"/>
      <c r="X174" s="2"/>
      <c r="Z174" s="2"/>
      <c r="AA174" s="2"/>
      <c r="AB174" s="2"/>
      <c r="BE174"/>
      <c r="BG174" s="2"/>
      <c r="BH174" s="2"/>
      <c r="BI174" s="2"/>
      <c r="BJ174" s="2"/>
      <c r="BK174" s="9"/>
      <c r="BL174" s="9"/>
      <c r="BM174" s="9"/>
      <c r="BN174" s="9"/>
      <c r="BO174" s="9"/>
      <c r="BP174" s="9"/>
      <c r="BQ174" s="9"/>
      <c r="BR174" s="9"/>
      <c r="BS174" s="9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</row>
    <row r="175" spans="1:121" s="7" customFormat="1" ht="30" customHeight="1">
      <c r="A175" s="2"/>
      <c r="B175" s="2"/>
      <c r="C175" s="2"/>
      <c r="D175" s="4"/>
      <c r="E175" s="4"/>
      <c r="F175" s="4"/>
      <c r="G175" s="5"/>
      <c r="H175" s="5"/>
      <c r="I175" s="5"/>
      <c r="J175" s="2"/>
      <c r="K175" s="2"/>
      <c r="L175" s="2"/>
      <c r="M175" s="2"/>
      <c r="N175" s="2"/>
      <c r="O175" s="2"/>
      <c r="P175" s="2"/>
      <c r="W175" s="2"/>
      <c r="X175" s="2"/>
      <c r="Z175" s="2"/>
      <c r="AA175" s="2"/>
      <c r="AB175" s="2"/>
      <c r="BE175"/>
      <c r="BG175" s="2"/>
      <c r="BH175" s="2"/>
      <c r="BI175" s="2"/>
      <c r="BJ175" s="2"/>
      <c r="BK175" s="9"/>
      <c r="BL175" s="9"/>
      <c r="BM175" s="9"/>
      <c r="BN175" s="9"/>
      <c r="BO175" s="9"/>
      <c r="BP175" s="9"/>
      <c r="BQ175" s="9"/>
      <c r="BR175" s="9"/>
      <c r="BS175" s="9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</row>
    <row r="176" spans="1:121" s="7" customFormat="1" ht="30" customHeight="1">
      <c r="A176" s="2"/>
      <c r="B176" s="2"/>
      <c r="C176" s="2"/>
      <c r="D176" s="4"/>
      <c r="E176" s="4"/>
      <c r="F176" s="4"/>
      <c r="G176" s="5"/>
      <c r="H176" s="5"/>
      <c r="I176" s="5"/>
      <c r="J176" s="2"/>
      <c r="K176" s="2"/>
      <c r="L176" s="2"/>
      <c r="M176" s="2"/>
      <c r="N176" s="2"/>
      <c r="O176" s="2"/>
      <c r="P176" s="2"/>
      <c r="W176" s="2"/>
      <c r="X176" s="2"/>
      <c r="Z176" s="2"/>
      <c r="AA176" s="2"/>
      <c r="AB176" s="2"/>
      <c r="BE176"/>
      <c r="BG176" s="2"/>
      <c r="BH176" s="2"/>
      <c r="BI176" s="2"/>
      <c r="BJ176" s="2"/>
      <c r="BK176" s="9"/>
      <c r="BL176" s="9"/>
      <c r="BM176" s="9"/>
      <c r="BN176" s="9"/>
      <c r="BO176" s="9"/>
      <c r="BP176" s="9"/>
      <c r="BQ176" s="9"/>
      <c r="BR176" s="9"/>
      <c r="BS176" s="9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</row>
    <row r="177" spans="1:121" s="7" customFormat="1" ht="30" customHeight="1">
      <c r="A177" s="2"/>
      <c r="B177" s="2"/>
      <c r="C177" s="2"/>
      <c r="D177" s="4"/>
      <c r="E177" s="4"/>
      <c r="F177" s="4"/>
      <c r="G177" s="5"/>
      <c r="H177" s="5"/>
      <c r="I177" s="5"/>
      <c r="J177" s="2"/>
      <c r="K177" s="2"/>
      <c r="L177" s="2"/>
      <c r="M177" s="2"/>
      <c r="N177" s="2"/>
      <c r="O177" s="2"/>
      <c r="P177" s="2"/>
      <c r="W177" s="2"/>
      <c r="X177" s="2"/>
      <c r="Z177" s="2"/>
      <c r="AA177" s="2"/>
      <c r="AB177" s="2"/>
      <c r="BE177"/>
      <c r="BG177" s="2"/>
      <c r="BH177" s="2"/>
      <c r="BI177" s="2"/>
      <c r="BJ177" s="2"/>
      <c r="BK177" s="9"/>
      <c r="BL177" s="9"/>
      <c r="BM177" s="9"/>
      <c r="BN177" s="9"/>
      <c r="BO177" s="9"/>
      <c r="BP177" s="9"/>
      <c r="BQ177" s="9"/>
      <c r="BR177" s="9"/>
      <c r="BS177" s="9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</row>
    <row r="178" spans="1:121" s="7" customFormat="1" ht="30" customHeight="1">
      <c r="A178" s="2"/>
      <c r="B178" s="2"/>
      <c r="C178" s="2"/>
      <c r="D178" s="4"/>
      <c r="E178" s="4"/>
      <c r="F178" s="4"/>
      <c r="G178" s="5"/>
      <c r="H178" s="5"/>
      <c r="I178" s="5"/>
      <c r="J178" s="2"/>
      <c r="K178" s="2"/>
      <c r="L178" s="2"/>
      <c r="M178" s="2"/>
      <c r="N178" s="2"/>
      <c r="O178" s="2"/>
      <c r="P178" s="2"/>
      <c r="W178" s="2"/>
      <c r="X178" s="2"/>
      <c r="Z178" s="2"/>
      <c r="AA178" s="2"/>
      <c r="AB178" s="2"/>
      <c r="BE178"/>
      <c r="BG178" s="2"/>
      <c r="BH178" s="2"/>
      <c r="BI178" s="2"/>
      <c r="BJ178" s="2"/>
      <c r="BK178" s="9"/>
      <c r="BL178" s="9"/>
      <c r="BM178" s="9"/>
      <c r="BN178" s="9"/>
      <c r="BO178" s="9"/>
      <c r="BP178" s="9"/>
      <c r="BQ178" s="9"/>
      <c r="BR178" s="9"/>
      <c r="BS178" s="9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</row>
    <row r="179" spans="1:121" s="7" customFormat="1" ht="30" customHeight="1">
      <c r="A179" s="2"/>
      <c r="B179" s="2"/>
      <c r="C179" s="2"/>
      <c r="D179" s="4"/>
      <c r="E179" s="4"/>
      <c r="F179" s="4"/>
      <c r="G179" s="5"/>
      <c r="H179" s="5"/>
      <c r="I179" s="5"/>
      <c r="J179" s="2"/>
      <c r="K179" s="2"/>
      <c r="L179" s="2"/>
      <c r="M179" s="2"/>
      <c r="N179" s="2"/>
      <c r="O179" s="2"/>
      <c r="P179" s="2"/>
      <c r="W179" s="2"/>
      <c r="X179" s="2"/>
      <c r="Z179" s="2"/>
      <c r="AA179" s="2"/>
      <c r="AB179" s="2"/>
      <c r="BE179"/>
      <c r="BG179" s="2"/>
      <c r="BH179" s="2"/>
      <c r="BI179" s="2"/>
      <c r="BJ179" s="2"/>
      <c r="BK179" s="9"/>
      <c r="BL179" s="9"/>
      <c r="BM179" s="9"/>
      <c r="BN179" s="9"/>
      <c r="BO179" s="9"/>
      <c r="BP179" s="9"/>
      <c r="BQ179" s="9"/>
      <c r="BR179" s="9"/>
      <c r="BS179" s="9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</row>
    <row r="180" spans="1:121" s="7" customFormat="1" ht="30" customHeight="1">
      <c r="A180" s="2"/>
      <c r="B180" s="2"/>
      <c r="C180" s="2"/>
      <c r="D180" s="4"/>
      <c r="E180" s="4"/>
      <c r="F180" s="4"/>
      <c r="G180" s="5"/>
      <c r="H180" s="5"/>
      <c r="I180" s="5"/>
      <c r="J180" s="2"/>
      <c r="K180" s="2"/>
      <c r="L180" s="2"/>
      <c r="M180" s="2"/>
      <c r="N180" s="2"/>
      <c r="O180" s="2"/>
      <c r="P180" s="2"/>
      <c r="W180" s="2"/>
      <c r="X180" s="2"/>
      <c r="Z180" s="2"/>
      <c r="AA180" s="2"/>
      <c r="AB180" s="2"/>
      <c r="BE180"/>
      <c r="BG180" s="2"/>
      <c r="BH180" s="2"/>
      <c r="BI180" s="2"/>
      <c r="BJ180" s="2"/>
      <c r="BK180" s="9"/>
      <c r="BL180" s="9"/>
      <c r="BM180" s="9"/>
      <c r="BN180" s="9"/>
      <c r="BO180" s="9"/>
      <c r="BP180" s="9"/>
      <c r="BQ180" s="9"/>
      <c r="BR180" s="9"/>
      <c r="BS180" s="9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</row>
    <row r="181" spans="1:121" s="7" customFormat="1" ht="30" customHeight="1">
      <c r="A181" s="2"/>
      <c r="B181" s="2"/>
      <c r="C181" s="2"/>
      <c r="D181" s="4"/>
      <c r="E181" s="4"/>
      <c r="F181" s="4"/>
      <c r="G181" s="5"/>
      <c r="H181" s="5"/>
      <c r="I181" s="5"/>
      <c r="J181" s="2"/>
      <c r="K181" s="2"/>
      <c r="L181" s="2"/>
      <c r="M181" s="2"/>
      <c r="N181" s="2"/>
      <c r="O181" s="2"/>
      <c r="P181" s="2"/>
      <c r="W181" s="2"/>
      <c r="X181" s="2"/>
      <c r="Z181" s="2"/>
      <c r="AA181" s="2"/>
      <c r="AB181" s="2"/>
      <c r="BE181"/>
      <c r="BG181" s="2"/>
      <c r="BH181" s="2"/>
      <c r="BI181" s="2"/>
      <c r="BJ181" s="2"/>
      <c r="BK181" s="9"/>
      <c r="BL181" s="9"/>
      <c r="BM181" s="9"/>
      <c r="BN181" s="9"/>
      <c r="BO181" s="9"/>
      <c r="BP181" s="9"/>
      <c r="BQ181" s="9"/>
      <c r="BR181" s="9"/>
      <c r="BS181" s="9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</row>
    <row r="182" spans="1:121" s="7" customFormat="1" ht="30" customHeight="1">
      <c r="A182" s="2"/>
      <c r="B182" s="2"/>
      <c r="C182" s="2"/>
      <c r="D182" s="4"/>
      <c r="E182" s="4"/>
      <c r="F182" s="4"/>
      <c r="G182" s="5"/>
      <c r="H182" s="5"/>
      <c r="I182" s="5"/>
      <c r="J182" s="2"/>
      <c r="K182" s="2"/>
      <c r="L182" s="2"/>
      <c r="M182" s="2"/>
      <c r="N182" s="2"/>
      <c r="O182" s="2"/>
      <c r="P182" s="2"/>
      <c r="W182" s="2"/>
      <c r="X182" s="2"/>
      <c r="Z182" s="2"/>
      <c r="AA182" s="2"/>
      <c r="AB182" s="2"/>
      <c r="BE182"/>
      <c r="BG182" s="2"/>
      <c r="BH182" s="2"/>
      <c r="BI182" s="2"/>
      <c r="BJ182" s="2"/>
      <c r="BK182" s="9"/>
      <c r="BL182" s="9"/>
      <c r="BM182" s="9"/>
      <c r="BN182" s="9"/>
      <c r="BO182" s="9"/>
      <c r="BP182" s="9"/>
      <c r="BQ182" s="9"/>
      <c r="BR182" s="9"/>
      <c r="BS182" s="9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</row>
    <row r="183" spans="1:121" s="7" customFormat="1" ht="30" customHeight="1">
      <c r="A183" s="2"/>
      <c r="B183" s="2"/>
      <c r="C183" s="2"/>
      <c r="D183" s="4"/>
      <c r="E183" s="4"/>
      <c r="F183" s="4"/>
      <c r="G183" s="5"/>
      <c r="H183" s="5"/>
      <c r="I183" s="5"/>
      <c r="J183" s="2"/>
      <c r="K183" s="2"/>
      <c r="L183" s="2"/>
      <c r="M183" s="2"/>
      <c r="N183" s="2"/>
      <c r="O183" s="2"/>
      <c r="P183" s="2"/>
      <c r="W183" s="2"/>
      <c r="X183" s="2"/>
      <c r="Z183" s="2"/>
      <c r="AA183" s="2"/>
      <c r="AB183" s="2"/>
      <c r="BE183"/>
      <c r="BG183" s="2"/>
      <c r="BH183" s="2"/>
      <c r="BI183" s="2"/>
      <c r="BJ183" s="2"/>
      <c r="BK183" s="9"/>
      <c r="BL183" s="9"/>
      <c r="BM183" s="9"/>
      <c r="BN183" s="9"/>
      <c r="BO183" s="9"/>
      <c r="BP183" s="9"/>
      <c r="BQ183" s="9"/>
      <c r="BR183" s="9"/>
      <c r="BS183" s="9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</row>
    <row r="184" spans="1:121" s="7" customFormat="1" ht="30" customHeight="1">
      <c r="A184" s="2"/>
      <c r="B184" s="2"/>
      <c r="C184" s="2"/>
      <c r="D184" s="4"/>
      <c r="E184" s="4"/>
      <c r="F184" s="4"/>
      <c r="G184" s="5"/>
      <c r="H184" s="5"/>
      <c r="I184" s="5"/>
      <c r="J184" s="2"/>
      <c r="K184" s="2"/>
      <c r="L184" s="2"/>
      <c r="M184" s="2"/>
      <c r="N184" s="2"/>
      <c r="O184" s="2"/>
      <c r="P184" s="2"/>
      <c r="W184" s="2"/>
      <c r="X184" s="2"/>
      <c r="Z184" s="2"/>
      <c r="AA184" s="2"/>
      <c r="AB184" s="2"/>
      <c r="BE184"/>
      <c r="BG184" s="2"/>
      <c r="BH184" s="2"/>
      <c r="BI184" s="2"/>
      <c r="BJ184" s="2"/>
      <c r="BK184" s="9"/>
      <c r="BL184" s="9"/>
      <c r="BM184" s="9"/>
      <c r="BN184" s="9"/>
      <c r="BO184" s="9"/>
      <c r="BP184" s="9"/>
      <c r="BQ184" s="9"/>
      <c r="BR184" s="9"/>
      <c r="BS184" s="9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</row>
    <row r="185" spans="1:121" s="7" customFormat="1" ht="30" customHeight="1">
      <c r="A185" s="2"/>
      <c r="B185" s="2"/>
      <c r="C185" s="2"/>
      <c r="D185" s="4"/>
      <c r="E185" s="4"/>
      <c r="F185" s="4"/>
      <c r="G185" s="5"/>
      <c r="H185" s="5"/>
      <c r="I185" s="5"/>
      <c r="J185" s="2"/>
      <c r="K185" s="2"/>
      <c r="L185" s="2"/>
      <c r="M185" s="2"/>
      <c r="N185" s="2"/>
      <c r="O185" s="2"/>
      <c r="P185" s="2"/>
      <c r="W185" s="2"/>
      <c r="X185" s="2"/>
      <c r="Z185" s="2"/>
      <c r="AA185" s="2"/>
      <c r="AB185" s="2"/>
      <c r="BE185"/>
      <c r="BG185" s="2"/>
      <c r="BH185" s="2"/>
      <c r="BI185" s="2"/>
      <c r="BJ185" s="2"/>
      <c r="BK185" s="9"/>
      <c r="BL185" s="9"/>
      <c r="BM185" s="9"/>
      <c r="BN185" s="9"/>
      <c r="BO185" s="9"/>
      <c r="BP185" s="9"/>
      <c r="BQ185" s="9"/>
      <c r="BR185" s="9"/>
      <c r="BS185" s="9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</row>
    <row r="186" spans="1:121" s="7" customFormat="1" ht="30" customHeight="1">
      <c r="A186" s="2"/>
      <c r="B186" s="2"/>
      <c r="C186" s="2"/>
      <c r="D186" s="4"/>
      <c r="E186" s="4"/>
      <c r="F186" s="4"/>
      <c r="G186" s="5"/>
      <c r="H186" s="5"/>
      <c r="I186" s="5"/>
      <c r="J186" s="2"/>
      <c r="K186" s="2"/>
      <c r="L186" s="2"/>
      <c r="M186" s="2"/>
      <c r="N186" s="2"/>
      <c r="O186" s="2"/>
      <c r="P186" s="2"/>
      <c r="W186" s="2"/>
      <c r="X186" s="2"/>
      <c r="Z186" s="2"/>
      <c r="AA186" s="2"/>
      <c r="AB186" s="2"/>
      <c r="BE186"/>
      <c r="BG186" s="2"/>
      <c r="BH186" s="2"/>
      <c r="BI186" s="2"/>
      <c r="BJ186" s="2"/>
      <c r="BK186" s="9"/>
      <c r="BL186" s="9"/>
      <c r="BM186" s="9"/>
      <c r="BN186" s="9"/>
      <c r="BO186" s="9"/>
      <c r="BP186" s="9"/>
      <c r="BQ186" s="9"/>
      <c r="BR186" s="9"/>
      <c r="BS186" s="9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</row>
    <row r="187" spans="1:121" s="7" customFormat="1" ht="30" customHeight="1">
      <c r="A187" s="2"/>
      <c r="B187" s="2"/>
      <c r="C187" s="2"/>
      <c r="D187" s="4"/>
      <c r="E187" s="4"/>
      <c r="F187" s="4"/>
      <c r="G187" s="5"/>
      <c r="H187" s="5"/>
      <c r="I187" s="5"/>
      <c r="J187" s="2"/>
      <c r="K187" s="2"/>
      <c r="L187" s="2"/>
      <c r="M187" s="2"/>
      <c r="N187" s="2"/>
      <c r="O187" s="2"/>
      <c r="P187" s="2"/>
      <c r="W187" s="2"/>
      <c r="X187" s="2"/>
      <c r="Z187" s="2"/>
      <c r="AA187" s="2"/>
      <c r="AB187" s="2"/>
      <c r="BE187"/>
      <c r="BG187" s="2"/>
      <c r="BH187" s="2"/>
      <c r="BI187" s="2"/>
      <c r="BJ187" s="2"/>
      <c r="BK187" s="9"/>
      <c r="BL187" s="9"/>
      <c r="BM187" s="9"/>
      <c r="BN187" s="9"/>
      <c r="BO187" s="9"/>
      <c r="BP187" s="9"/>
      <c r="BQ187" s="9"/>
      <c r="BR187" s="9"/>
      <c r="BS187" s="9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</row>
    <row r="188" spans="1:121" s="7" customFormat="1" ht="30" customHeight="1">
      <c r="A188" s="2"/>
      <c r="B188" s="2"/>
      <c r="C188" s="2"/>
      <c r="D188" s="4"/>
      <c r="E188" s="4"/>
      <c r="F188" s="4"/>
      <c r="G188" s="5"/>
      <c r="H188" s="5"/>
      <c r="I188" s="5"/>
      <c r="J188" s="2"/>
      <c r="K188" s="2"/>
      <c r="L188" s="2"/>
      <c r="M188" s="2"/>
      <c r="N188" s="2"/>
      <c r="O188" s="2"/>
      <c r="P188" s="2"/>
      <c r="W188" s="2"/>
      <c r="X188" s="2"/>
      <c r="Z188" s="2"/>
      <c r="AA188" s="2"/>
      <c r="AB188" s="2"/>
      <c r="BE188"/>
      <c r="BG188" s="2"/>
      <c r="BH188" s="2"/>
      <c r="BI188" s="2"/>
      <c r="BJ188" s="2"/>
      <c r="BK188" s="9"/>
      <c r="BL188" s="9"/>
      <c r="BM188" s="9"/>
      <c r="BN188" s="9"/>
      <c r="BO188" s="9"/>
      <c r="BP188" s="9"/>
      <c r="BQ188" s="9"/>
      <c r="BR188" s="9"/>
      <c r="BS188" s="9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</row>
    <row r="189" spans="1:121" s="7" customFormat="1" ht="30" customHeight="1">
      <c r="A189" s="2"/>
      <c r="B189" s="2"/>
      <c r="C189" s="2"/>
      <c r="D189" s="4"/>
      <c r="E189" s="4"/>
      <c r="F189" s="4"/>
      <c r="G189" s="5"/>
      <c r="H189" s="5"/>
      <c r="I189" s="5"/>
      <c r="J189" s="2"/>
      <c r="K189" s="2"/>
      <c r="L189" s="2"/>
      <c r="M189" s="2"/>
      <c r="N189" s="2"/>
      <c r="O189" s="2"/>
      <c r="P189" s="2"/>
      <c r="W189" s="2"/>
      <c r="X189" s="2"/>
      <c r="Z189" s="2"/>
      <c r="AA189" s="2"/>
      <c r="AB189" s="2"/>
      <c r="BE189"/>
      <c r="BG189" s="2"/>
      <c r="BH189" s="2"/>
      <c r="BI189" s="2"/>
      <c r="BJ189" s="2"/>
      <c r="BK189" s="9"/>
      <c r="BL189" s="9"/>
      <c r="BM189" s="9"/>
      <c r="BN189" s="9"/>
      <c r="BO189" s="9"/>
      <c r="BP189" s="9"/>
      <c r="BQ189" s="9"/>
      <c r="BR189" s="9"/>
      <c r="BS189" s="9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</row>
    <row r="190" spans="1:121" s="7" customFormat="1" ht="30" customHeight="1">
      <c r="A190" s="2"/>
      <c r="B190" s="2"/>
      <c r="C190" s="2"/>
      <c r="D190" s="4"/>
      <c r="E190" s="4"/>
      <c r="F190" s="4"/>
      <c r="G190" s="5"/>
      <c r="H190" s="5"/>
      <c r="I190" s="5"/>
      <c r="J190" s="2"/>
      <c r="K190" s="2"/>
      <c r="L190" s="2"/>
      <c r="M190" s="2"/>
      <c r="N190" s="2"/>
      <c r="O190" s="2"/>
      <c r="P190" s="2"/>
      <c r="W190" s="2"/>
      <c r="X190" s="2"/>
      <c r="Z190" s="2"/>
      <c r="AA190" s="2"/>
      <c r="AB190" s="2"/>
      <c r="BE190"/>
      <c r="BG190" s="2"/>
      <c r="BH190" s="2"/>
      <c r="BI190" s="2"/>
      <c r="BJ190" s="2"/>
      <c r="BK190" s="9"/>
      <c r="BL190" s="9"/>
      <c r="BM190" s="9"/>
      <c r="BN190" s="9"/>
      <c r="BO190" s="9"/>
      <c r="BP190" s="9"/>
      <c r="BQ190" s="9"/>
      <c r="BR190" s="9"/>
      <c r="BS190" s="9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</row>
    <row r="191" spans="1:121" s="7" customFormat="1" ht="30" customHeight="1">
      <c r="A191" s="2"/>
      <c r="B191" s="2"/>
      <c r="C191" s="2"/>
      <c r="D191" s="4"/>
      <c r="E191" s="4"/>
      <c r="F191" s="4"/>
      <c r="G191" s="5"/>
      <c r="H191" s="5"/>
      <c r="I191" s="5"/>
      <c r="J191" s="2"/>
      <c r="K191" s="2"/>
      <c r="L191" s="2"/>
      <c r="M191" s="2"/>
      <c r="N191" s="2"/>
      <c r="O191" s="2"/>
      <c r="P191" s="2"/>
      <c r="W191" s="2"/>
      <c r="X191" s="2"/>
      <c r="Z191" s="2"/>
      <c r="AA191" s="2"/>
      <c r="AB191" s="2"/>
      <c r="BE191"/>
      <c r="BG191" s="2"/>
      <c r="BH191" s="2"/>
      <c r="BI191" s="2"/>
      <c r="BJ191" s="2"/>
      <c r="BK191" s="9"/>
      <c r="BL191" s="9"/>
      <c r="BM191" s="9"/>
      <c r="BN191" s="9"/>
      <c r="BO191" s="9"/>
      <c r="BP191" s="9"/>
      <c r="BQ191" s="9"/>
      <c r="BR191" s="9"/>
      <c r="BS191" s="9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</row>
    <row r="192" spans="1:121" s="7" customFormat="1" ht="30" customHeight="1">
      <c r="A192" s="2"/>
      <c r="B192" s="2"/>
      <c r="C192" s="2"/>
      <c r="D192" s="4"/>
      <c r="E192" s="4"/>
      <c r="F192" s="4"/>
      <c r="G192" s="5"/>
      <c r="H192" s="5"/>
      <c r="I192" s="5"/>
      <c r="J192" s="2"/>
      <c r="K192" s="2"/>
      <c r="L192" s="2"/>
      <c r="M192" s="2"/>
      <c r="N192" s="2"/>
      <c r="O192" s="2"/>
      <c r="P192" s="2"/>
      <c r="W192" s="2"/>
      <c r="X192" s="2"/>
      <c r="Z192" s="2"/>
      <c r="AA192" s="2"/>
      <c r="AB192" s="2"/>
      <c r="BE192"/>
      <c r="BG192" s="2"/>
      <c r="BH192" s="2"/>
      <c r="BI192" s="2"/>
      <c r="BJ192" s="2"/>
      <c r="BK192" s="9"/>
      <c r="BL192" s="9"/>
      <c r="BM192" s="9"/>
      <c r="BN192" s="9"/>
      <c r="BO192" s="9"/>
      <c r="BP192" s="9"/>
      <c r="BQ192" s="9"/>
      <c r="BR192" s="9"/>
      <c r="BS192" s="9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</row>
    <row r="193" spans="1:121" s="7" customFormat="1" ht="30" customHeight="1">
      <c r="A193" s="2"/>
      <c r="B193" s="2"/>
      <c r="C193" s="2"/>
      <c r="D193" s="4"/>
      <c r="E193" s="4"/>
      <c r="F193" s="4"/>
      <c r="G193" s="5"/>
      <c r="H193" s="5"/>
      <c r="I193" s="5"/>
      <c r="J193" s="2"/>
      <c r="K193" s="2"/>
      <c r="L193" s="2"/>
      <c r="M193" s="2"/>
      <c r="N193" s="2"/>
      <c r="O193" s="2"/>
      <c r="P193" s="2"/>
      <c r="W193" s="2"/>
      <c r="X193" s="2"/>
      <c r="Z193" s="2"/>
      <c r="AA193" s="2"/>
      <c r="AB193" s="2"/>
      <c r="BE193"/>
      <c r="BG193" s="2"/>
      <c r="BH193" s="2"/>
      <c r="BI193" s="2"/>
      <c r="BJ193" s="2"/>
      <c r="BK193" s="9"/>
      <c r="BL193" s="9"/>
      <c r="BM193" s="9"/>
      <c r="BN193" s="9"/>
      <c r="BO193" s="9"/>
      <c r="BP193" s="9"/>
      <c r="BQ193" s="9"/>
      <c r="BR193" s="9"/>
      <c r="BS193" s="9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</row>
    <row r="194" spans="1:121" s="7" customFormat="1" ht="30" customHeight="1">
      <c r="A194" s="2"/>
      <c r="B194" s="2"/>
      <c r="C194" s="2"/>
      <c r="D194" s="4"/>
      <c r="E194" s="4"/>
      <c r="F194" s="4"/>
      <c r="G194" s="5"/>
      <c r="H194" s="5"/>
      <c r="I194" s="5"/>
      <c r="J194" s="2"/>
      <c r="K194" s="2"/>
      <c r="L194" s="2"/>
      <c r="M194" s="2"/>
      <c r="N194" s="2"/>
      <c r="O194" s="2"/>
      <c r="P194" s="2"/>
      <c r="W194" s="2"/>
      <c r="X194" s="2"/>
      <c r="Z194" s="2"/>
      <c r="AA194" s="2"/>
      <c r="AB194" s="2"/>
      <c r="BE194"/>
      <c r="BG194" s="2"/>
      <c r="BH194" s="2"/>
      <c r="BI194" s="2"/>
      <c r="BJ194" s="2"/>
      <c r="BK194" s="9"/>
      <c r="BL194" s="9"/>
      <c r="BM194" s="9"/>
      <c r="BN194" s="9"/>
      <c r="BO194" s="9"/>
      <c r="BP194" s="9"/>
      <c r="BQ194" s="9"/>
      <c r="BR194" s="9"/>
      <c r="BS194" s="9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</row>
    <row r="195" spans="1:121" s="7" customFormat="1" ht="30" customHeight="1">
      <c r="A195" s="2"/>
      <c r="B195" s="2"/>
      <c r="C195" s="2"/>
      <c r="D195" s="4"/>
      <c r="E195" s="4"/>
      <c r="F195" s="4"/>
      <c r="G195" s="5"/>
      <c r="H195" s="5"/>
      <c r="I195" s="5"/>
      <c r="J195" s="2"/>
      <c r="K195" s="2"/>
      <c r="L195" s="2"/>
      <c r="M195" s="2"/>
      <c r="N195" s="2"/>
      <c r="O195" s="2"/>
      <c r="P195" s="2"/>
      <c r="W195" s="2"/>
      <c r="X195" s="2"/>
      <c r="Z195" s="2"/>
      <c r="AA195" s="2"/>
      <c r="AB195" s="2"/>
      <c r="BE195"/>
      <c r="BG195" s="2"/>
      <c r="BH195" s="2"/>
      <c r="BI195" s="2"/>
      <c r="BJ195" s="2"/>
      <c r="BK195" s="9"/>
      <c r="BL195" s="9"/>
      <c r="BM195" s="9"/>
      <c r="BN195" s="9"/>
      <c r="BO195" s="9"/>
      <c r="BP195" s="9"/>
      <c r="BQ195" s="9"/>
      <c r="BR195" s="9"/>
      <c r="BS195" s="9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</row>
    <row r="196" spans="1:121" s="7" customFormat="1" ht="30" customHeight="1">
      <c r="A196" s="2"/>
      <c r="B196" s="2"/>
      <c r="C196" s="2"/>
      <c r="D196" s="4"/>
      <c r="E196" s="4"/>
      <c r="F196" s="4"/>
      <c r="G196" s="5"/>
      <c r="H196" s="5"/>
      <c r="I196" s="5"/>
      <c r="J196" s="2"/>
      <c r="K196" s="2"/>
      <c r="L196" s="2"/>
      <c r="M196" s="2"/>
      <c r="N196" s="2"/>
      <c r="O196" s="2"/>
      <c r="P196" s="2"/>
      <c r="W196" s="2"/>
      <c r="X196" s="2"/>
      <c r="Z196" s="2"/>
      <c r="AA196" s="2"/>
      <c r="AB196" s="2"/>
      <c r="BE196"/>
      <c r="BG196" s="2"/>
      <c r="BH196" s="2"/>
      <c r="BI196" s="2"/>
      <c r="BJ196" s="2"/>
      <c r="BK196" s="9"/>
      <c r="BL196" s="9"/>
      <c r="BM196" s="9"/>
      <c r="BN196" s="9"/>
      <c r="BO196" s="9"/>
      <c r="BP196" s="9"/>
      <c r="BQ196" s="9"/>
      <c r="BR196" s="9"/>
      <c r="BS196" s="9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</row>
    <row r="197" spans="1:121" s="7" customFormat="1" ht="30" customHeight="1">
      <c r="A197" s="2"/>
      <c r="B197" s="2"/>
      <c r="C197" s="2"/>
      <c r="D197" s="4"/>
      <c r="E197" s="4"/>
      <c r="F197" s="4"/>
      <c r="G197" s="5"/>
      <c r="H197" s="5"/>
      <c r="I197" s="5"/>
      <c r="J197" s="2"/>
      <c r="K197" s="2"/>
      <c r="L197" s="2"/>
      <c r="M197" s="2"/>
      <c r="N197" s="2"/>
      <c r="O197" s="2"/>
      <c r="P197" s="2"/>
      <c r="W197" s="2"/>
      <c r="X197" s="2"/>
      <c r="Z197" s="2"/>
      <c r="AA197" s="2"/>
      <c r="AB197" s="2"/>
      <c r="BE197"/>
      <c r="BG197" s="2"/>
      <c r="BH197" s="2"/>
      <c r="BI197" s="2"/>
      <c r="BJ197" s="2"/>
      <c r="BK197" s="9"/>
      <c r="BL197" s="9"/>
      <c r="BM197" s="9"/>
      <c r="BN197" s="9"/>
      <c r="BO197" s="9"/>
      <c r="BP197" s="9"/>
      <c r="BQ197" s="9"/>
      <c r="BR197" s="9"/>
      <c r="BS197" s="9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</row>
    <row r="198" spans="1:121" s="7" customFormat="1" ht="30" customHeight="1">
      <c r="A198" s="2"/>
      <c r="B198" s="2"/>
      <c r="C198" s="2"/>
      <c r="D198" s="4"/>
      <c r="E198" s="4"/>
      <c r="F198" s="4"/>
      <c r="G198" s="5"/>
      <c r="H198" s="5"/>
      <c r="I198" s="5"/>
      <c r="J198" s="2"/>
      <c r="K198" s="2"/>
      <c r="L198" s="2"/>
      <c r="M198" s="2"/>
      <c r="N198" s="2"/>
      <c r="O198" s="2"/>
      <c r="P198" s="2"/>
      <c r="W198" s="2"/>
      <c r="X198" s="2"/>
      <c r="Z198" s="2"/>
      <c r="AA198" s="2"/>
      <c r="AB198" s="2"/>
      <c r="BE198"/>
      <c r="BG198" s="2"/>
      <c r="BH198" s="2"/>
      <c r="BI198" s="2"/>
      <c r="BJ198" s="2"/>
      <c r="BK198" s="9"/>
      <c r="BL198" s="9"/>
      <c r="BM198" s="9"/>
      <c r="BN198" s="9"/>
      <c r="BO198" s="9"/>
      <c r="BP198" s="9"/>
      <c r="BQ198" s="9"/>
      <c r="BR198" s="9"/>
      <c r="BS198" s="9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</row>
    <row r="199" spans="1:121" s="7" customFormat="1" ht="30" customHeight="1">
      <c r="A199" s="2"/>
      <c r="B199" s="2"/>
      <c r="C199" s="2"/>
      <c r="D199" s="4"/>
      <c r="E199" s="4"/>
      <c r="F199" s="4"/>
      <c r="G199" s="5"/>
      <c r="H199" s="5"/>
      <c r="I199" s="5"/>
      <c r="J199" s="2"/>
      <c r="K199" s="2"/>
      <c r="L199" s="2"/>
      <c r="M199" s="2"/>
      <c r="N199" s="2"/>
      <c r="O199" s="2"/>
      <c r="P199" s="2"/>
      <c r="W199" s="2"/>
      <c r="X199" s="2"/>
      <c r="Z199" s="2"/>
      <c r="AA199" s="2"/>
      <c r="AB199" s="2"/>
      <c r="BE199"/>
      <c r="BG199" s="2"/>
      <c r="BH199" s="2"/>
      <c r="BI199" s="2"/>
      <c r="BJ199" s="2"/>
      <c r="BK199" s="9"/>
      <c r="BL199" s="9"/>
      <c r="BM199" s="9"/>
      <c r="BN199" s="9"/>
      <c r="BO199" s="9"/>
      <c r="BP199" s="9"/>
      <c r="BQ199" s="9"/>
      <c r="BR199" s="9"/>
      <c r="BS199" s="9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</row>
    <row r="200" spans="1:121" s="7" customFormat="1" ht="30" customHeight="1">
      <c r="A200" s="2"/>
      <c r="B200" s="2"/>
      <c r="C200" s="2"/>
      <c r="D200" s="4"/>
      <c r="E200" s="4"/>
      <c r="F200" s="4"/>
      <c r="G200" s="5"/>
      <c r="H200" s="5"/>
      <c r="I200" s="5"/>
      <c r="J200" s="2"/>
      <c r="K200" s="2"/>
      <c r="L200" s="2"/>
      <c r="M200" s="2"/>
      <c r="N200" s="2"/>
      <c r="O200" s="2"/>
      <c r="P200" s="2"/>
      <c r="W200" s="2"/>
      <c r="X200" s="2"/>
      <c r="Z200" s="2"/>
      <c r="AA200" s="2"/>
      <c r="AB200" s="2"/>
      <c r="BE200"/>
      <c r="BG200" s="2"/>
      <c r="BH200" s="2"/>
      <c r="BI200" s="2"/>
      <c r="BJ200" s="2"/>
      <c r="BK200" s="9"/>
      <c r="BL200" s="9"/>
      <c r="BM200" s="9"/>
      <c r="BN200" s="9"/>
      <c r="BO200" s="9"/>
      <c r="BP200" s="9"/>
      <c r="BQ200" s="9"/>
      <c r="BR200" s="9"/>
      <c r="BS200" s="9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</row>
    <row r="201" spans="1:121" s="7" customFormat="1" ht="30" customHeight="1">
      <c r="A201" s="2"/>
      <c r="B201" s="2"/>
      <c r="C201" s="2"/>
      <c r="D201" s="4"/>
      <c r="E201" s="4"/>
      <c r="F201" s="4"/>
      <c r="G201" s="5"/>
      <c r="H201" s="5"/>
      <c r="I201" s="5"/>
      <c r="J201" s="2"/>
      <c r="K201" s="2"/>
      <c r="L201" s="2"/>
      <c r="M201" s="2"/>
      <c r="N201" s="2"/>
      <c r="O201" s="2"/>
      <c r="P201" s="2"/>
      <c r="W201" s="2"/>
      <c r="X201" s="2"/>
      <c r="Z201" s="2"/>
      <c r="AA201" s="2"/>
      <c r="AB201" s="2"/>
      <c r="BE201"/>
      <c r="BG201" s="2"/>
      <c r="BH201" s="2"/>
      <c r="BI201" s="2"/>
      <c r="BJ201" s="2"/>
      <c r="BK201" s="9"/>
      <c r="BL201" s="9"/>
      <c r="BM201" s="9"/>
      <c r="BN201" s="9"/>
      <c r="BO201" s="9"/>
      <c r="BP201" s="9"/>
      <c r="BQ201" s="9"/>
      <c r="BR201" s="9"/>
      <c r="BS201" s="9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</row>
    <row r="202" spans="1:121" s="7" customFormat="1" ht="30" customHeight="1">
      <c r="A202" s="2"/>
      <c r="B202" s="2"/>
      <c r="C202" s="2"/>
      <c r="D202" s="4"/>
      <c r="E202" s="4"/>
      <c r="F202" s="4"/>
      <c r="G202" s="5"/>
      <c r="H202" s="5"/>
      <c r="I202" s="5"/>
      <c r="J202" s="2"/>
      <c r="K202" s="2"/>
      <c r="L202" s="2"/>
      <c r="M202" s="2"/>
      <c r="N202" s="2"/>
      <c r="O202" s="2"/>
      <c r="P202" s="2"/>
      <c r="W202" s="2"/>
      <c r="X202" s="2"/>
      <c r="Z202" s="2"/>
      <c r="AA202" s="2"/>
      <c r="AB202" s="2"/>
      <c r="BE202"/>
      <c r="BG202" s="2"/>
      <c r="BH202" s="2"/>
      <c r="BI202" s="2"/>
      <c r="BJ202" s="2"/>
      <c r="BK202" s="9"/>
      <c r="BL202" s="9"/>
      <c r="BM202" s="9"/>
      <c r="BN202" s="9"/>
      <c r="BO202" s="9"/>
      <c r="BP202" s="9"/>
      <c r="BQ202" s="9"/>
      <c r="BR202" s="9"/>
      <c r="BS202" s="9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</row>
    <row r="203" spans="1:121" s="7" customFormat="1" ht="30" customHeight="1">
      <c r="A203" s="2"/>
      <c r="B203" s="2"/>
      <c r="C203" s="2"/>
      <c r="D203" s="4"/>
      <c r="E203" s="4"/>
      <c r="F203" s="4"/>
      <c r="G203" s="5"/>
      <c r="H203" s="5"/>
      <c r="I203" s="5"/>
      <c r="J203" s="2"/>
      <c r="K203" s="2"/>
      <c r="L203" s="2"/>
      <c r="M203" s="2"/>
      <c r="N203" s="2"/>
      <c r="O203" s="2"/>
      <c r="P203" s="2"/>
      <c r="W203" s="2"/>
      <c r="X203" s="2"/>
      <c r="Z203" s="2"/>
      <c r="AA203" s="2"/>
      <c r="AB203" s="2"/>
      <c r="BE203"/>
      <c r="BG203" s="2"/>
      <c r="BH203" s="2"/>
      <c r="BI203" s="2"/>
      <c r="BJ203" s="2"/>
      <c r="BK203" s="9"/>
      <c r="BL203" s="9"/>
      <c r="BM203" s="9"/>
      <c r="BN203" s="9"/>
      <c r="BO203" s="9"/>
      <c r="BP203" s="9"/>
      <c r="BQ203" s="9"/>
      <c r="BR203" s="9"/>
      <c r="BS203" s="9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</row>
    <row r="204" spans="1:121" s="7" customFormat="1" ht="30" customHeight="1">
      <c r="A204" s="2"/>
      <c r="B204" s="2"/>
      <c r="C204" s="2"/>
      <c r="D204" s="4"/>
      <c r="E204" s="4"/>
      <c r="F204" s="4"/>
      <c r="G204" s="5"/>
      <c r="H204" s="5"/>
      <c r="I204" s="5"/>
      <c r="J204" s="2"/>
      <c r="K204" s="2"/>
      <c r="L204" s="2"/>
      <c r="M204" s="2"/>
      <c r="N204" s="2"/>
      <c r="O204" s="2"/>
      <c r="P204" s="2"/>
      <c r="W204" s="2"/>
      <c r="X204" s="2"/>
      <c r="Z204" s="2"/>
      <c r="AA204" s="2"/>
      <c r="AB204" s="2"/>
      <c r="BE204"/>
      <c r="BG204" s="2"/>
      <c r="BH204" s="2"/>
      <c r="BI204" s="2"/>
      <c r="BJ204" s="2"/>
      <c r="BK204" s="9"/>
      <c r="BL204" s="9"/>
      <c r="BM204" s="9"/>
      <c r="BN204" s="9"/>
      <c r="BO204" s="9"/>
      <c r="BP204" s="9"/>
      <c r="BQ204" s="9"/>
      <c r="BR204" s="9"/>
      <c r="BS204" s="9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</row>
    <row r="205" spans="1:121" s="7" customFormat="1" ht="30" customHeight="1">
      <c r="A205" s="2"/>
      <c r="B205" s="2"/>
      <c r="C205" s="2"/>
      <c r="D205" s="4"/>
      <c r="E205" s="4"/>
      <c r="F205" s="4"/>
      <c r="G205" s="5"/>
      <c r="H205" s="5"/>
      <c r="I205" s="5"/>
      <c r="J205" s="2"/>
      <c r="K205" s="2"/>
      <c r="L205" s="2"/>
      <c r="M205" s="2"/>
      <c r="N205" s="2"/>
      <c r="O205" s="2"/>
      <c r="P205" s="2"/>
      <c r="W205" s="2"/>
      <c r="X205" s="2"/>
      <c r="Z205" s="2"/>
      <c r="AA205" s="2"/>
      <c r="AB205" s="2"/>
      <c r="BE205"/>
      <c r="BG205" s="2"/>
      <c r="BH205" s="2"/>
      <c r="BI205" s="2"/>
      <c r="BJ205" s="2"/>
      <c r="BK205" s="9"/>
      <c r="BL205" s="9"/>
      <c r="BM205" s="9"/>
      <c r="BN205" s="9"/>
      <c r="BO205" s="9"/>
      <c r="BP205" s="9"/>
      <c r="BQ205" s="9"/>
      <c r="BR205" s="9"/>
      <c r="BS205" s="9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</row>
    <row r="206" spans="1:121" s="7" customFormat="1" ht="30" customHeight="1">
      <c r="A206" s="2"/>
      <c r="B206" s="2"/>
      <c r="C206" s="2"/>
      <c r="D206" s="4"/>
      <c r="E206" s="4"/>
      <c r="F206" s="4"/>
      <c r="G206" s="5"/>
      <c r="H206" s="5"/>
      <c r="I206" s="5"/>
      <c r="J206" s="2"/>
      <c r="K206" s="2"/>
      <c r="L206" s="2"/>
      <c r="M206" s="2"/>
      <c r="N206" s="2"/>
      <c r="O206" s="2"/>
      <c r="P206" s="2"/>
      <c r="W206" s="2"/>
      <c r="X206" s="2"/>
      <c r="Z206" s="2"/>
      <c r="AA206" s="2"/>
      <c r="AB206" s="2"/>
      <c r="BE206"/>
      <c r="BG206" s="2"/>
      <c r="BH206" s="2"/>
      <c r="BI206" s="2"/>
      <c r="BJ206" s="2"/>
      <c r="BK206" s="9"/>
      <c r="BL206" s="9"/>
      <c r="BM206" s="9"/>
      <c r="BN206" s="9"/>
      <c r="BO206" s="9"/>
      <c r="BP206" s="9"/>
      <c r="BQ206" s="9"/>
      <c r="BR206" s="9"/>
      <c r="BS206" s="9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</row>
    <row r="207" spans="1:121" s="7" customFormat="1" ht="30" customHeight="1">
      <c r="A207" s="2"/>
      <c r="B207" s="2"/>
      <c r="C207" s="2"/>
      <c r="D207" s="4"/>
      <c r="E207" s="4"/>
      <c r="F207" s="4"/>
      <c r="G207" s="5"/>
      <c r="H207" s="5"/>
      <c r="I207" s="5"/>
      <c r="J207" s="2"/>
      <c r="K207" s="2"/>
      <c r="L207" s="2"/>
      <c r="M207" s="2"/>
      <c r="N207" s="2"/>
      <c r="O207" s="2"/>
      <c r="P207" s="2"/>
      <c r="W207" s="2"/>
      <c r="X207" s="2"/>
      <c r="Z207" s="2"/>
      <c r="AA207" s="2"/>
      <c r="AB207" s="2"/>
      <c r="BE207"/>
      <c r="BG207" s="2"/>
      <c r="BH207" s="2"/>
      <c r="BI207" s="2"/>
      <c r="BJ207" s="2"/>
      <c r="BK207" s="9"/>
      <c r="BL207" s="9"/>
      <c r="BM207" s="9"/>
      <c r="BN207" s="9"/>
      <c r="BO207" s="9"/>
      <c r="BP207" s="9"/>
      <c r="BQ207" s="9"/>
      <c r="BR207" s="9"/>
      <c r="BS207" s="9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</row>
    <row r="208" spans="1:121" s="7" customFormat="1" ht="30" customHeight="1">
      <c r="A208" s="2"/>
      <c r="B208" s="2"/>
      <c r="C208" s="2"/>
      <c r="D208" s="4"/>
      <c r="E208" s="4"/>
      <c r="F208" s="4"/>
      <c r="G208" s="5"/>
      <c r="H208" s="5"/>
      <c r="I208" s="5"/>
      <c r="J208" s="2"/>
      <c r="K208" s="2"/>
      <c r="L208" s="2"/>
      <c r="M208" s="2"/>
      <c r="N208" s="2"/>
      <c r="O208" s="2"/>
      <c r="P208" s="2"/>
      <c r="W208" s="2"/>
      <c r="X208" s="2"/>
      <c r="Z208" s="2"/>
      <c r="AA208" s="2"/>
      <c r="AB208" s="2"/>
      <c r="BE208"/>
      <c r="BG208" s="2"/>
      <c r="BH208" s="2"/>
      <c r="BI208" s="2"/>
      <c r="BJ208" s="2"/>
      <c r="BK208" s="9"/>
      <c r="BL208" s="9"/>
      <c r="BM208" s="9"/>
      <c r="BN208" s="9"/>
      <c r="BO208" s="9"/>
      <c r="BP208" s="9"/>
      <c r="BQ208" s="9"/>
      <c r="BR208" s="9"/>
      <c r="BS208" s="9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</row>
    <row r="209" spans="1:121" s="7" customFormat="1" ht="30" customHeight="1">
      <c r="A209" s="2"/>
      <c r="B209" s="2"/>
      <c r="C209" s="2"/>
      <c r="D209" s="4"/>
      <c r="E209" s="4"/>
      <c r="F209" s="4"/>
      <c r="G209" s="5"/>
      <c r="H209" s="5"/>
      <c r="I209" s="5"/>
      <c r="J209" s="2"/>
      <c r="K209" s="2"/>
      <c r="L209" s="2"/>
      <c r="M209" s="2"/>
      <c r="N209" s="2"/>
      <c r="O209" s="2"/>
      <c r="P209" s="2"/>
      <c r="W209" s="2"/>
      <c r="X209" s="2"/>
      <c r="Z209" s="2"/>
      <c r="AA209" s="2"/>
      <c r="AB209" s="2"/>
      <c r="BE209"/>
      <c r="BG209" s="2"/>
      <c r="BH209" s="2"/>
      <c r="BI209" s="2"/>
      <c r="BJ209" s="2"/>
      <c r="BK209" s="9"/>
      <c r="BL209" s="9"/>
      <c r="BM209" s="9"/>
      <c r="BN209" s="9"/>
      <c r="BO209" s="9"/>
      <c r="BP209" s="9"/>
      <c r="BQ209" s="9"/>
      <c r="BR209" s="9"/>
      <c r="BS209" s="9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</row>
    <row r="210" spans="1:121" s="7" customFormat="1" ht="30" customHeight="1">
      <c r="A210" s="2"/>
      <c r="B210" s="2"/>
      <c r="C210" s="2"/>
      <c r="D210" s="4"/>
      <c r="E210" s="4"/>
      <c r="F210" s="4"/>
      <c r="G210" s="5"/>
      <c r="H210" s="5"/>
      <c r="I210" s="5"/>
      <c r="J210" s="2"/>
      <c r="K210" s="2"/>
      <c r="L210" s="2"/>
      <c r="M210" s="2"/>
      <c r="N210" s="2"/>
      <c r="O210" s="2"/>
      <c r="P210" s="2"/>
      <c r="W210" s="2"/>
      <c r="X210" s="2"/>
      <c r="Z210" s="2"/>
      <c r="AA210" s="2"/>
      <c r="AB210" s="2"/>
      <c r="BE210"/>
      <c r="BG210" s="2"/>
      <c r="BH210" s="2"/>
      <c r="BI210" s="2"/>
      <c r="BJ210" s="2"/>
      <c r="BK210" s="9"/>
      <c r="BL210" s="9"/>
      <c r="BM210" s="9"/>
      <c r="BN210" s="9"/>
      <c r="BO210" s="9"/>
      <c r="BP210" s="9"/>
      <c r="BQ210" s="9"/>
      <c r="BR210" s="9"/>
      <c r="BS210" s="9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</row>
    <row r="211" spans="1:121" s="7" customFormat="1" ht="30" customHeight="1">
      <c r="A211" s="2"/>
      <c r="B211" s="2"/>
      <c r="C211" s="2"/>
      <c r="D211" s="4"/>
      <c r="E211" s="4"/>
      <c r="F211" s="4"/>
      <c r="G211" s="5"/>
      <c r="H211" s="5"/>
      <c r="I211" s="5"/>
      <c r="J211" s="2"/>
      <c r="K211" s="2"/>
      <c r="L211" s="2"/>
      <c r="M211" s="2"/>
      <c r="N211" s="2"/>
      <c r="O211" s="2"/>
      <c r="P211" s="2"/>
      <c r="W211" s="2"/>
      <c r="X211" s="2"/>
      <c r="Z211" s="2"/>
      <c r="AA211" s="2"/>
      <c r="AB211" s="2"/>
      <c r="BE211"/>
      <c r="BG211" s="2"/>
      <c r="BH211" s="2"/>
      <c r="BI211" s="2"/>
      <c r="BJ211" s="2"/>
      <c r="BK211" s="9"/>
      <c r="BL211" s="9"/>
      <c r="BM211" s="9"/>
      <c r="BN211" s="9"/>
      <c r="BO211" s="9"/>
      <c r="BP211" s="9"/>
      <c r="BQ211" s="9"/>
      <c r="BR211" s="9"/>
      <c r="BS211" s="9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</row>
    <row r="212" spans="1:121" s="7" customFormat="1" ht="30" customHeight="1">
      <c r="A212" s="2"/>
      <c r="B212" s="2"/>
      <c r="C212" s="2"/>
      <c r="D212" s="4"/>
      <c r="E212" s="4"/>
      <c r="F212" s="4"/>
      <c r="G212" s="5"/>
      <c r="H212" s="5"/>
      <c r="I212" s="5"/>
      <c r="J212" s="2"/>
      <c r="K212" s="2"/>
      <c r="L212" s="2"/>
      <c r="M212" s="2"/>
      <c r="N212" s="2"/>
      <c r="O212" s="2"/>
      <c r="P212" s="2"/>
      <c r="W212" s="2"/>
      <c r="X212" s="2"/>
      <c r="Z212" s="2"/>
      <c r="AA212" s="2"/>
      <c r="AB212" s="2"/>
      <c r="BE212"/>
      <c r="BG212" s="2"/>
      <c r="BH212" s="2"/>
      <c r="BI212" s="2"/>
      <c r="BJ212" s="2"/>
      <c r="BK212" s="9"/>
      <c r="BL212" s="9"/>
      <c r="BM212" s="9"/>
      <c r="BN212" s="9"/>
      <c r="BO212" s="9"/>
      <c r="BP212" s="9"/>
      <c r="BQ212" s="9"/>
      <c r="BR212" s="9"/>
      <c r="BS212" s="9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</row>
    <row r="213" spans="1:121" s="7" customFormat="1" ht="30" customHeight="1">
      <c r="A213" s="2"/>
      <c r="B213" s="2"/>
      <c r="C213" s="2"/>
      <c r="D213" s="4"/>
      <c r="E213" s="4"/>
      <c r="F213" s="4"/>
      <c r="G213" s="5"/>
      <c r="H213" s="5"/>
      <c r="I213" s="5"/>
      <c r="J213" s="2"/>
      <c r="K213" s="2"/>
      <c r="L213" s="2"/>
      <c r="M213" s="2"/>
      <c r="N213" s="2"/>
      <c r="O213" s="2"/>
      <c r="P213" s="2"/>
      <c r="W213" s="2"/>
      <c r="X213" s="2"/>
      <c r="Z213" s="2"/>
      <c r="AA213" s="2"/>
      <c r="AB213" s="2"/>
      <c r="BE213"/>
      <c r="BG213" s="2"/>
      <c r="BH213" s="2"/>
      <c r="BI213" s="2"/>
      <c r="BJ213" s="2"/>
      <c r="BK213" s="9"/>
      <c r="BL213" s="9"/>
      <c r="BM213" s="9"/>
      <c r="BN213" s="9"/>
      <c r="BO213" s="9"/>
      <c r="BP213" s="9"/>
      <c r="BQ213" s="9"/>
      <c r="BR213" s="9"/>
      <c r="BS213" s="9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</row>
    <row r="214" spans="1:121" s="7" customFormat="1" ht="30" customHeight="1">
      <c r="A214" s="2"/>
      <c r="B214" s="2"/>
      <c r="C214" s="2"/>
      <c r="D214" s="4"/>
      <c r="E214" s="4"/>
      <c r="F214" s="4"/>
      <c r="G214" s="5"/>
      <c r="H214" s="5"/>
      <c r="I214" s="5"/>
      <c r="J214" s="2"/>
      <c r="K214" s="2"/>
      <c r="L214" s="2"/>
      <c r="M214" s="2"/>
      <c r="N214" s="2"/>
      <c r="O214" s="2"/>
      <c r="P214" s="2"/>
      <c r="W214" s="2"/>
      <c r="X214" s="2"/>
      <c r="Z214" s="2"/>
      <c r="AA214" s="2"/>
      <c r="AB214" s="2"/>
      <c r="BE214"/>
      <c r="BG214" s="2"/>
      <c r="BH214" s="2"/>
      <c r="BI214" s="2"/>
      <c r="BJ214" s="2"/>
      <c r="BK214" s="9"/>
      <c r="BL214" s="9"/>
      <c r="BM214" s="9"/>
      <c r="BN214" s="9"/>
      <c r="BO214" s="9"/>
      <c r="BP214" s="9"/>
      <c r="BQ214" s="9"/>
      <c r="BR214" s="9"/>
      <c r="BS214" s="9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</row>
    <row r="215" spans="1:121" s="7" customFormat="1" ht="30" customHeight="1">
      <c r="A215" s="2"/>
      <c r="B215" s="2"/>
      <c r="C215" s="2"/>
      <c r="D215" s="4"/>
      <c r="E215" s="4"/>
      <c r="F215" s="4"/>
      <c r="G215" s="5"/>
      <c r="H215" s="5"/>
      <c r="I215" s="5"/>
      <c r="J215" s="2"/>
      <c r="K215" s="2"/>
      <c r="L215" s="2"/>
      <c r="M215" s="2"/>
      <c r="N215" s="2"/>
      <c r="O215" s="2"/>
      <c r="P215" s="2"/>
      <c r="W215" s="2"/>
      <c r="X215" s="2"/>
      <c r="Z215" s="2"/>
      <c r="AA215" s="2"/>
      <c r="AB215" s="2"/>
      <c r="BE215"/>
      <c r="BG215" s="2"/>
      <c r="BH215" s="2"/>
      <c r="BI215" s="2"/>
      <c r="BJ215" s="2"/>
      <c r="BK215" s="9"/>
      <c r="BL215" s="9"/>
      <c r="BM215" s="9"/>
      <c r="BN215" s="9"/>
      <c r="BO215" s="9"/>
      <c r="BP215" s="9"/>
      <c r="BQ215" s="9"/>
      <c r="BR215" s="9"/>
      <c r="BS215" s="9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</row>
    <row r="216" spans="1:121" s="7" customFormat="1" ht="30" customHeight="1">
      <c r="A216" s="2"/>
      <c r="B216" s="2"/>
      <c r="C216" s="2"/>
      <c r="D216" s="4"/>
      <c r="E216" s="4"/>
      <c r="F216" s="4"/>
      <c r="G216" s="5"/>
      <c r="H216" s="5"/>
      <c r="I216" s="5"/>
      <c r="J216" s="2"/>
      <c r="K216" s="2"/>
      <c r="L216" s="2"/>
      <c r="M216" s="2"/>
      <c r="N216" s="2"/>
      <c r="O216" s="2"/>
      <c r="P216" s="2"/>
      <c r="W216" s="2"/>
      <c r="X216" s="2"/>
      <c r="Z216" s="2"/>
      <c r="AA216" s="2"/>
      <c r="AB216" s="2"/>
      <c r="BE216"/>
      <c r="BG216" s="2"/>
      <c r="BH216" s="2"/>
      <c r="BI216" s="2"/>
      <c r="BJ216" s="2"/>
      <c r="BK216" s="9"/>
      <c r="BL216" s="9"/>
      <c r="BM216" s="9"/>
      <c r="BN216" s="9"/>
      <c r="BO216" s="9"/>
      <c r="BP216" s="9"/>
      <c r="BQ216" s="9"/>
      <c r="BR216" s="9"/>
      <c r="BS216" s="9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</row>
    <row r="217" spans="1:121" s="7" customFormat="1" ht="30" customHeight="1">
      <c r="A217" s="2"/>
      <c r="B217" s="2"/>
      <c r="C217" s="2"/>
      <c r="D217" s="4"/>
      <c r="E217" s="4"/>
      <c r="F217" s="4"/>
      <c r="G217" s="5"/>
      <c r="H217" s="5"/>
      <c r="I217" s="5"/>
      <c r="J217" s="2"/>
      <c r="K217" s="2"/>
      <c r="L217" s="2"/>
      <c r="M217" s="2"/>
      <c r="N217" s="2"/>
      <c r="O217" s="2"/>
      <c r="P217" s="2"/>
      <c r="W217" s="2"/>
      <c r="X217" s="2"/>
      <c r="Z217" s="2"/>
      <c r="AA217" s="2"/>
      <c r="AB217" s="2"/>
      <c r="BE217"/>
      <c r="BG217" s="2"/>
      <c r="BH217" s="2"/>
      <c r="BI217" s="2"/>
      <c r="BJ217" s="2"/>
      <c r="BK217" s="9"/>
      <c r="BL217" s="9"/>
      <c r="BM217" s="9"/>
      <c r="BN217" s="9"/>
      <c r="BO217" s="9"/>
      <c r="BP217" s="9"/>
      <c r="BQ217" s="9"/>
      <c r="BR217" s="9"/>
      <c r="BS217" s="9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</row>
    <row r="218" spans="1:121" s="7" customFormat="1" ht="30" customHeight="1">
      <c r="A218" s="2"/>
      <c r="B218" s="2"/>
      <c r="C218" s="2"/>
      <c r="D218" s="4"/>
      <c r="E218" s="4"/>
      <c r="F218" s="4"/>
      <c r="G218" s="5"/>
      <c r="H218" s="5"/>
      <c r="I218" s="5"/>
      <c r="J218" s="2"/>
      <c r="K218" s="2"/>
      <c r="L218" s="2"/>
      <c r="M218" s="2"/>
      <c r="N218" s="2"/>
      <c r="O218" s="2"/>
      <c r="P218" s="2"/>
      <c r="W218" s="2"/>
      <c r="X218" s="2"/>
      <c r="Z218" s="2"/>
      <c r="AA218" s="2"/>
      <c r="AB218" s="2"/>
      <c r="BE218"/>
      <c r="BG218" s="2"/>
      <c r="BH218" s="2"/>
      <c r="BI218" s="2"/>
      <c r="BJ218" s="2"/>
      <c r="BK218" s="9"/>
      <c r="BL218" s="9"/>
      <c r="BM218" s="9"/>
      <c r="BN218" s="9"/>
      <c r="BO218" s="9"/>
      <c r="BP218" s="9"/>
      <c r="BQ218" s="9"/>
      <c r="BR218" s="9"/>
      <c r="BS218" s="9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</row>
    <row r="219" spans="1:121" s="7" customFormat="1" ht="30" customHeight="1">
      <c r="A219" s="2"/>
      <c r="B219" s="2"/>
      <c r="C219" s="2"/>
      <c r="D219" s="4"/>
      <c r="E219" s="4"/>
      <c r="F219" s="4"/>
      <c r="G219" s="5"/>
      <c r="H219" s="5"/>
      <c r="I219" s="5"/>
      <c r="J219" s="2"/>
      <c r="K219" s="2"/>
      <c r="L219" s="2"/>
      <c r="M219" s="2"/>
      <c r="N219" s="2"/>
      <c r="O219" s="2"/>
      <c r="P219" s="2"/>
      <c r="W219" s="2"/>
      <c r="X219" s="2"/>
      <c r="Z219" s="2"/>
      <c r="AA219" s="2"/>
      <c r="AB219" s="2"/>
      <c r="BE219"/>
      <c r="BG219" s="2"/>
      <c r="BH219" s="2"/>
      <c r="BI219" s="2"/>
      <c r="BJ219" s="2"/>
      <c r="BK219" s="9"/>
      <c r="BL219" s="9"/>
      <c r="BM219" s="9"/>
      <c r="BN219" s="9"/>
      <c r="BO219" s="9"/>
      <c r="BP219" s="9"/>
      <c r="BQ219" s="9"/>
      <c r="BR219" s="9"/>
      <c r="BS219" s="9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</row>
    <row r="220" spans="1:121" s="7" customFormat="1" ht="30" customHeight="1">
      <c r="A220" s="2"/>
      <c r="B220" s="2"/>
      <c r="C220" s="2"/>
      <c r="D220" s="4"/>
      <c r="E220" s="4"/>
      <c r="F220" s="4"/>
      <c r="G220" s="5"/>
      <c r="H220" s="5"/>
      <c r="I220" s="5"/>
      <c r="J220" s="2"/>
      <c r="K220" s="2"/>
      <c r="L220" s="2"/>
      <c r="M220" s="2"/>
      <c r="N220" s="2"/>
      <c r="O220" s="2"/>
      <c r="P220" s="2"/>
      <c r="W220" s="2"/>
      <c r="X220" s="2"/>
      <c r="Z220" s="2"/>
      <c r="AA220" s="2"/>
      <c r="AB220" s="2"/>
      <c r="BE220"/>
      <c r="BG220" s="2"/>
      <c r="BH220" s="2"/>
      <c r="BI220" s="2"/>
      <c r="BJ220" s="2"/>
      <c r="BK220" s="9"/>
      <c r="BL220" s="9"/>
      <c r="BM220" s="9"/>
      <c r="BN220" s="9"/>
      <c r="BO220" s="9"/>
      <c r="BP220" s="9"/>
      <c r="BQ220" s="9"/>
      <c r="BR220" s="9"/>
      <c r="BS220" s="9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</row>
    <row r="221" spans="1:121" s="7" customFormat="1" ht="30" customHeight="1">
      <c r="A221" s="2"/>
      <c r="B221" s="2"/>
      <c r="C221" s="2"/>
      <c r="D221" s="4"/>
      <c r="E221" s="4"/>
      <c r="F221" s="4"/>
      <c r="G221" s="5"/>
      <c r="H221" s="5"/>
      <c r="I221" s="5"/>
      <c r="J221" s="2"/>
      <c r="K221" s="2"/>
      <c r="L221" s="2"/>
      <c r="M221" s="2"/>
      <c r="N221" s="2"/>
      <c r="O221" s="2"/>
      <c r="P221" s="2"/>
      <c r="W221" s="2"/>
      <c r="X221" s="2"/>
      <c r="Z221" s="2"/>
      <c r="AA221" s="2"/>
      <c r="AB221" s="2"/>
      <c r="BE221"/>
      <c r="BG221" s="2"/>
      <c r="BH221" s="2"/>
      <c r="BI221" s="2"/>
      <c r="BJ221" s="2"/>
      <c r="BK221" s="9"/>
      <c r="BL221" s="9"/>
      <c r="BM221" s="9"/>
      <c r="BN221" s="9"/>
      <c r="BO221" s="9"/>
      <c r="BP221" s="9"/>
      <c r="BQ221" s="9"/>
      <c r="BR221" s="9"/>
      <c r="BS221" s="9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</row>
    <row r="222" spans="1:121" s="7" customFormat="1" ht="30" customHeight="1">
      <c r="A222" s="2"/>
      <c r="B222" s="2"/>
      <c r="C222" s="2"/>
      <c r="D222" s="4"/>
      <c r="E222" s="4"/>
      <c r="F222" s="4"/>
      <c r="G222" s="5"/>
      <c r="H222" s="5"/>
      <c r="I222" s="5"/>
      <c r="J222" s="2"/>
      <c r="K222" s="2"/>
      <c r="L222" s="2"/>
      <c r="M222" s="2"/>
      <c r="N222" s="2"/>
      <c r="O222" s="2"/>
      <c r="P222" s="2"/>
      <c r="W222" s="2"/>
      <c r="X222" s="2"/>
      <c r="Z222" s="2"/>
      <c r="AA222" s="2"/>
      <c r="AB222" s="2"/>
      <c r="BE222"/>
      <c r="BG222" s="2"/>
      <c r="BH222" s="2"/>
      <c r="BI222" s="2"/>
      <c r="BJ222" s="2"/>
      <c r="BK222" s="9"/>
      <c r="BL222" s="9"/>
      <c r="BM222" s="9"/>
      <c r="BN222" s="9"/>
      <c r="BO222" s="9"/>
      <c r="BP222" s="9"/>
      <c r="BQ222" s="9"/>
      <c r="BR222" s="9"/>
      <c r="BS222" s="9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</row>
    <row r="223" spans="1:121" s="7" customFormat="1" ht="30" customHeight="1">
      <c r="A223" s="2"/>
      <c r="B223" s="2"/>
      <c r="C223" s="2"/>
      <c r="D223" s="4"/>
      <c r="E223" s="4"/>
      <c r="F223" s="4"/>
      <c r="G223" s="5"/>
      <c r="H223" s="5"/>
      <c r="I223" s="5"/>
      <c r="J223" s="2"/>
      <c r="K223" s="2"/>
      <c r="L223" s="2"/>
      <c r="M223" s="2"/>
      <c r="N223" s="2"/>
      <c r="O223" s="2"/>
      <c r="P223" s="2"/>
      <c r="W223" s="2"/>
      <c r="X223" s="2"/>
      <c r="Z223" s="2"/>
      <c r="AA223" s="2"/>
      <c r="AB223" s="2"/>
      <c r="BE223"/>
      <c r="BG223" s="2"/>
      <c r="BH223" s="2"/>
      <c r="BI223" s="2"/>
      <c r="BJ223" s="2"/>
      <c r="BK223" s="9"/>
      <c r="BL223" s="9"/>
      <c r="BM223" s="9"/>
      <c r="BN223" s="9"/>
      <c r="BO223" s="9"/>
      <c r="BP223" s="9"/>
      <c r="BQ223" s="9"/>
      <c r="BR223" s="9"/>
      <c r="BS223" s="9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</row>
    <row r="224" spans="1:121" s="7" customFormat="1" ht="30" customHeight="1">
      <c r="A224" s="2"/>
      <c r="B224" s="2"/>
      <c r="C224" s="2"/>
      <c r="D224" s="4"/>
      <c r="E224" s="4"/>
      <c r="F224" s="4"/>
      <c r="G224" s="5"/>
      <c r="H224" s="5"/>
      <c r="I224" s="5"/>
      <c r="J224" s="2"/>
      <c r="K224" s="2"/>
      <c r="L224" s="2"/>
      <c r="M224" s="2"/>
      <c r="N224" s="2"/>
      <c r="O224" s="2"/>
      <c r="P224" s="2"/>
      <c r="W224" s="2"/>
      <c r="X224" s="2"/>
      <c r="Z224" s="2"/>
      <c r="AA224" s="2"/>
      <c r="AB224" s="2"/>
      <c r="BE224"/>
      <c r="BG224" s="2"/>
      <c r="BH224" s="2"/>
      <c r="BI224" s="2"/>
      <c r="BJ224" s="2"/>
      <c r="BK224" s="9"/>
      <c r="BL224" s="9"/>
      <c r="BM224" s="9"/>
      <c r="BN224" s="9"/>
      <c r="BO224" s="9"/>
      <c r="BP224" s="9"/>
      <c r="BQ224" s="9"/>
      <c r="BR224" s="9"/>
      <c r="BS224" s="9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</row>
    <row r="225" spans="1:121" s="7" customFormat="1" ht="30" customHeight="1">
      <c r="A225" s="2"/>
      <c r="B225" s="2"/>
      <c r="C225" s="2"/>
      <c r="D225" s="4"/>
      <c r="E225" s="4"/>
      <c r="F225" s="4"/>
      <c r="G225" s="5"/>
      <c r="H225" s="5"/>
      <c r="I225" s="5"/>
      <c r="J225" s="2"/>
      <c r="K225" s="2"/>
      <c r="L225" s="2"/>
      <c r="M225" s="2"/>
      <c r="N225" s="2"/>
      <c r="O225" s="2"/>
      <c r="P225" s="2"/>
      <c r="W225" s="2"/>
      <c r="X225" s="2"/>
      <c r="Z225" s="2"/>
      <c r="AA225" s="2"/>
      <c r="AB225" s="2"/>
      <c r="BE225"/>
      <c r="BG225" s="2"/>
      <c r="BH225" s="2"/>
      <c r="BI225" s="2"/>
      <c r="BJ225" s="2"/>
      <c r="BK225" s="9"/>
      <c r="BL225" s="9"/>
      <c r="BM225" s="9"/>
      <c r="BN225" s="9"/>
      <c r="BO225" s="9"/>
      <c r="BP225" s="9"/>
      <c r="BQ225" s="9"/>
      <c r="BR225" s="9"/>
      <c r="BS225" s="9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</row>
    <row r="226" spans="1:121" s="7" customFormat="1" ht="30" customHeight="1">
      <c r="A226" s="2"/>
      <c r="B226" s="2"/>
      <c r="C226" s="2"/>
      <c r="D226" s="4"/>
      <c r="E226" s="4"/>
      <c r="F226" s="4"/>
      <c r="G226" s="5"/>
      <c r="H226" s="5"/>
      <c r="I226" s="5"/>
      <c r="J226" s="2"/>
      <c r="K226" s="2"/>
      <c r="L226" s="2"/>
      <c r="M226" s="2"/>
      <c r="N226" s="2"/>
      <c r="O226" s="2"/>
      <c r="P226" s="2"/>
      <c r="W226" s="2"/>
      <c r="X226" s="2"/>
      <c r="Z226" s="2"/>
      <c r="AA226" s="2"/>
      <c r="AB226" s="2"/>
      <c r="BE226"/>
      <c r="BG226" s="2"/>
      <c r="BH226" s="2"/>
      <c r="BI226" s="2"/>
      <c r="BJ226" s="2"/>
      <c r="BK226" s="9"/>
      <c r="BL226" s="9"/>
      <c r="BM226" s="9"/>
      <c r="BN226" s="9"/>
      <c r="BO226" s="9"/>
      <c r="BP226" s="9"/>
      <c r="BQ226" s="9"/>
      <c r="BR226" s="9"/>
      <c r="BS226" s="9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</row>
    <row r="227" spans="1:121" s="7" customFormat="1" ht="30" customHeight="1">
      <c r="A227" s="2"/>
      <c r="B227" s="2"/>
      <c r="C227" s="2"/>
      <c r="D227" s="4"/>
      <c r="E227" s="4"/>
      <c r="F227" s="4"/>
      <c r="G227" s="5"/>
      <c r="H227" s="5"/>
      <c r="I227" s="5"/>
      <c r="J227" s="2"/>
      <c r="K227" s="2"/>
      <c r="L227" s="2"/>
      <c r="M227" s="2"/>
      <c r="N227" s="2"/>
      <c r="O227" s="2"/>
      <c r="P227" s="2"/>
      <c r="W227" s="2"/>
      <c r="X227" s="2"/>
      <c r="Z227" s="2"/>
      <c r="AA227" s="2"/>
      <c r="AB227" s="2"/>
      <c r="BE227"/>
      <c r="BG227" s="2"/>
      <c r="BH227" s="2"/>
      <c r="BI227" s="2"/>
      <c r="BJ227" s="2"/>
      <c r="BK227" s="9"/>
      <c r="BL227" s="9"/>
      <c r="BM227" s="9"/>
      <c r="BN227" s="9"/>
      <c r="BO227" s="9"/>
      <c r="BP227" s="9"/>
      <c r="BQ227" s="9"/>
      <c r="BR227" s="9"/>
      <c r="BS227" s="9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</row>
    <row r="228" spans="1:121" s="7" customFormat="1" ht="30" customHeight="1">
      <c r="A228" s="2"/>
      <c r="B228" s="2"/>
      <c r="C228" s="2"/>
      <c r="D228" s="4"/>
      <c r="E228" s="4"/>
      <c r="F228" s="4"/>
      <c r="G228" s="5"/>
      <c r="H228" s="5"/>
      <c r="I228" s="5"/>
      <c r="J228" s="2"/>
      <c r="K228" s="2"/>
      <c r="L228" s="2"/>
      <c r="M228" s="2"/>
      <c r="N228" s="2"/>
      <c r="O228" s="2"/>
      <c r="P228" s="2"/>
      <c r="W228" s="2"/>
      <c r="X228" s="2"/>
      <c r="Z228" s="2"/>
      <c r="AA228" s="2"/>
      <c r="AB228" s="2"/>
      <c r="BE228"/>
      <c r="BG228" s="2"/>
      <c r="BH228" s="2"/>
      <c r="BI228" s="2"/>
      <c r="BJ228" s="2"/>
      <c r="BK228" s="9"/>
      <c r="BL228" s="9"/>
      <c r="BM228" s="9"/>
      <c r="BN228" s="9"/>
      <c r="BO228" s="9"/>
      <c r="BP228" s="9"/>
      <c r="BQ228" s="9"/>
      <c r="BR228" s="9"/>
      <c r="BS228" s="9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</row>
    <row r="229" spans="1:121" s="7" customFormat="1" ht="30" customHeight="1">
      <c r="A229" s="2"/>
      <c r="B229" s="2"/>
      <c r="C229" s="2"/>
      <c r="D229" s="4"/>
      <c r="E229" s="4"/>
      <c r="F229" s="4"/>
      <c r="G229" s="5"/>
      <c r="H229" s="5"/>
      <c r="I229" s="5"/>
      <c r="J229" s="2"/>
      <c r="K229" s="2"/>
      <c r="L229" s="2"/>
      <c r="M229" s="2"/>
      <c r="N229" s="2"/>
      <c r="O229" s="2"/>
      <c r="P229" s="2"/>
      <c r="W229" s="2"/>
      <c r="X229" s="2"/>
      <c r="Z229" s="2"/>
      <c r="AA229" s="2"/>
      <c r="AB229" s="2"/>
      <c r="BE229"/>
      <c r="BG229" s="2"/>
      <c r="BH229" s="2"/>
      <c r="BI229" s="2"/>
      <c r="BJ229" s="2"/>
      <c r="BK229" s="9"/>
      <c r="BL229" s="9"/>
      <c r="BM229" s="9"/>
      <c r="BN229" s="9"/>
      <c r="BO229" s="9"/>
      <c r="BP229" s="9"/>
      <c r="BQ229" s="9"/>
      <c r="BR229" s="9"/>
      <c r="BS229" s="9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</row>
    <row r="230" spans="1:121" s="7" customFormat="1" ht="30" customHeight="1">
      <c r="A230" s="2"/>
      <c r="B230" s="2"/>
      <c r="C230" s="2"/>
      <c r="D230" s="4"/>
      <c r="E230" s="4"/>
      <c r="F230" s="4"/>
      <c r="G230" s="5"/>
      <c r="H230" s="5"/>
      <c r="I230" s="5"/>
      <c r="J230" s="2"/>
      <c r="K230" s="2"/>
      <c r="L230" s="2"/>
      <c r="M230" s="2"/>
      <c r="N230" s="2"/>
      <c r="O230" s="2"/>
      <c r="P230" s="2"/>
      <c r="W230" s="2"/>
      <c r="X230" s="2"/>
      <c r="Z230" s="2"/>
      <c r="AA230" s="2"/>
      <c r="AB230" s="2"/>
      <c r="BE230"/>
      <c r="BG230" s="2"/>
      <c r="BH230" s="2"/>
      <c r="BI230" s="2"/>
      <c r="BJ230" s="2"/>
      <c r="BK230" s="9"/>
      <c r="BL230" s="9"/>
      <c r="BM230" s="9"/>
      <c r="BN230" s="9"/>
      <c r="BO230" s="9"/>
      <c r="BP230" s="9"/>
      <c r="BQ230" s="9"/>
      <c r="BR230" s="9"/>
      <c r="BS230" s="9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</row>
    <row r="231" spans="1:121" s="7" customFormat="1" ht="30" customHeight="1">
      <c r="A231" s="2"/>
      <c r="B231" s="2"/>
      <c r="C231" s="2"/>
      <c r="D231" s="4"/>
      <c r="E231" s="4"/>
      <c r="F231" s="4"/>
      <c r="G231" s="5"/>
      <c r="H231" s="5"/>
      <c r="I231" s="5"/>
      <c r="J231" s="2"/>
      <c r="K231" s="2"/>
      <c r="L231" s="2"/>
      <c r="M231" s="2"/>
      <c r="N231" s="2"/>
      <c r="O231" s="2"/>
      <c r="P231" s="2"/>
      <c r="W231" s="2"/>
      <c r="X231" s="2"/>
      <c r="Z231" s="2"/>
      <c r="AA231" s="2"/>
      <c r="AB231" s="2"/>
      <c r="BE231"/>
      <c r="BG231" s="2"/>
      <c r="BH231" s="2"/>
      <c r="BI231" s="2"/>
      <c r="BJ231" s="2"/>
      <c r="BK231" s="9"/>
      <c r="BL231" s="9"/>
      <c r="BM231" s="9"/>
      <c r="BN231" s="9"/>
      <c r="BO231" s="9"/>
      <c r="BP231" s="9"/>
      <c r="BQ231" s="9"/>
      <c r="BR231" s="9"/>
      <c r="BS231" s="9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</row>
    <row r="232" spans="1:121" s="7" customFormat="1" ht="30" customHeight="1">
      <c r="A232" s="2"/>
      <c r="B232" s="2"/>
      <c r="C232" s="2"/>
      <c r="D232" s="4"/>
      <c r="E232" s="4"/>
      <c r="F232" s="4"/>
      <c r="G232" s="5"/>
      <c r="H232" s="5"/>
      <c r="I232" s="5"/>
      <c r="J232" s="2"/>
      <c r="K232" s="2"/>
      <c r="L232" s="2"/>
      <c r="M232" s="2"/>
      <c r="N232" s="2"/>
      <c r="O232" s="2"/>
      <c r="P232" s="2"/>
      <c r="W232" s="2"/>
      <c r="X232" s="2"/>
      <c r="Z232" s="2"/>
      <c r="AA232" s="2"/>
      <c r="AB232" s="2"/>
      <c r="BE232"/>
      <c r="BG232" s="2"/>
      <c r="BH232" s="2"/>
      <c r="BI232" s="2"/>
      <c r="BJ232" s="2"/>
      <c r="BK232" s="9"/>
      <c r="BL232" s="9"/>
      <c r="BM232" s="9"/>
      <c r="BN232" s="9"/>
      <c r="BO232" s="9"/>
      <c r="BP232" s="9"/>
      <c r="BQ232" s="9"/>
      <c r="BR232" s="9"/>
      <c r="BS232" s="9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</row>
    <row r="233" spans="1:121" s="7" customFormat="1" ht="30" customHeight="1">
      <c r="A233" s="2"/>
      <c r="B233" s="2"/>
      <c r="C233" s="2"/>
      <c r="D233" s="4"/>
      <c r="E233" s="4"/>
      <c r="F233" s="4"/>
      <c r="G233" s="5"/>
      <c r="H233" s="5"/>
      <c r="I233" s="5"/>
      <c r="J233" s="2"/>
      <c r="K233" s="2"/>
      <c r="L233" s="2"/>
      <c r="M233" s="2"/>
      <c r="N233" s="2"/>
      <c r="O233" s="2"/>
      <c r="P233" s="2"/>
      <c r="W233" s="2"/>
      <c r="X233" s="2"/>
      <c r="Z233" s="2"/>
      <c r="AA233" s="2"/>
      <c r="AB233" s="2"/>
      <c r="BE233"/>
      <c r="BG233" s="2"/>
      <c r="BH233" s="2"/>
      <c r="BI233" s="2"/>
      <c r="BJ233" s="2"/>
      <c r="BK233" s="9"/>
      <c r="BL233" s="9"/>
      <c r="BM233" s="9"/>
      <c r="BN233" s="9"/>
      <c r="BO233" s="9"/>
      <c r="BP233" s="9"/>
      <c r="BQ233" s="9"/>
      <c r="BR233" s="9"/>
      <c r="BS233" s="9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</row>
    <row r="234" spans="1:121" s="7" customFormat="1" ht="30" customHeight="1">
      <c r="A234" s="2"/>
      <c r="B234" s="2"/>
      <c r="C234" s="2"/>
      <c r="D234" s="4"/>
      <c r="E234" s="4"/>
      <c r="F234" s="4"/>
      <c r="G234" s="5"/>
      <c r="H234" s="5"/>
      <c r="I234" s="5"/>
      <c r="J234" s="2"/>
      <c r="K234" s="2"/>
      <c r="L234" s="2"/>
      <c r="M234" s="2"/>
      <c r="N234" s="2"/>
      <c r="O234" s="2"/>
      <c r="P234" s="2"/>
      <c r="W234" s="2"/>
      <c r="X234" s="2"/>
      <c r="Z234" s="2"/>
      <c r="AA234" s="2"/>
      <c r="AB234" s="2"/>
      <c r="BE234"/>
      <c r="BG234" s="2"/>
      <c r="BH234" s="2"/>
      <c r="BI234" s="2"/>
      <c r="BJ234" s="2"/>
      <c r="BK234" s="9"/>
      <c r="BL234" s="9"/>
      <c r="BM234" s="9"/>
      <c r="BN234" s="9"/>
      <c r="BO234" s="9"/>
      <c r="BP234" s="9"/>
      <c r="BQ234" s="9"/>
      <c r="BR234" s="9"/>
      <c r="BS234" s="9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</row>
    <row r="235" spans="1:121" s="7" customFormat="1" ht="30" customHeight="1">
      <c r="A235" s="2"/>
      <c r="B235" s="2"/>
      <c r="C235" s="2"/>
      <c r="D235" s="4"/>
      <c r="E235" s="4"/>
      <c r="F235" s="4"/>
      <c r="G235" s="5"/>
      <c r="H235" s="5"/>
      <c r="I235" s="5"/>
      <c r="J235" s="2"/>
      <c r="K235" s="2"/>
      <c r="L235" s="2"/>
      <c r="M235" s="2"/>
      <c r="N235" s="2"/>
      <c r="O235" s="2"/>
      <c r="P235" s="2"/>
      <c r="W235" s="2"/>
      <c r="X235" s="2"/>
      <c r="Z235" s="2"/>
      <c r="AA235" s="2"/>
      <c r="AB235" s="2"/>
      <c r="BE235"/>
      <c r="BG235" s="2"/>
      <c r="BH235" s="2"/>
      <c r="BI235" s="2"/>
      <c r="BJ235" s="2"/>
      <c r="BK235" s="9"/>
      <c r="BL235" s="9"/>
      <c r="BM235" s="9"/>
      <c r="BN235" s="9"/>
      <c r="BO235" s="9"/>
      <c r="BP235" s="9"/>
      <c r="BQ235" s="9"/>
      <c r="BR235" s="9"/>
      <c r="BS235" s="9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</row>
    <row r="236" spans="1:121" s="7" customFormat="1">
      <c r="A236" s="2"/>
      <c r="B236" s="2"/>
      <c r="C236" s="2"/>
      <c r="D236" s="4"/>
      <c r="E236" s="4"/>
      <c r="F236" s="4"/>
      <c r="G236" s="5"/>
      <c r="H236" s="5"/>
      <c r="I236" s="5"/>
      <c r="J236" s="2"/>
      <c r="K236" s="2"/>
      <c r="L236" s="2"/>
      <c r="M236" s="2"/>
      <c r="N236" s="2"/>
      <c r="O236" s="2"/>
      <c r="P236" s="2"/>
      <c r="W236" s="2"/>
      <c r="X236" s="2"/>
      <c r="Z236" s="2"/>
      <c r="AA236" s="2"/>
      <c r="AB236" s="2"/>
      <c r="BE236"/>
      <c r="BG236" s="2"/>
      <c r="BH236" s="2"/>
      <c r="BI236" s="2"/>
      <c r="BJ236" s="2"/>
      <c r="BK236" s="9"/>
      <c r="BL236" s="9"/>
      <c r="BM236" s="9"/>
      <c r="BN236" s="9"/>
      <c r="BO236" s="9"/>
      <c r="BP236" s="9"/>
      <c r="BQ236" s="9"/>
      <c r="BR236" s="9"/>
      <c r="BS236" s="9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</row>
    <row r="237" spans="1:121" s="7" customFormat="1">
      <c r="A237" s="2"/>
      <c r="B237" s="2"/>
      <c r="C237" s="2"/>
      <c r="D237" s="4"/>
      <c r="E237" s="4"/>
      <c r="F237" s="4"/>
      <c r="G237" s="5"/>
      <c r="H237" s="5"/>
      <c r="I237" s="5"/>
      <c r="J237" s="2"/>
      <c r="K237" s="2"/>
      <c r="L237" s="2"/>
      <c r="M237" s="2"/>
      <c r="N237" s="2"/>
      <c r="O237" s="2"/>
      <c r="P237" s="2"/>
      <c r="W237" s="2"/>
      <c r="X237" s="2"/>
      <c r="Z237" s="2"/>
      <c r="AA237" s="2"/>
      <c r="AB237" s="2"/>
      <c r="BE237"/>
      <c r="BG237" s="2"/>
      <c r="BH237" s="2"/>
      <c r="BI237" s="2"/>
      <c r="BJ237" s="2"/>
      <c r="BK237" s="9"/>
      <c r="BL237" s="9"/>
      <c r="BM237" s="9"/>
      <c r="BN237" s="9"/>
      <c r="BO237" s="9"/>
      <c r="BP237" s="9"/>
      <c r="BQ237" s="9"/>
      <c r="BR237" s="9"/>
      <c r="BS237" s="9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</row>
    <row r="238" spans="1:121" s="7" customFormat="1">
      <c r="A238" s="2"/>
      <c r="B238" s="2"/>
      <c r="C238" s="2"/>
      <c r="D238" s="4"/>
      <c r="E238" s="4"/>
      <c r="F238" s="4"/>
      <c r="G238" s="5"/>
      <c r="H238" s="5"/>
      <c r="I238" s="5"/>
      <c r="J238" s="2"/>
      <c r="K238" s="2"/>
      <c r="L238" s="2"/>
      <c r="M238" s="2"/>
      <c r="N238" s="2"/>
      <c r="O238" s="2"/>
      <c r="P238" s="2"/>
      <c r="W238" s="2"/>
      <c r="X238" s="2"/>
      <c r="Z238" s="2"/>
      <c r="AA238" s="2"/>
      <c r="AB238" s="2"/>
      <c r="BE238"/>
      <c r="BG238" s="2"/>
      <c r="BH238" s="2"/>
      <c r="BI238" s="2"/>
      <c r="BJ238" s="2"/>
      <c r="BK238" s="9"/>
      <c r="BL238" s="9"/>
      <c r="BM238" s="9"/>
      <c r="BN238" s="9"/>
      <c r="BO238" s="9"/>
      <c r="BP238" s="9"/>
      <c r="BQ238" s="9"/>
      <c r="BR238" s="9"/>
      <c r="BS238" s="9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</row>
    <row r="239" spans="1:121" s="7" customFormat="1">
      <c r="A239" s="2"/>
      <c r="B239" s="2"/>
      <c r="C239" s="2"/>
      <c r="D239" s="4"/>
      <c r="E239" s="4"/>
      <c r="F239" s="4"/>
      <c r="G239" s="5"/>
      <c r="H239" s="5"/>
      <c r="I239" s="5"/>
      <c r="J239" s="2"/>
      <c r="K239" s="2"/>
      <c r="L239" s="2"/>
      <c r="M239" s="2"/>
      <c r="N239" s="2"/>
      <c r="O239" s="2"/>
      <c r="P239" s="2"/>
      <c r="W239" s="2"/>
      <c r="X239" s="2"/>
      <c r="Z239" s="2"/>
      <c r="AA239" s="2"/>
      <c r="AB239" s="2"/>
      <c r="BE239"/>
      <c r="BG239" s="2"/>
      <c r="BH239" s="2"/>
      <c r="BI239" s="2"/>
      <c r="BJ239" s="2"/>
      <c r="BK239" s="9"/>
      <c r="BL239" s="9"/>
      <c r="BM239" s="9"/>
      <c r="BN239" s="9"/>
      <c r="BO239" s="9"/>
      <c r="BP239" s="9"/>
      <c r="BQ239" s="9"/>
      <c r="BR239" s="9"/>
      <c r="BS239" s="9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</row>
    <row r="240" spans="1:121" s="7" customFormat="1">
      <c r="A240" s="2"/>
      <c r="B240" s="2"/>
      <c r="C240" s="2"/>
      <c r="D240" s="4"/>
      <c r="E240" s="4"/>
      <c r="F240" s="4"/>
      <c r="G240" s="5"/>
      <c r="H240" s="5"/>
      <c r="I240" s="5"/>
      <c r="J240" s="2"/>
      <c r="K240" s="2"/>
      <c r="L240" s="2"/>
      <c r="M240" s="2"/>
      <c r="N240" s="2"/>
      <c r="O240" s="2"/>
      <c r="P240" s="2"/>
      <c r="W240" s="2"/>
      <c r="X240" s="2"/>
      <c r="Z240" s="2"/>
      <c r="AA240" s="2"/>
      <c r="AB240" s="2"/>
      <c r="BE240"/>
      <c r="BG240" s="2"/>
      <c r="BH240" s="2"/>
      <c r="BI240" s="2"/>
      <c r="BJ240" s="2"/>
      <c r="BK240" s="9"/>
      <c r="BL240" s="9"/>
      <c r="BM240" s="9"/>
      <c r="BN240" s="9"/>
      <c r="BO240" s="9"/>
      <c r="BP240" s="9"/>
      <c r="BQ240" s="9"/>
      <c r="BR240" s="9"/>
      <c r="BS240" s="9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  <c r="DA240" s="2"/>
      <c r="DB240" s="2"/>
      <c r="DC240" s="2"/>
      <c r="DD240" s="2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  <c r="DQ240" s="2"/>
    </row>
    <row r="241" spans="1:121" s="7" customFormat="1">
      <c r="A241" s="2"/>
      <c r="B241" s="2"/>
      <c r="C241" s="2"/>
      <c r="D241" s="4"/>
      <c r="E241" s="4"/>
      <c r="F241" s="4"/>
      <c r="G241" s="5"/>
      <c r="H241" s="5"/>
      <c r="I241" s="5"/>
      <c r="J241" s="2"/>
      <c r="K241" s="2"/>
      <c r="L241" s="2"/>
      <c r="M241" s="2"/>
      <c r="N241" s="2"/>
      <c r="O241" s="2"/>
      <c r="P241" s="2"/>
      <c r="W241" s="2"/>
      <c r="X241" s="2"/>
      <c r="Z241" s="2"/>
      <c r="AA241" s="2"/>
      <c r="AB241" s="2"/>
      <c r="BE241"/>
      <c r="BG241" s="2"/>
      <c r="BH241" s="2"/>
      <c r="BI241" s="2"/>
      <c r="BJ241" s="2"/>
      <c r="BK241" s="9"/>
      <c r="BL241" s="9"/>
      <c r="BM241" s="9"/>
      <c r="BN241" s="9"/>
      <c r="BO241" s="9"/>
      <c r="BP241" s="9"/>
      <c r="BQ241" s="9"/>
      <c r="BR241" s="9"/>
      <c r="BS241" s="9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  <c r="DA241" s="2"/>
      <c r="DB241" s="2"/>
      <c r="DC241" s="2"/>
      <c r="DD241" s="2"/>
      <c r="DE241" s="2"/>
      <c r="DF241" s="2"/>
      <c r="DG241" s="2"/>
      <c r="DH241" s="2"/>
      <c r="DI241" s="2"/>
      <c r="DJ241" s="2"/>
      <c r="DK241" s="2"/>
      <c r="DL241" s="2"/>
      <c r="DM241" s="2"/>
      <c r="DN241" s="2"/>
      <c r="DO241" s="2"/>
      <c r="DP241" s="2"/>
      <c r="DQ241" s="2"/>
    </row>
    <row r="242" spans="1:121" s="7" customFormat="1">
      <c r="A242" s="2"/>
      <c r="B242" s="2"/>
      <c r="C242" s="2"/>
      <c r="D242" s="4"/>
      <c r="E242" s="4"/>
      <c r="F242" s="4"/>
      <c r="G242" s="5"/>
      <c r="H242" s="5"/>
      <c r="I242" s="5"/>
      <c r="J242" s="2"/>
      <c r="K242" s="2"/>
      <c r="L242" s="2"/>
      <c r="M242" s="2"/>
      <c r="N242" s="2"/>
      <c r="O242" s="2"/>
      <c r="P242" s="2"/>
      <c r="W242" s="2"/>
      <c r="X242" s="2"/>
      <c r="Z242" s="2"/>
      <c r="AA242" s="2"/>
      <c r="AB242" s="2"/>
      <c r="BE242"/>
      <c r="BG242" s="2"/>
      <c r="BH242" s="2"/>
      <c r="BI242" s="2"/>
      <c r="BJ242" s="2"/>
      <c r="BK242" s="9"/>
      <c r="BL242" s="9"/>
      <c r="BM242" s="9"/>
      <c r="BN242" s="9"/>
      <c r="BO242" s="9"/>
      <c r="BP242" s="9"/>
      <c r="BQ242" s="9"/>
      <c r="BR242" s="9"/>
      <c r="BS242" s="9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Q242" s="2"/>
      <c r="CR242" s="2"/>
      <c r="CS242" s="2"/>
      <c r="CT242" s="2"/>
      <c r="CU242" s="2"/>
      <c r="CV242" s="2"/>
      <c r="CW242" s="2"/>
      <c r="CX242" s="2"/>
      <c r="CY242" s="2"/>
      <c r="CZ242" s="2"/>
      <c r="DA242" s="2"/>
      <c r="DB242" s="2"/>
      <c r="DC242" s="2"/>
      <c r="DD242" s="2"/>
      <c r="DE242" s="2"/>
      <c r="DF242" s="2"/>
      <c r="DG242" s="2"/>
      <c r="DH242" s="2"/>
      <c r="DI242" s="2"/>
      <c r="DJ242" s="2"/>
      <c r="DK242" s="2"/>
      <c r="DL242" s="2"/>
      <c r="DM242" s="2"/>
      <c r="DN242" s="2"/>
      <c r="DO242" s="2"/>
      <c r="DP242" s="2"/>
      <c r="DQ242" s="2"/>
    </row>
    <row r="243" spans="1:121" s="7" customFormat="1">
      <c r="A243" s="2"/>
      <c r="B243" s="2"/>
      <c r="C243" s="2"/>
      <c r="D243" s="4"/>
      <c r="E243" s="4"/>
      <c r="F243" s="4"/>
      <c r="G243" s="5"/>
      <c r="H243" s="5"/>
      <c r="I243" s="5"/>
      <c r="J243" s="2"/>
      <c r="K243" s="2"/>
      <c r="L243" s="2"/>
      <c r="M243" s="2"/>
      <c r="N243" s="2"/>
      <c r="O243" s="2"/>
      <c r="P243" s="2"/>
      <c r="W243" s="2"/>
      <c r="X243" s="2"/>
      <c r="Z243" s="2"/>
      <c r="AA243" s="2"/>
      <c r="AB243" s="2"/>
      <c r="BE243"/>
      <c r="BG243" s="2"/>
      <c r="BH243" s="2"/>
      <c r="BI243" s="2"/>
      <c r="BJ243" s="2"/>
      <c r="BK243" s="9"/>
      <c r="BL243" s="9"/>
      <c r="BM243" s="9"/>
      <c r="BN243" s="9"/>
      <c r="BO243" s="9"/>
      <c r="BP243" s="9"/>
      <c r="BQ243" s="9"/>
      <c r="BR243" s="9"/>
      <c r="BS243" s="9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  <c r="DA243" s="2"/>
      <c r="DB243" s="2"/>
      <c r="DC243" s="2"/>
      <c r="DD243" s="2"/>
      <c r="DE243" s="2"/>
      <c r="DF243" s="2"/>
      <c r="DG243" s="2"/>
      <c r="DH243" s="2"/>
      <c r="DI243" s="2"/>
      <c r="DJ243" s="2"/>
      <c r="DK243" s="2"/>
      <c r="DL243" s="2"/>
      <c r="DM243" s="2"/>
      <c r="DN243" s="2"/>
      <c r="DO243" s="2"/>
      <c r="DP243" s="2"/>
      <c r="DQ243" s="2"/>
    </row>
    <row r="244" spans="1:121" s="7" customFormat="1">
      <c r="A244" s="2"/>
      <c r="B244" s="2"/>
      <c r="C244" s="2"/>
      <c r="D244" s="4"/>
      <c r="E244" s="4"/>
      <c r="F244" s="4"/>
      <c r="G244" s="5"/>
      <c r="H244" s="5"/>
      <c r="I244" s="5"/>
      <c r="J244" s="2"/>
      <c r="K244" s="2"/>
      <c r="L244" s="2"/>
      <c r="M244" s="2"/>
      <c r="N244" s="2"/>
      <c r="O244" s="2"/>
      <c r="P244" s="2"/>
      <c r="W244" s="2"/>
      <c r="X244" s="2"/>
      <c r="Z244" s="2"/>
      <c r="AA244" s="2"/>
      <c r="AB244" s="2"/>
      <c r="BE244"/>
      <c r="BG244" s="2"/>
      <c r="BH244" s="2"/>
      <c r="BI244" s="2"/>
      <c r="BJ244" s="2"/>
      <c r="BK244" s="9"/>
      <c r="BL244" s="9"/>
      <c r="BM244" s="9"/>
      <c r="BN244" s="9"/>
      <c r="BO244" s="9"/>
      <c r="BP244" s="9"/>
      <c r="BQ244" s="9"/>
      <c r="BR244" s="9"/>
      <c r="BS244" s="9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  <c r="DA244" s="2"/>
      <c r="DB244" s="2"/>
      <c r="DC244" s="2"/>
      <c r="DD244" s="2"/>
      <c r="DE244" s="2"/>
      <c r="DF244" s="2"/>
      <c r="DG244" s="2"/>
      <c r="DH244" s="2"/>
      <c r="DI244" s="2"/>
      <c r="DJ244" s="2"/>
      <c r="DK244" s="2"/>
      <c r="DL244" s="2"/>
      <c r="DM244" s="2"/>
      <c r="DN244" s="2"/>
      <c r="DO244" s="2"/>
      <c r="DP244" s="2"/>
      <c r="DQ244" s="2"/>
    </row>
    <row r="245" spans="1:121" s="7" customFormat="1">
      <c r="A245" s="2"/>
      <c r="B245" s="2"/>
      <c r="C245" s="2"/>
      <c r="D245" s="4"/>
      <c r="E245" s="4"/>
      <c r="F245" s="4"/>
      <c r="G245" s="5"/>
      <c r="H245" s="5"/>
      <c r="I245" s="5"/>
      <c r="J245" s="2"/>
      <c r="K245" s="2"/>
      <c r="L245" s="2"/>
      <c r="M245" s="2"/>
      <c r="N245" s="2"/>
      <c r="O245" s="2"/>
      <c r="P245" s="2"/>
      <c r="W245" s="2"/>
      <c r="X245" s="2"/>
      <c r="Z245" s="2"/>
      <c r="AA245" s="2"/>
      <c r="AB245" s="2"/>
      <c r="BE245"/>
      <c r="BG245" s="2"/>
      <c r="BH245" s="2"/>
      <c r="BI245" s="2"/>
      <c r="BJ245" s="2"/>
      <c r="BK245" s="9"/>
      <c r="BL245" s="9"/>
      <c r="BM245" s="9"/>
      <c r="BN245" s="9"/>
      <c r="BO245" s="9"/>
      <c r="BP245" s="9"/>
      <c r="BQ245" s="9"/>
      <c r="BR245" s="9"/>
      <c r="BS245" s="9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Q245" s="2"/>
      <c r="CR245" s="2"/>
      <c r="CS245" s="2"/>
      <c r="CT245" s="2"/>
      <c r="CU245" s="2"/>
      <c r="CV245" s="2"/>
      <c r="CW245" s="2"/>
      <c r="CX245" s="2"/>
      <c r="CY245" s="2"/>
      <c r="CZ245" s="2"/>
      <c r="DA245" s="2"/>
      <c r="DB245" s="2"/>
      <c r="DC245" s="2"/>
      <c r="DD245" s="2"/>
      <c r="DE245" s="2"/>
      <c r="DF245" s="2"/>
      <c r="DG245" s="2"/>
      <c r="DH245" s="2"/>
      <c r="DI245" s="2"/>
      <c r="DJ245" s="2"/>
      <c r="DK245" s="2"/>
      <c r="DL245" s="2"/>
      <c r="DM245" s="2"/>
      <c r="DN245" s="2"/>
      <c r="DO245" s="2"/>
      <c r="DP245" s="2"/>
      <c r="DQ245" s="2"/>
    </row>
    <row r="246" spans="1:121" s="7" customFormat="1">
      <c r="A246" s="2"/>
      <c r="B246" s="2"/>
      <c r="C246" s="2"/>
      <c r="D246" s="4"/>
      <c r="E246" s="4"/>
      <c r="F246" s="4"/>
      <c r="G246" s="5"/>
      <c r="H246" s="5"/>
      <c r="I246" s="5"/>
      <c r="J246" s="2"/>
      <c r="K246" s="2"/>
      <c r="L246" s="2"/>
      <c r="M246" s="2"/>
      <c r="N246" s="2"/>
      <c r="O246" s="2"/>
      <c r="P246" s="2"/>
      <c r="W246" s="2"/>
      <c r="X246" s="2"/>
      <c r="Z246" s="2"/>
      <c r="AA246" s="2"/>
      <c r="AB246" s="2"/>
      <c r="BE246"/>
      <c r="BG246" s="2"/>
      <c r="BH246" s="2"/>
      <c r="BI246" s="2"/>
      <c r="BJ246" s="2"/>
      <c r="BK246" s="9"/>
      <c r="BL246" s="9"/>
      <c r="BM246" s="9"/>
      <c r="BN246" s="9"/>
      <c r="BO246" s="9"/>
      <c r="BP246" s="9"/>
      <c r="BQ246" s="9"/>
      <c r="BR246" s="9"/>
      <c r="BS246" s="9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  <c r="DA246" s="2"/>
      <c r="DB246" s="2"/>
      <c r="DC246" s="2"/>
      <c r="DD246" s="2"/>
      <c r="DE246" s="2"/>
      <c r="DF246" s="2"/>
      <c r="DG246" s="2"/>
      <c r="DH246" s="2"/>
      <c r="DI246" s="2"/>
      <c r="DJ246" s="2"/>
      <c r="DK246" s="2"/>
      <c r="DL246" s="2"/>
      <c r="DM246" s="2"/>
      <c r="DN246" s="2"/>
      <c r="DO246" s="2"/>
      <c r="DP246" s="2"/>
      <c r="DQ246" s="2"/>
    </row>
    <row r="247" spans="1:121" s="7" customFormat="1">
      <c r="A247" s="2"/>
      <c r="B247" s="2"/>
      <c r="C247" s="2"/>
      <c r="D247" s="4"/>
      <c r="E247" s="4"/>
      <c r="F247" s="4"/>
      <c r="G247" s="5"/>
      <c r="H247" s="5"/>
      <c r="I247" s="5"/>
      <c r="J247" s="2"/>
      <c r="K247" s="2"/>
      <c r="L247" s="2"/>
      <c r="M247" s="2"/>
      <c r="N247" s="2"/>
      <c r="O247" s="2"/>
      <c r="P247" s="2"/>
      <c r="W247" s="2"/>
      <c r="X247" s="2"/>
      <c r="Z247" s="2"/>
      <c r="AA247" s="2"/>
      <c r="AB247" s="2"/>
      <c r="BE247"/>
      <c r="BG247" s="2"/>
      <c r="BH247" s="2"/>
      <c r="BI247" s="2"/>
      <c r="BJ247" s="2"/>
      <c r="BK247" s="9"/>
      <c r="BL247" s="9"/>
      <c r="BM247" s="9"/>
      <c r="BN247" s="9"/>
      <c r="BO247" s="9"/>
      <c r="BP247" s="9"/>
      <c r="BQ247" s="9"/>
      <c r="BR247" s="9"/>
      <c r="BS247" s="9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Q247" s="2"/>
      <c r="CR247" s="2"/>
      <c r="CS247" s="2"/>
      <c r="CT247" s="2"/>
      <c r="CU247" s="2"/>
      <c r="CV247" s="2"/>
      <c r="CW247" s="2"/>
      <c r="CX247" s="2"/>
      <c r="CY247" s="2"/>
      <c r="CZ247" s="2"/>
      <c r="DA247" s="2"/>
      <c r="DB247" s="2"/>
      <c r="DC247" s="2"/>
      <c r="DD247" s="2"/>
      <c r="DE247" s="2"/>
      <c r="DF247" s="2"/>
      <c r="DG247" s="2"/>
      <c r="DH247" s="2"/>
      <c r="DI247" s="2"/>
      <c r="DJ247" s="2"/>
      <c r="DK247" s="2"/>
      <c r="DL247" s="2"/>
      <c r="DM247" s="2"/>
      <c r="DN247" s="2"/>
      <c r="DO247" s="2"/>
      <c r="DP247" s="2"/>
      <c r="DQ247" s="2"/>
    </row>
    <row r="248" spans="1:121" s="7" customFormat="1">
      <c r="A248" s="2"/>
      <c r="B248" s="2"/>
      <c r="C248" s="2"/>
      <c r="D248" s="4"/>
      <c r="E248" s="4"/>
      <c r="F248" s="4"/>
      <c r="G248" s="5"/>
      <c r="H248" s="5"/>
      <c r="I248" s="5"/>
      <c r="J248" s="2"/>
      <c r="K248" s="2"/>
      <c r="L248" s="2"/>
      <c r="M248" s="2"/>
      <c r="N248" s="2"/>
      <c r="O248" s="2"/>
      <c r="P248" s="2"/>
      <c r="W248" s="2"/>
      <c r="X248" s="2"/>
      <c r="Z248" s="2"/>
      <c r="AA248" s="2"/>
      <c r="AB248" s="2"/>
      <c r="BE248"/>
      <c r="BG248" s="2"/>
      <c r="BH248" s="2"/>
      <c r="BI248" s="2"/>
      <c r="BJ248" s="2"/>
      <c r="BK248" s="9"/>
      <c r="BL248" s="9"/>
      <c r="BM248" s="9"/>
      <c r="BN248" s="9"/>
      <c r="BO248" s="9"/>
      <c r="BP248" s="9"/>
      <c r="BQ248" s="9"/>
      <c r="BR248" s="9"/>
      <c r="BS248" s="9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Q248" s="2"/>
      <c r="CR248" s="2"/>
      <c r="CS248" s="2"/>
      <c r="CT248" s="2"/>
      <c r="CU248" s="2"/>
      <c r="CV248" s="2"/>
      <c r="CW248" s="2"/>
      <c r="CX248" s="2"/>
      <c r="CY248" s="2"/>
      <c r="CZ248" s="2"/>
      <c r="DA248" s="2"/>
      <c r="DB248" s="2"/>
      <c r="DC248" s="2"/>
      <c r="DD248" s="2"/>
      <c r="DE248" s="2"/>
      <c r="DF248" s="2"/>
      <c r="DG248" s="2"/>
      <c r="DH248" s="2"/>
      <c r="DI248" s="2"/>
      <c r="DJ248" s="2"/>
      <c r="DK248" s="2"/>
      <c r="DL248" s="2"/>
      <c r="DM248" s="2"/>
      <c r="DN248" s="2"/>
      <c r="DO248" s="2"/>
      <c r="DP248" s="2"/>
      <c r="DQ248" s="2"/>
    </row>
    <row r="249" spans="1:121" s="7" customFormat="1">
      <c r="A249" s="2"/>
      <c r="B249" s="2"/>
      <c r="C249" s="2"/>
      <c r="D249" s="4"/>
      <c r="E249" s="4"/>
      <c r="F249" s="4"/>
      <c r="G249" s="5"/>
      <c r="H249" s="5"/>
      <c r="I249" s="5"/>
      <c r="J249" s="2"/>
      <c r="K249" s="2"/>
      <c r="L249" s="2"/>
      <c r="M249" s="2"/>
      <c r="N249" s="2"/>
      <c r="O249" s="2"/>
      <c r="P249" s="2"/>
      <c r="W249" s="2"/>
      <c r="X249" s="2"/>
      <c r="Z249" s="2"/>
      <c r="AA249" s="2"/>
      <c r="AB249" s="2"/>
      <c r="BE249"/>
      <c r="BG249" s="2"/>
      <c r="BH249" s="2"/>
      <c r="BI249" s="2"/>
      <c r="BJ249" s="2"/>
      <c r="BK249" s="9"/>
      <c r="BL249" s="9"/>
      <c r="BM249" s="9"/>
      <c r="BN249" s="9"/>
      <c r="BO249" s="9"/>
      <c r="BP249" s="9"/>
      <c r="BQ249" s="9"/>
      <c r="BR249" s="9"/>
      <c r="BS249" s="9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Q249" s="2"/>
      <c r="CR249" s="2"/>
      <c r="CS249" s="2"/>
      <c r="CT249" s="2"/>
      <c r="CU249" s="2"/>
      <c r="CV249" s="2"/>
      <c r="CW249" s="2"/>
      <c r="CX249" s="2"/>
      <c r="CY249" s="2"/>
      <c r="CZ249" s="2"/>
      <c r="DA249" s="2"/>
      <c r="DB249" s="2"/>
      <c r="DC249" s="2"/>
      <c r="DD249" s="2"/>
      <c r="DE249" s="2"/>
      <c r="DF249" s="2"/>
      <c r="DG249" s="2"/>
      <c r="DH249" s="2"/>
      <c r="DI249" s="2"/>
      <c r="DJ249" s="2"/>
      <c r="DK249" s="2"/>
      <c r="DL249" s="2"/>
      <c r="DM249" s="2"/>
      <c r="DN249" s="2"/>
      <c r="DO249" s="2"/>
      <c r="DP249" s="2"/>
      <c r="DQ249" s="2"/>
    </row>
    <row r="250" spans="1:121" s="7" customFormat="1">
      <c r="A250" s="2"/>
      <c r="B250" s="2"/>
      <c r="C250" s="2"/>
      <c r="D250" s="4"/>
      <c r="E250" s="4"/>
      <c r="F250" s="4"/>
      <c r="G250" s="5"/>
      <c r="H250" s="5"/>
      <c r="I250" s="5"/>
      <c r="J250" s="2"/>
      <c r="K250" s="2"/>
      <c r="L250" s="2"/>
      <c r="M250" s="2"/>
      <c r="N250" s="2"/>
      <c r="O250" s="2"/>
      <c r="P250" s="2"/>
      <c r="W250" s="2"/>
      <c r="X250" s="2"/>
      <c r="Z250" s="2"/>
      <c r="AA250" s="2"/>
      <c r="AB250" s="2"/>
      <c r="BE250"/>
      <c r="BG250" s="2"/>
      <c r="BH250" s="2"/>
      <c r="BI250" s="2"/>
      <c r="BJ250" s="2"/>
      <c r="BK250" s="9"/>
      <c r="BL250" s="9"/>
      <c r="BM250" s="9"/>
      <c r="BN250" s="9"/>
      <c r="BO250" s="9"/>
      <c r="BP250" s="9"/>
      <c r="BQ250" s="9"/>
      <c r="BR250" s="9"/>
      <c r="BS250" s="9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Q250" s="2"/>
      <c r="CR250" s="2"/>
      <c r="CS250" s="2"/>
      <c r="CT250" s="2"/>
      <c r="CU250" s="2"/>
      <c r="CV250" s="2"/>
      <c r="CW250" s="2"/>
      <c r="CX250" s="2"/>
      <c r="CY250" s="2"/>
      <c r="CZ250" s="2"/>
      <c r="DA250" s="2"/>
      <c r="DB250" s="2"/>
      <c r="DC250" s="2"/>
      <c r="DD250" s="2"/>
      <c r="DE250" s="2"/>
      <c r="DF250" s="2"/>
      <c r="DG250" s="2"/>
      <c r="DH250" s="2"/>
      <c r="DI250" s="2"/>
      <c r="DJ250" s="2"/>
      <c r="DK250" s="2"/>
      <c r="DL250" s="2"/>
      <c r="DM250" s="2"/>
      <c r="DN250" s="2"/>
      <c r="DO250" s="2"/>
      <c r="DP250" s="2"/>
      <c r="DQ250" s="2"/>
    </row>
    <row r="251" spans="1:121" s="7" customFormat="1">
      <c r="A251" s="2"/>
      <c r="B251" s="2"/>
      <c r="C251" s="2"/>
      <c r="D251" s="4"/>
      <c r="E251" s="4"/>
      <c r="F251" s="4"/>
      <c r="G251" s="5"/>
      <c r="H251" s="5"/>
      <c r="I251" s="5"/>
      <c r="J251" s="2"/>
      <c r="K251" s="2"/>
      <c r="L251" s="2"/>
      <c r="M251" s="2"/>
      <c r="N251" s="2"/>
      <c r="O251" s="2"/>
      <c r="P251" s="2"/>
      <c r="W251" s="2"/>
      <c r="X251" s="2"/>
      <c r="Z251" s="2"/>
      <c r="AA251" s="2"/>
      <c r="AB251" s="2"/>
      <c r="BE251"/>
      <c r="BG251" s="2"/>
      <c r="BH251" s="2"/>
      <c r="BI251" s="2"/>
      <c r="BJ251" s="2"/>
      <c r="BK251" s="9"/>
      <c r="BL251" s="9"/>
      <c r="BM251" s="9"/>
      <c r="BN251" s="9"/>
      <c r="BO251" s="9"/>
      <c r="BP251" s="9"/>
      <c r="BQ251" s="9"/>
      <c r="BR251" s="9"/>
      <c r="BS251" s="9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Q251" s="2"/>
      <c r="CR251" s="2"/>
      <c r="CS251" s="2"/>
      <c r="CT251" s="2"/>
      <c r="CU251" s="2"/>
      <c r="CV251" s="2"/>
      <c r="CW251" s="2"/>
      <c r="CX251" s="2"/>
      <c r="CY251" s="2"/>
      <c r="CZ251" s="2"/>
      <c r="DA251" s="2"/>
      <c r="DB251" s="2"/>
      <c r="DC251" s="2"/>
      <c r="DD251" s="2"/>
      <c r="DE251" s="2"/>
      <c r="DF251" s="2"/>
      <c r="DG251" s="2"/>
      <c r="DH251" s="2"/>
      <c r="DI251" s="2"/>
      <c r="DJ251" s="2"/>
      <c r="DK251" s="2"/>
      <c r="DL251" s="2"/>
      <c r="DM251" s="2"/>
      <c r="DN251" s="2"/>
      <c r="DO251" s="2"/>
      <c r="DP251" s="2"/>
      <c r="DQ251" s="2"/>
    </row>
    <row r="252" spans="1:121" s="7" customFormat="1">
      <c r="A252" s="2"/>
      <c r="B252" s="2"/>
      <c r="C252" s="2"/>
      <c r="D252" s="4"/>
      <c r="E252" s="4"/>
      <c r="F252" s="4"/>
      <c r="G252" s="5"/>
      <c r="H252" s="5"/>
      <c r="I252" s="5"/>
      <c r="J252" s="2"/>
      <c r="K252" s="2"/>
      <c r="L252" s="2"/>
      <c r="M252" s="2"/>
      <c r="N252" s="2"/>
      <c r="O252" s="2"/>
      <c r="P252" s="2"/>
      <c r="W252" s="2"/>
      <c r="X252" s="2"/>
      <c r="Z252" s="2"/>
      <c r="AA252" s="2"/>
      <c r="AB252" s="2"/>
      <c r="BE252"/>
      <c r="BG252" s="2"/>
      <c r="BH252" s="2"/>
      <c r="BI252" s="2"/>
      <c r="BJ252" s="2"/>
      <c r="BK252" s="9"/>
      <c r="BL252" s="9"/>
      <c r="BM252" s="9"/>
      <c r="BN252" s="9"/>
      <c r="BO252" s="9"/>
      <c r="BP252" s="9"/>
      <c r="BQ252" s="9"/>
      <c r="BR252" s="9"/>
      <c r="BS252" s="9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Q252" s="2"/>
      <c r="CR252" s="2"/>
      <c r="CS252" s="2"/>
      <c r="CT252" s="2"/>
      <c r="CU252" s="2"/>
      <c r="CV252" s="2"/>
      <c r="CW252" s="2"/>
      <c r="CX252" s="2"/>
      <c r="CY252" s="2"/>
      <c r="CZ252" s="2"/>
      <c r="DA252" s="2"/>
      <c r="DB252" s="2"/>
      <c r="DC252" s="2"/>
      <c r="DD252" s="2"/>
      <c r="DE252" s="2"/>
      <c r="DF252" s="2"/>
      <c r="DG252" s="2"/>
      <c r="DH252" s="2"/>
      <c r="DI252" s="2"/>
      <c r="DJ252" s="2"/>
      <c r="DK252" s="2"/>
      <c r="DL252" s="2"/>
      <c r="DM252" s="2"/>
      <c r="DN252" s="2"/>
      <c r="DO252" s="2"/>
      <c r="DP252" s="2"/>
      <c r="DQ252" s="2"/>
    </row>
    <row r="253" spans="1:121" s="7" customFormat="1">
      <c r="A253" s="2"/>
      <c r="B253" s="2"/>
      <c r="C253" s="2"/>
      <c r="D253" s="4"/>
      <c r="E253" s="4"/>
      <c r="F253" s="4"/>
      <c r="G253" s="5"/>
      <c r="H253" s="5"/>
      <c r="I253" s="5"/>
      <c r="J253" s="2"/>
      <c r="K253" s="2"/>
      <c r="L253" s="2"/>
      <c r="M253" s="2"/>
      <c r="N253" s="2"/>
      <c r="O253" s="2"/>
      <c r="P253" s="2"/>
      <c r="W253" s="2"/>
      <c r="X253" s="2"/>
      <c r="Z253" s="2"/>
      <c r="AA253" s="2"/>
      <c r="AB253" s="2"/>
      <c r="BE253"/>
      <c r="BG253" s="2"/>
      <c r="BH253" s="2"/>
      <c r="BI253" s="2"/>
      <c r="BJ253" s="2"/>
      <c r="BK253" s="9"/>
      <c r="BL253" s="9"/>
      <c r="BM253" s="9"/>
      <c r="BN253" s="9"/>
      <c r="BO253" s="9"/>
      <c r="BP253" s="9"/>
      <c r="BQ253" s="9"/>
      <c r="BR253" s="9"/>
      <c r="BS253" s="9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Q253" s="2"/>
      <c r="CR253" s="2"/>
      <c r="CS253" s="2"/>
      <c r="CT253" s="2"/>
      <c r="CU253" s="2"/>
      <c r="CV253" s="2"/>
      <c r="CW253" s="2"/>
      <c r="CX253" s="2"/>
      <c r="CY253" s="2"/>
      <c r="CZ253" s="2"/>
      <c r="DA253" s="2"/>
      <c r="DB253" s="2"/>
      <c r="DC253" s="2"/>
      <c r="DD253" s="2"/>
      <c r="DE253" s="2"/>
      <c r="DF253" s="2"/>
      <c r="DG253" s="2"/>
      <c r="DH253" s="2"/>
      <c r="DI253" s="2"/>
      <c r="DJ253" s="2"/>
      <c r="DK253" s="2"/>
      <c r="DL253" s="2"/>
      <c r="DM253" s="2"/>
      <c r="DN253" s="2"/>
      <c r="DO253" s="2"/>
      <c r="DP253" s="2"/>
      <c r="DQ253" s="2"/>
    </row>
    <row r="254" spans="1:121" s="7" customFormat="1">
      <c r="A254" s="2"/>
      <c r="B254" s="2"/>
      <c r="C254" s="2"/>
      <c r="D254" s="4"/>
      <c r="E254" s="4"/>
      <c r="F254" s="4"/>
      <c r="G254" s="5"/>
      <c r="H254" s="5"/>
      <c r="I254" s="5"/>
      <c r="J254" s="2"/>
      <c r="K254" s="2"/>
      <c r="L254" s="2"/>
      <c r="M254" s="2"/>
      <c r="N254" s="2"/>
      <c r="O254" s="2"/>
      <c r="P254" s="2"/>
      <c r="W254" s="2"/>
      <c r="X254" s="2"/>
      <c r="Z254" s="2"/>
      <c r="AA254" s="2"/>
      <c r="AB254" s="2"/>
      <c r="BE254"/>
      <c r="BG254" s="2"/>
      <c r="BH254" s="2"/>
      <c r="BI254" s="2"/>
      <c r="BJ254" s="2"/>
      <c r="BK254" s="9"/>
      <c r="BL254" s="9"/>
      <c r="BM254" s="9"/>
      <c r="BN254" s="9"/>
      <c r="BO254" s="9"/>
      <c r="BP254" s="9"/>
      <c r="BQ254" s="9"/>
      <c r="BR254" s="9"/>
      <c r="BS254" s="9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Q254" s="2"/>
      <c r="CR254" s="2"/>
      <c r="CS254" s="2"/>
      <c r="CT254" s="2"/>
      <c r="CU254" s="2"/>
      <c r="CV254" s="2"/>
      <c r="CW254" s="2"/>
      <c r="CX254" s="2"/>
      <c r="CY254" s="2"/>
      <c r="CZ254" s="2"/>
      <c r="DA254" s="2"/>
      <c r="DB254" s="2"/>
      <c r="DC254" s="2"/>
      <c r="DD254" s="2"/>
      <c r="DE254" s="2"/>
      <c r="DF254" s="2"/>
      <c r="DG254" s="2"/>
      <c r="DH254" s="2"/>
      <c r="DI254" s="2"/>
      <c r="DJ254" s="2"/>
      <c r="DK254" s="2"/>
      <c r="DL254" s="2"/>
      <c r="DM254" s="2"/>
      <c r="DN254" s="2"/>
      <c r="DO254" s="2"/>
      <c r="DP254" s="2"/>
      <c r="DQ254" s="2"/>
    </row>
    <row r="255" spans="1:121" s="7" customFormat="1">
      <c r="A255" s="2"/>
      <c r="B255" s="2"/>
      <c r="C255" s="2"/>
      <c r="D255" s="4"/>
      <c r="E255" s="4"/>
      <c r="F255" s="4"/>
      <c r="G255" s="5"/>
      <c r="H255" s="5"/>
      <c r="I255" s="5"/>
      <c r="J255" s="2"/>
      <c r="K255" s="2"/>
      <c r="L255" s="2"/>
      <c r="M255" s="2"/>
      <c r="N255" s="2"/>
      <c r="O255" s="2"/>
      <c r="P255" s="2"/>
      <c r="W255" s="2"/>
      <c r="X255" s="2"/>
      <c r="Z255" s="2"/>
      <c r="AA255" s="2"/>
      <c r="AB255" s="2"/>
      <c r="BE255"/>
      <c r="BG255" s="2"/>
      <c r="BH255" s="2"/>
      <c r="BI255" s="2"/>
      <c r="BJ255" s="2"/>
      <c r="BK255" s="9"/>
      <c r="BL255" s="9"/>
      <c r="BM255" s="9"/>
      <c r="BN255" s="9"/>
      <c r="BO255" s="9"/>
      <c r="BP255" s="9"/>
      <c r="BQ255" s="9"/>
      <c r="BR255" s="9"/>
      <c r="BS255" s="9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Q255" s="2"/>
      <c r="CR255" s="2"/>
      <c r="CS255" s="2"/>
      <c r="CT255" s="2"/>
      <c r="CU255" s="2"/>
      <c r="CV255" s="2"/>
      <c r="CW255" s="2"/>
      <c r="CX255" s="2"/>
      <c r="CY255" s="2"/>
      <c r="CZ255" s="2"/>
      <c r="DA255" s="2"/>
      <c r="DB255" s="2"/>
      <c r="DC255" s="2"/>
      <c r="DD255" s="2"/>
      <c r="DE255" s="2"/>
      <c r="DF255" s="2"/>
      <c r="DG255" s="2"/>
      <c r="DH255" s="2"/>
      <c r="DI255" s="2"/>
      <c r="DJ255" s="2"/>
      <c r="DK255" s="2"/>
      <c r="DL255" s="2"/>
      <c r="DM255" s="2"/>
      <c r="DN255" s="2"/>
      <c r="DO255" s="2"/>
      <c r="DP255" s="2"/>
      <c r="DQ255" s="2"/>
    </row>
    <row r="256" spans="1:121" s="7" customFormat="1">
      <c r="A256" s="2"/>
      <c r="B256" s="2"/>
      <c r="C256" s="2"/>
      <c r="D256" s="4"/>
      <c r="E256" s="4"/>
      <c r="F256" s="4"/>
      <c r="G256" s="5"/>
      <c r="H256" s="5"/>
      <c r="I256" s="5"/>
      <c r="J256" s="2"/>
      <c r="K256" s="2"/>
      <c r="L256" s="2"/>
      <c r="M256" s="2"/>
      <c r="N256" s="2"/>
      <c r="O256" s="2"/>
      <c r="P256" s="2"/>
      <c r="W256" s="2"/>
      <c r="X256" s="2"/>
      <c r="Z256" s="2"/>
      <c r="AA256" s="2"/>
      <c r="AB256" s="2"/>
      <c r="BE256"/>
      <c r="BG256" s="2"/>
      <c r="BH256" s="2"/>
      <c r="BI256" s="2"/>
      <c r="BJ256" s="2"/>
      <c r="BK256" s="9"/>
      <c r="BL256" s="9"/>
      <c r="BM256" s="9"/>
      <c r="BN256" s="9"/>
      <c r="BO256" s="9"/>
      <c r="BP256" s="9"/>
      <c r="BQ256" s="9"/>
      <c r="BR256" s="9"/>
      <c r="BS256" s="9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Q256" s="2"/>
      <c r="CR256" s="2"/>
      <c r="CS256" s="2"/>
      <c r="CT256" s="2"/>
      <c r="CU256" s="2"/>
      <c r="CV256" s="2"/>
      <c r="CW256" s="2"/>
      <c r="CX256" s="2"/>
      <c r="CY256" s="2"/>
      <c r="CZ256" s="2"/>
      <c r="DA256" s="2"/>
      <c r="DB256" s="2"/>
      <c r="DC256" s="2"/>
      <c r="DD256" s="2"/>
      <c r="DE256" s="2"/>
      <c r="DF256" s="2"/>
      <c r="DG256" s="2"/>
      <c r="DH256" s="2"/>
      <c r="DI256" s="2"/>
      <c r="DJ256" s="2"/>
      <c r="DK256" s="2"/>
      <c r="DL256" s="2"/>
      <c r="DM256" s="2"/>
      <c r="DN256" s="2"/>
      <c r="DO256" s="2"/>
      <c r="DP256" s="2"/>
      <c r="DQ256" s="2"/>
    </row>
    <row r="257" spans="1:121" s="7" customFormat="1">
      <c r="A257" s="2"/>
      <c r="B257" s="2"/>
      <c r="C257" s="2"/>
      <c r="D257" s="4"/>
      <c r="E257" s="4"/>
      <c r="F257" s="4"/>
      <c r="G257" s="5"/>
      <c r="H257" s="5"/>
      <c r="I257" s="5"/>
      <c r="J257" s="2"/>
      <c r="K257" s="2"/>
      <c r="L257" s="2"/>
      <c r="M257" s="2"/>
      <c r="N257" s="2"/>
      <c r="O257" s="2"/>
      <c r="P257" s="2"/>
      <c r="W257" s="2"/>
      <c r="X257" s="2"/>
      <c r="Z257" s="2"/>
      <c r="AA257" s="2"/>
      <c r="AB257" s="2"/>
      <c r="BE257"/>
      <c r="BG257" s="2"/>
      <c r="BH257" s="2"/>
      <c r="BI257" s="2"/>
      <c r="BJ257" s="2"/>
      <c r="BK257" s="9"/>
      <c r="BL257" s="9"/>
      <c r="BM257" s="9"/>
      <c r="BN257" s="9"/>
      <c r="BO257" s="9"/>
      <c r="BP257" s="9"/>
      <c r="BQ257" s="9"/>
      <c r="BR257" s="9"/>
      <c r="BS257" s="9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Q257" s="2"/>
      <c r="CR257" s="2"/>
      <c r="CS257" s="2"/>
      <c r="CT257" s="2"/>
      <c r="CU257" s="2"/>
      <c r="CV257" s="2"/>
      <c r="CW257" s="2"/>
      <c r="CX257" s="2"/>
      <c r="CY257" s="2"/>
      <c r="CZ257" s="2"/>
      <c r="DA257" s="2"/>
      <c r="DB257" s="2"/>
      <c r="DC257" s="2"/>
      <c r="DD257" s="2"/>
      <c r="DE257" s="2"/>
      <c r="DF257" s="2"/>
      <c r="DG257" s="2"/>
      <c r="DH257" s="2"/>
      <c r="DI257" s="2"/>
      <c r="DJ257" s="2"/>
      <c r="DK257" s="2"/>
      <c r="DL257" s="2"/>
      <c r="DM257" s="2"/>
      <c r="DN257" s="2"/>
      <c r="DO257" s="2"/>
      <c r="DP257" s="2"/>
      <c r="DQ257" s="2"/>
    </row>
    <row r="258" spans="1:121" s="7" customFormat="1">
      <c r="A258" s="2"/>
      <c r="B258" s="2"/>
      <c r="C258" s="2"/>
      <c r="D258" s="4"/>
      <c r="E258" s="4"/>
      <c r="F258" s="4"/>
      <c r="G258" s="5"/>
      <c r="H258" s="5"/>
      <c r="I258" s="5"/>
      <c r="J258" s="2"/>
      <c r="K258" s="2"/>
      <c r="L258" s="2"/>
      <c r="M258" s="2"/>
      <c r="N258" s="2"/>
      <c r="O258" s="2"/>
      <c r="P258" s="2"/>
      <c r="W258" s="2"/>
      <c r="X258" s="2"/>
      <c r="Z258" s="2"/>
      <c r="AA258" s="2"/>
      <c r="AB258" s="2"/>
      <c r="BE258"/>
      <c r="BG258" s="2"/>
      <c r="BH258" s="2"/>
      <c r="BI258" s="2"/>
      <c r="BJ258" s="2"/>
      <c r="BK258" s="9"/>
      <c r="BL258" s="9"/>
      <c r="BM258" s="9"/>
      <c r="BN258" s="9"/>
      <c r="BO258" s="9"/>
      <c r="BP258" s="9"/>
      <c r="BQ258" s="9"/>
      <c r="BR258" s="9"/>
      <c r="BS258" s="9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Q258" s="2"/>
      <c r="CR258" s="2"/>
      <c r="CS258" s="2"/>
      <c r="CT258" s="2"/>
      <c r="CU258" s="2"/>
      <c r="CV258" s="2"/>
      <c r="CW258" s="2"/>
      <c r="CX258" s="2"/>
      <c r="CY258" s="2"/>
      <c r="CZ258" s="2"/>
      <c r="DA258" s="2"/>
      <c r="DB258" s="2"/>
      <c r="DC258" s="2"/>
      <c r="DD258" s="2"/>
      <c r="DE258" s="2"/>
      <c r="DF258" s="2"/>
      <c r="DG258" s="2"/>
      <c r="DH258" s="2"/>
      <c r="DI258" s="2"/>
      <c r="DJ258" s="2"/>
      <c r="DK258" s="2"/>
      <c r="DL258" s="2"/>
      <c r="DM258" s="2"/>
      <c r="DN258" s="2"/>
      <c r="DO258" s="2"/>
      <c r="DP258" s="2"/>
      <c r="DQ258" s="2"/>
    </row>
    <row r="259" spans="1:121" s="7" customFormat="1">
      <c r="A259" s="2"/>
      <c r="B259" s="2"/>
      <c r="C259" s="2"/>
      <c r="D259" s="4"/>
      <c r="E259" s="4"/>
      <c r="F259" s="4"/>
      <c r="G259" s="5"/>
      <c r="H259" s="5"/>
      <c r="I259" s="5"/>
      <c r="J259" s="2"/>
      <c r="K259" s="2"/>
      <c r="L259" s="2"/>
      <c r="M259" s="2"/>
      <c r="N259" s="2"/>
      <c r="O259" s="2"/>
      <c r="P259" s="2"/>
      <c r="W259" s="2"/>
      <c r="X259" s="2"/>
      <c r="Z259" s="2"/>
      <c r="AA259" s="2"/>
      <c r="AB259" s="2"/>
      <c r="BE259"/>
      <c r="BG259" s="2"/>
      <c r="BH259" s="2"/>
      <c r="BI259" s="2"/>
      <c r="BJ259" s="2"/>
      <c r="BK259" s="9"/>
      <c r="BL259" s="9"/>
      <c r="BM259" s="9"/>
      <c r="BN259" s="9"/>
      <c r="BO259" s="9"/>
      <c r="BP259" s="9"/>
      <c r="BQ259" s="9"/>
      <c r="BR259" s="9"/>
      <c r="BS259" s="9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Q259" s="2"/>
      <c r="CR259" s="2"/>
      <c r="CS259" s="2"/>
      <c r="CT259" s="2"/>
      <c r="CU259" s="2"/>
      <c r="CV259" s="2"/>
      <c r="CW259" s="2"/>
      <c r="CX259" s="2"/>
      <c r="CY259" s="2"/>
      <c r="CZ259" s="2"/>
      <c r="DA259" s="2"/>
      <c r="DB259" s="2"/>
      <c r="DC259" s="2"/>
      <c r="DD259" s="2"/>
      <c r="DE259" s="2"/>
      <c r="DF259" s="2"/>
      <c r="DG259" s="2"/>
      <c r="DH259" s="2"/>
      <c r="DI259" s="2"/>
      <c r="DJ259" s="2"/>
      <c r="DK259" s="2"/>
      <c r="DL259" s="2"/>
      <c r="DM259" s="2"/>
      <c r="DN259" s="2"/>
      <c r="DO259" s="2"/>
      <c r="DP259" s="2"/>
      <c r="DQ259" s="2"/>
    </row>
    <row r="260" spans="1:121" s="7" customFormat="1">
      <c r="A260" s="2"/>
      <c r="B260" s="2"/>
      <c r="C260" s="2"/>
      <c r="D260" s="4"/>
      <c r="E260" s="4"/>
      <c r="F260" s="4"/>
      <c r="G260" s="5"/>
      <c r="H260" s="5"/>
      <c r="I260" s="5"/>
      <c r="J260" s="2"/>
      <c r="K260" s="2"/>
      <c r="L260" s="2"/>
      <c r="M260" s="2"/>
      <c r="N260" s="2"/>
      <c r="O260" s="2"/>
      <c r="P260" s="2"/>
      <c r="W260" s="2"/>
      <c r="X260" s="2"/>
      <c r="Z260" s="2"/>
      <c r="AA260" s="2"/>
      <c r="AB260" s="2"/>
      <c r="BE260"/>
      <c r="BG260" s="2"/>
      <c r="BH260" s="2"/>
      <c r="BI260" s="2"/>
      <c r="BJ260" s="2"/>
      <c r="BK260" s="9"/>
      <c r="BL260" s="9"/>
      <c r="BM260" s="9"/>
      <c r="BN260" s="9"/>
      <c r="BO260" s="9"/>
      <c r="BP260" s="9"/>
      <c r="BQ260" s="9"/>
      <c r="BR260" s="9"/>
      <c r="BS260" s="9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Q260" s="2"/>
      <c r="CR260" s="2"/>
      <c r="CS260" s="2"/>
      <c r="CT260" s="2"/>
      <c r="CU260" s="2"/>
      <c r="CV260" s="2"/>
      <c r="CW260" s="2"/>
      <c r="CX260" s="2"/>
      <c r="CY260" s="2"/>
      <c r="CZ260" s="2"/>
      <c r="DA260" s="2"/>
      <c r="DB260" s="2"/>
      <c r="DC260" s="2"/>
      <c r="DD260" s="2"/>
      <c r="DE260" s="2"/>
      <c r="DF260" s="2"/>
      <c r="DG260" s="2"/>
      <c r="DH260" s="2"/>
      <c r="DI260" s="2"/>
      <c r="DJ260" s="2"/>
      <c r="DK260" s="2"/>
      <c r="DL260" s="2"/>
      <c r="DM260" s="2"/>
      <c r="DN260" s="2"/>
      <c r="DO260" s="2"/>
      <c r="DP260" s="2"/>
      <c r="DQ260" s="2"/>
    </row>
    <row r="261" spans="1:121" s="7" customFormat="1">
      <c r="A261" s="2"/>
      <c r="B261" s="2"/>
      <c r="C261" s="2"/>
      <c r="D261" s="4"/>
      <c r="E261" s="4"/>
      <c r="F261" s="4"/>
      <c r="G261" s="5"/>
      <c r="H261" s="5"/>
      <c r="I261" s="5"/>
      <c r="J261" s="2"/>
      <c r="K261" s="2"/>
      <c r="L261" s="2"/>
      <c r="M261" s="2"/>
      <c r="N261" s="2"/>
      <c r="O261" s="2"/>
      <c r="P261" s="2"/>
      <c r="W261" s="2"/>
      <c r="X261" s="2"/>
      <c r="Z261" s="2"/>
      <c r="AA261" s="2"/>
      <c r="AB261" s="2"/>
      <c r="BE261"/>
      <c r="BG261" s="2"/>
      <c r="BH261" s="2"/>
      <c r="BI261" s="2"/>
      <c r="BJ261" s="2"/>
      <c r="BK261" s="9"/>
      <c r="BL261" s="9"/>
      <c r="BM261" s="9"/>
      <c r="BN261" s="9"/>
      <c r="BO261" s="9"/>
      <c r="BP261" s="9"/>
      <c r="BQ261" s="9"/>
      <c r="BR261" s="9"/>
      <c r="BS261" s="9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Q261" s="2"/>
      <c r="CR261" s="2"/>
      <c r="CS261" s="2"/>
      <c r="CT261" s="2"/>
      <c r="CU261" s="2"/>
      <c r="CV261" s="2"/>
      <c r="CW261" s="2"/>
      <c r="CX261" s="2"/>
      <c r="CY261" s="2"/>
      <c r="CZ261" s="2"/>
      <c r="DA261" s="2"/>
      <c r="DB261" s="2"/>
      <c r="DC261" s="2"/>
      <c r="DD261" s="2"/>
      <c r="DE261" s="2"/>
      <c r="DF261" s="2"/>
      <c r="DG261" s="2"/>
      <c r="DH261" s="2"/>
      <c r="DI261" s="2"/>
      <c r="DJ261" s="2"/>
      <c r="DK261" s="2"/>
      <c r="DL261" s="2"/>
      <c r="DM261" s="2"/>
      <c r="DN261" s="2"/>
      <c r="DO261" s="2"/>
      <c r="DP261" s="2"/>
      <c r="DQ261" s="2"/>
    </row>
    <row r="262" spans="1:121" s="7" customFormat="1">
      <c r="A262" s="2"/>
      <c r="B262" s="2"/>
      <c r="C262" s="2"/>
      <c r="D262" s="4"/>
      <c r="E262" s="4"/>
      <c r="F262" s="4"/>
      <c r="G262" s="5"/>
      <c r="H262" s="5"/>
      <c r="I262" s="5"/>
      <c r="J262" s="2"/>
      <c r="K262" s="2"/>
      <c r="L262" s="2"/>
      <c r="M262" s="2"/>
      <c r="N262" s="2"/>
      <c r="O262" s="2"/>
      <c r="P262" s="2"/>
      <c r="W262" s="2"/>
      <c r="X262" s="2"/>
      <c r="Z262" s="2"/>
      <c r="AA262" s="2"/>
      <c r="AB262" s="2"/>
      <c r="BE262"/>
      <c r="BG262" s="2"/>
      <c r="BH262" s="2"/>
      <c r="BI262" s="2"/>
      <c r="BJ262" s="2"/>
      <c r="BK262" s="9"/>
      <c r="BL262" s="9"/>
      <c r="BM262" s="9"/>
      <c r="BN262" s="9"/>
      <c r="BO262" s="9"/>
      <c r="BP262" s="9"/>
      <c r="BQ262" s="9"/>
      <c r="BR262" s="9"/>
      <c r="BS262" s="9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Q262" s="2"/>
      <c r="CR262" s="2"/>
      <c r="CS262" s="2"/>
      <c r="CT262" s="2"/>
      <c r="CU262" s="2"/>
      <c r="CV262" s="2"/>
      <c r="CW262" s="2"/>
      <c r="CX262" s="2"/>
      <c r="CY262" s="2"/>
      <c r="CZ262" s="2"/>
      <c r="DA262" s="2"/>
      <c r="DB262" s="2"/>
      <c r="DC262" s="2"/>
      <c r="DD262" s="2"/>
      <c r="DE262" s="2"/>
      <c r="DF262" s="2"/>
      <c r="DG262" s="2"/>
      <c r="DH262" s="2"/>
      <c r="DI262" s="2"/>
      <c r="DJ262" s="2"/>
      <c r="DK262" s="2"/>
      <c r="DL262" s="2"/>
      <c r="DM262" s="2"/>
      <c r="DN262" s="2"/>
      <c r="DO262" s="2"/>
      <c r="DP262" s="2"/>
      <c r="DQ262" s="2"/>
    </row>
    <row r="263" spans="1:121" s="7" customFormat="1">
      <c r="A263" s="2"/>
      <c r="B263" s="2"/>
      <c r="C263" s="2"/>
      <c r="D263" s="4"/>
      <c r="E263" s="4"/>
      <c r="F263" s="4"/>
      <c r="G263" s="5"/>
      <c r="H263" s="5"/>
      <c r="I263" s="5"/>
      <c r="J263" s="2"/>
      <c r="K263" s="2"/>
      <c r="L263" s="2"/>
      <c r="M263" s="2"/>
      <c r="N263" s="2"/>
      <c r="O263" s="2"/>
      <c r="P263" s="2"/>
      <c r="W263" s="2"/>
      <c r="X263" s="2"/>
      <c r="Z263" s="2"/>
      <c r="AA263" s="2"/>
      <c r="AB263" s="2"/>
      <c r="BE263"/>
      <c r="BG263" s="2"/>
      <c r="BH263" s="2"/>
      <c r="BI263" s="2"/>
      <c r="BJ263" s="2"/>
      <c r="BK263" s="9"/>
      <c r="BL263" s="9"/>
      <c r="BM263" s="9"/>
      <c r="BN263" s="9"/>
      <c r="BO263" s="9"/>
      <c r="BP263" s="9"/>
      <c r="BQ263" s="9"/>
      <c r="BR263" s="9"/>
      <c r="BS263" s="9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Q263" s="2"/>
      <c r="CR263" s="2"/>
      <c r="CS263" s="2"/>
      <c r="CT263" s="2"/>
      <c r="CU263" s="2"/>
      <c r="CV263" s="2"/>
      <c r="CW263" s="2"/>
      <c r="CX263" s="2"/>
      <c r="CY263" s="2"/>
      <c r="CZ263" s="2"/>
      <c r="DA263" s="2"/>
      <c r="DB263" s="2"/>
      <c r="DC263" s="2"/>
      <c r="DD263" s="2"/>
      <c r="DE263" s="2"/>
      <c r="DF263" s="2"/>
      <c r="DG263" s="2"/>
      <c r="DH263" s="2"/>
      <c r="DI263" s="2"/>
      <c r="DJ263" s="2"/>
      <c r="DK263" s="2"/>
      <c r="DL263" s="2"/>
      <c r="DM263" s="2"/>
      <c r="DN263" s="2"/>
      <c r="DO263" s="2"/>
      <c r="DP263" s="2"/>
      <c r="DQ263" s="2"/>
    </row>
    <row r="264" spans="1:121" s="7" customFormat="1">
      <c r="A264" s="2"/>
      <c r="B264" s="2"/>
      <c r="C264" s="2"/>
      <c r="D264" s="4"/>
      <c r="E264" s="4"/>
      <c r="F264" s="4"/>
      <c r="G264" s="5"/>
      <c r="H264" s="5"/>
      <c r="I264" s="5"/>
      <c r="J264" s="2"/>
      <c r="K264" s="2"/>
      <c r="L264" s="2"/>
      <c r="M264" s="2"/>
      <c r="N264" s="2"/>
      <c r="O264" s="2"/>
      <c r="P264" s="2"/>
      <c r="W264" s="2"/>
      <c r="X264" s="2"/>
      <c r="Z264" s="2"/>
      <c r="AA264" s="2"/>
      <c r="AB264" s="2"/>
      <c r="BE264"/>
      <c r="BG264" s="2"/>
      <c r="BH264" s="2"/>
      <c r="BI264" s="2"/>
      <c r="BJ264" s="2"/>
      <c r="BK264" s="9"/>
      <c r="BL264" s="9"/>
      <c r="BM264" s="9"/>
      <c r="BN264" s="9"/>
      <c r="BO264" s="9"/>
      <c r="BP264" s="9"/>
      <c r="BQ264" s="9"/>
      <c r="BR264" s="9"/>
      <c r="BS264" s="9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Q264" s="2"/>
      <c r="CR264" s="2"/>
      <c r="CS264" s="2"/>
      <c r="CT264" s="2"/>
      <c r="CU264" s="2"/>
      <c r="CV264" s="2"/>
      <c r="CW264" s="2"/>
      <c r="CX264" s="2"/>
      <c r="CY264" s="2"/>
      <c r="CZ264" s="2"/>
      <c r="DA264" s="2"/>
      <c r="DB264" s="2"/>
      <c r="DC264" s="2"/>
      <c r="DD264" s="2"/>
      <c r="DE264" s="2"/>
      <c r="DF264" s="2"/>
      <c r="DG264" s="2"/>
      <c r="DH264" s="2"/>
      <c r="DI264" s="2"/>
      <c r="DJ264" s="2"/>
      <c r="DK264" s="2"/>
      <c r="DL264" s="2"/>
      <c r="DM264" s="2"/>
      <c r="DN264" s="2"/>
      <c r="DO264" s="2"/>
      <c r="DP264" s="2"/>
      <c r="DQ264" s="2"/>
    </row>
    <row r="265" spans="1:121" s="7" customFormat="1">
      <c r="A265" s="2"/>
      <c r="B265" s="2"/>
      <c r="C265" s="2"/>
      <c r="D265" s="4"/>
      <c r="E265" s="4"/>
      <c r="F265" s="4"/>
      <c r="G265" s="5"/>
      <c r="H265" s="5"/>
      <c r="I265" s="5"/>
      <c r="J265" s="2"/>
      <c r="K265" s="2"/>
      <c r="L265" s="2"/>
      <c r="M265" s="2"/>
      <c r="N265" s="2"/>
      <c r="O265" s="2"/>
      <c r="P265" s="2"/>
      <c r="W265" s="2"/>
      <c r="X265" s="2"/>
      <c r="Z265" s="2"/>
      <c r="AA265" s="2"/>
      <c r="AB265" s="2"/>
      <c r="BE265"/>
      <c r="BG265" s="2"/>
      <c r="BH265" s="2"/>
      <c r="BI265" s="2"/>
      <c r="BJ265" s="2"/>
      <c r="BK265" s="9"/>
      <c r="BL265" s="9"/>
      <c r="BM265" s="9"/>
      <c r="BN265" s="9"/>
      <c r="BO265" s="9"/>
      <c r="BP265" s="9"/>
      <c r="BQ265" s="9"/>
      <c r="BR265" s="9"/>
      <c r="BS265" s="9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Q265" s="2"/>
      <c r="CR265" s="2"/>
      <c r="CS265" s="2"/>
      <c r="CT265" s="2"/>
      <c r="CU265" s="2"/>
      <c r="CV265" s="2"/>
      <c r="CW265" s="2"/>
      <c r="CX265" s="2"/>
      <c r="CY265" s="2"/>
      <c r="CZ265" s="2"/>
      <c r="DA265" s="2"/>
      <c r="DB265" s="2"/>
      <c r="DC265" s="2"/>
      <c r="DD265" s="2"/>
      <c r="DE265" s="2"/>
      <c r="DF265" s="2"/>
      <c r="DG265" s="2"/>
      <c r="DH265" s="2"/>
      <c r="DI265" s="2"/>
      <c r="DJ265" s="2"/>
      <c r="DK265" s="2"/>
      <c r="DL265" s="2"/>
      <c r="DM265" s="2"/>
      <c r="DN265" s="2"/>
      <c r="DO265" s="2"/>
      <c r="DP265" s="2"/>
      <c r="DQ265" s="2"/>
    </row>
    <row r="266" spans="1:121" s="7" customFormat="1">
      <c r="A266" s="2"/>
      <c r="B266" s="2"/>
      <c r="C266" s="2"/>
      <c r="D266" s="4"/>
      <c r="E266" s="4"/>
      <c r="F266" s="4"/>
      <c r="G266" s="5"/>
      <c r="H266" s="5"/>
      <c r="I266" s="5"/>
      <c r="J266" s="2"/>
      <c r="K266" s="2"/>
      <c r="L266" s="2"/>
      <c r="M266" s="2"/>
      <c r="N266" s="2"/>
      <c r="O266" s="2"/>
      <c r="P266" s="2"/>
      <c r="W266" s="2"/>
      <c r="X266" s="2"/>
      <c r="Z266" s="2"/>
      <c r="AA266" s="2"/>
      <c r="AB266" s="2"/>
      <c r="BE266"/>
      <c r="BG266" s="2"/>
      <c r="BH266" s="2"/>
      <c r="BI266" s="2"/>
      <c r="BJ266" s="2"/>
      <c r="BK266" s="9"/>
      <c r="BL266" s="9"/>
      <c r="BM266" s="9"/>
      <c r="BN266" s="9"/>
      <c r="BO266" s="9"/>
      <c r="BP266" s="9"/>
      <c r="BQ266" s="9"/>
      <c r="BR266" s="9"/>
      <c r="BS266" s="9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Q266" s="2"/>
      <c r="CR266" s="2"/>
      <c r="CS266" s="2"/>
      <c r="CT266" s="2"/>
      <c r="CU266" s="2"/>
      <c r="CV266" s="2"/>
      <c r="CW266" s="2"/>
      <c r="CX266" s="2"/>
      <c r="CY266" s="2"/>
      <c r="CZ266" s="2"/>
      <c r="DA266" s="2"/>
      <c r="DB266" s="2"/>
      <c r="DC266" s="2"/>
      <c r="DD266" s="2"/>
      <c r="DE266" s="2"/>
      <c r="DF266" s="2"/>
      <c r="DG266" s="2"/>
      <c r="DH266" s="2"/>
      <c r="DI266" s="2"/>
      <c r="DJ266" s="2"/>
      <c r="DK266" s="2"/>
      <c r="DL266" s="2"/>
      <c r="DM266" s="2"/>
      <c r="DN266" s="2"/>
      <c r="DO266" s="2"/>
      <c r="DP266" s="2"/>
      <c r="DQ266" s="2"/>
    </row>
    <row r="267" spans="1:121" s="7" customFormat="1">
      <c r="A267" s="2"/>
      <c r="B267" s="2"/>
      <c r="C267" s="2"/>
      <c r="D267" s="4"/>
      <c r="E267" s="4"/>
      <c r="F267" s="4"/>
      <c r="G267" s="5"/>
      <c r="H267" s="5"/>
      <c r="I267" s="5"/>
      <c r="J267" s="2"/>
      <c r="K267" s="2"/>
      <c r="L267" s="2"/>
      <c r="M267" s="2"/>
      <c r="N267" s="2"/>
      <c r="O267" s="2"/>
      <c r="P267" s="2"/>
      <c r="W267" s="2"/>
      <c r="X267" s="2"/>
      <c r="Z267" s="2"/>
      <c r="AA267" s="2"/>
      <c r="AB267" s="2"/>
      <c r="BE267"/>
      <c r="BG267" s="2"/>
      <c r="BH267" s="2"/>
      <c r="BI267" s="2"/>
      <c r="BJ267" s="2"/>
      <c r="BK267" s="9"/>
      <c r="BL267" s="9"/>
      <c r="BM267" s="9"/>
      <c r="BN267" s="9"/>
      <c r="BO267" s="9"/>
      <c r="BP267" s="9"/>
      <c r="BQ267" s="9"/>
      <c r="BR267" s="9"/>
      <c r="BS267" s="9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Q267" s="2"/>
      <c r="CR267" s="2"/>
      <c r="CS267" s="2"/>
      <c r="CT267" s="2"/>
      <c r="CU267" s="2"/>
      <c r="CV267" s="2"/>
      <c r="CW267" s="2"/>
      <c r="CX267" s="2"/>
      <c r="CY267" s="2"/>
      <c r="CZ267" s="2"/>
      <c r="DA267" s="2"/>
      <c r="DB267" s="2"/>
      <c r="DC267" s="2"/>
      <c r="DD267" s="2"/>
      <c r="DE267" s="2"/>
      <c r="DF267" s="2"/>
      <c r="DG267" s="2"/>
      <c r="DH267" s="2"/>
      <c r="DI267" s="2"/>
      <c r="DJ267" s="2"/>
      <c r="DK267" s="2"/>
      <c r="DL267" s="2"/>
      <c r="DM267" s="2"/>
      <c r="DN267" s="2"/>
      <c r="DO267" s="2"/>
      <c r="DP267" s="2"/>
      <c r="DQ267" s="2"/>
    </row>
    <row r="268" spans="1:121" s="7" customFormat="1">
      <c r="A268" s="2"/>
      <c r="B268" s="2"/>
      <c r="C268" s="2"/>
      <c r="D268" s="4"/>
      <c r="E268" s="4"/>
      <c r="F268" s="4"/>
      <c r="G268" s="5"/>
      <c r="H268" s="5"/>
      <c r="I268" s="5"/>
      <c r="J268" s="2"/>
      <c r="K268" s="2"/>
      <c r="L268" s="2"/>
      <c r="M268" s="2"/>
      <c r="N268" s="2"/>
      <c r="O268" s="2"/>
      <c r="P268" s="2"/>
      <c r="W268" s="2"/>
      <c r="X268" s="2"/>
      <c r="Z268" s="2"/>
      <c r="AA268" s="2"/>
      <c r="AB268" s="2"/>
      <c r="BE268"/>
      <c r="BG268" s="2"/>
      <c r="BH268" s="2"/>
      <c r="BI268" s="2"/>
      <c r="BJ268" s="2"/>
      <c r="BK268" s="9"/>
      <c r="BL268" s="9"/>
      <c r="BM268" s="9"/>
      <c r="BN268" s="9"/>
      <c r="BO268" s="9"/>
      <c r="BP268" s="9"/>
      <c r="BQ268" s="9"/>
      <c r="BR268" s="9"/>
      <c r="BS268" s="9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Q268" s="2"/>
      <c r="CR268" s="2"/>
      <c r="CS268" s="2"/>
      <c r="CT268" s="2"/>
      <c r="CU268" s="2"/>
      <c r="CV268" s="2"/>
      <c r="CW268" s="2"/>
      <c r="CX268" s="2"/>
      <c r="CY268" s="2"/>
      <c r="CZ268" s="2"/>
      <c r="DA268" s="2"/>
      <c r="DB268" s="2"/>
      <c r="DC268" s="2"/>
      <c r="DD268" s="2"/>
      <c r="DE268" s="2"/>
      <c r="DF268" s="2"/>
      <c r="DG268" s="2"/>
      <c r="DH268" s="2"/>
      <c r="DI268" s="2"/>
      <c r="DJ268" s="2"/>
      <c r="DK268" s="2"/>
      <c r="DL268" s="2"/>
      <c r="DM268" s="2"/>
      <c r="DN268" s="2"/>
      <c r="DO268" s="2"/>
      <c r="DP268" s="2"/>
      <c r="DQ268" s="2"/>
    </row>
    <row r="269" spans="1:121" s="7" customFormat="1">
      <c r="A269" s="2"/>
      <c r="B269" s="2"/>
      <c r="C269" s="2"/>
      <c r="D269" s="4"/>
      <c r="E269" s="4"/>
      <c r="F269" s="4"/>
      <c r="G269" s="5"/>
      <c r="H269" s="5"/>
      <c r="I269" s="5"/>
      <c r="J269" s="2"/>
      <c r="K269" s="2"/>
      <c r="L269" s="2"/>
      <c r="M269" s="2"/>
      <c r="N269" s="2"/>
      <c r="O269" s="2"/>
      <c r="P269" s="2"/>
      <c r="W269" s="2"/>
      <c r="X269" s="2"/>
      <c r="Z269" s="2"/>
      <c r="AA269" s="2"/>
      <c r="AB269" s="2"/>
      <c r="BE269"/>
      <c r="BG269" s="2"/>
      <c r="BH269" s="2"/>
      <c r="BI269" s="2"/>
      <c r="BJ269" s="2"/>
      <c r="BK269" s="9"/>
      <c r="BL269" s="9"/>
      <c r="BM269" s="9"/>
      <c r="BN269" s="9"/>
      <c r="BO269" s="9"/>
      <c r="BP269" s="9"/>
      <c r="BQ269" s="9"/>
      <c r="BR269" s="9"/>
      <c r="BS269" s="9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Q269" s="2"/>
      <c r="CR269" s="2"/>
      <c r="CS269" s="2"/>
      <c r="CT269" s="2"/>
      <c r="CU269" s="2"/>
      <c r="CV269" s="2"/>
      <c r="CW269" s="2"/>
      <c r="CX269" s="2"/>
      <c r="CY269" s="2"/>
      <c r="CZ269" s="2"/>
      <c r="DA269" s="2"/>
      <c r="DB269" s="2"/>
      <c r="DC269" s="2"/>
      <c r="DD269" s="2"/>
      <c r="DE269" s="2"/>
      <c r="DF269" s="2"/>
      <c r="DG269" s="2"/>
      <c r="DH269" s="2"/>
      <c r="DI269" s="2"/>
      <c r="DJ269" s="2"/>
      <c r="DK269" s="2"/>
      <c r="DL269" s="2"/>
      <c r="DM269" s="2"/>
      <c r="DN269" s="2"/>
      <c r="DO269" s="2"/>
      <c r="DP269" s="2"/>
      <c r="DQ269" s="2"/>
    </row>
    <row r="270" spans="1:121" s="7" customFormat="1">
      <c r="A270" s="2"/>
      <c r="B270" s="2"/>
      <c r="C270" s="2"/>
      <c r="D270" s="4"/>
      <c r="E270" s="4"/>
      <c r="F270" s="4"/>
      <c r="G270" s="5"/>
      <c r="H270" s="5"/>
      <c r="I270" s="5"/>
      <c r="J270" s="2"/>
      <c r="K270" s="2"/>
      <c r="L270" s="2"/>
      <c r="M270" s="2"/>
      <c r="N270" s="2"/>
      <c r="O270" s="2"/>
      <c r="P270" s="2"/>
      <c r="W270" s="2"/>
      <c r="X270" s="2"/>
      <c r="Z270" s="2"/>
      <c r="AA270" s="2"/>
      <c r="AB270" s="2"/>
      <c r="BE270"/>
      <c r="BG270" s="2"/>
      <c r="BH270" s="2"/>
      <c r="BI270" s="2"/>
      <c r="BJ270" s="2"/>
      <c r="BK270" s="9"/>
      <c r="BL270" s="9"/>
      <c r="BM270" s="9"/>
      <c r="BN270" s="9"/>
      <c r="BO270" s="9"/>
      <c r="BP270" s="9"/>
      <c r="BQ270" s="9"/>
      <c r="BR270" s="9"/>
      <c r="BS270" s="9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Q270" s="2"/>
      <c r="CR270" s="2"/>
      <c r="CS270" s="2"/>
      <c r="CT270" s="2"/>
      <c r="CU270" s="2"/>
      <c r="CV270" s="2"/>
      <c r="CW270" s="2"/>
      <c r="CX270" s="2"/>
      <c r="CY270" s="2"/>
      <c r="CZ270" s="2"/>
      <c r="DA270" s="2"/>
      <c r="DB270" s="2"/>
      <c r="DC270" s="2"/>
      <c r="DD270" s="2"/>
      <c r="DE270" s="2"/>
      <c r="DF270" s="2"/>
      <c r="DG270" s="2"/>
      <c r="DH270" s="2"/>
      <c r="DI270" s="2"/>
      <c r="DJ270" s="2"/>
      <c r="DK270" s="2"/>
      <c r="DL270" s="2"/>
      <c r="DM270" s="2"/>
      <c r="DN270" s="2"/>
      <c r="DO270" s="2"/>
      <c r="DP270" s="2"/>
      <c r="DQ270" s="2"/>
    </row>
    <row r="271" spans="1:121" s="7" customFormat="1">
      <c r="A271" s="2"/>
      <c r="B271" s="2"/>
      <c r="C271" s="2"/>
      <c r="D271" s="4"/>
      <c r="E271" s="4"/>
      <c r="F271" s="4"/>
      <c r="G271" s="5"/>
      <c r="H271" s="5"/>
      <c r="I271" s="5"/>
      <c r="J271" s="2"/>
      <c r="K271" s="2"/>
      <c r="L271" s="2"/>
      <c r="M271" s="2"/>
      <c r="N271" s="2"/>
      <c r="O271" s="2"/>
      <c r="P271" s="2"/>
      <c r="W271" s="2"/>
      <c r="X271" s="2"/>
      <c r="Z271" s="2"/>
      <c r="AA271" s="2"/>
      <c r="AB271" s="2"/>
      <c r="BE271"/>
      <c r="BG271" s="2"/>
      <c r="BH271" s="2"/>
      <c r="BI271" s="2"/>
      <c r="BJ271" s="2"/>
      <c r="BK271" s="9"/>
      <c r="BL271" s="9"/>
      <c r="BM271" s="9"/>
      <c r="BN271" s="9"/>
      <c r="BO271" s="9"/>
      <c r="BP271" s="9"/>
      <c r="BQ271" s="9"/>
      <c r="BR271" s="9"/>
      <c r="BS271" s="9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Q271" s="2"/>
      <c r="CR271" s="2"/>
      <c r="CS271" s="2"/>
      <c r="CT271" s="2"/>
      <c r="CU271" s="2"/>
      <c r="CV271" s="2"/>
      <c r="CW271" s="2"/>
      <c r="CX271" s="2"/>
      <c r="CY271" s="2"/>
      <c r="CZ271" s="2"/>
      <c r="DA271" s="2"/>
      <c r="DB271" s="2"/>
      <c r="DC271" s="2"/>
      <c r="DD271" s="2"/>
      <c r="DE271" s="2"/>
      <c r="DF271" s="2"/>
      <c r="DG271" s="2"/>
      <c r="DH271" s="2"/>
      <c r="DI271" s="2"/>
      <c r="DJ271" s="2"/>
      <c r="DK271" s="2"/>
      <c r="DL271" s="2"/>
      <c r="DM271" s="2"/>
      <c r="DN271" s="2"/>
      <c r="DO271" s="2"/>
      <c r="DP271" s="2"/>
      <c r="DQ271" s="2"/>
    </row>
    <row r="272" spans="1:121" s="7" customFormat="1">
      <c r="A272" s="2"/>
      <c r="B272" s="2"/>
      <c r="C272" s="2"/>
      <c r="D272" s="4"/>
      <c r="E272" s="4"/>
      <c r="F272" s="4"/>
      <c r="G272" s="5"/>
      <c r="H272" s="5"/>
      <c r="I272" s="5"/>
      <c r="J272" s="2"/>
      <c r="K272" s="2"/>
      <c r="L272" s="2"/>
      <c r="M272" s="2"/>
      <c r="N272" s="2"/>
      <c r="O272" s="2"/>
      <c r="P272" s="2"/>
      <c r="W272" s="2"/>
      <c r="X272" s="2"/>
      <c r="Z272" s="2"/>
      <c r="AA272" s="2"/>
      <c r="AB272" s="2"/>
      <c r="BE272"/>
      <c r="BG272" s="2"/>
      <c r="BH272" s="2"/>
      <c r="BI272" s="2"/>
      <c r="BJ272" s="2"/>
      <c r="BK272" s="9"/>
      <c r="BL272" s="9"/>
      <c r="BM272" s="9"/>
      <c r="BN272" s="9"/>
      <c r="BO272" s="9"/>
      <c r="BP272" s="9"/>
      <c r="BQ272" s="9"/>
      <c r="BR272" s="9"/>
      <c r="BS272" s="9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  <c r="CQ272" s="2"/>
      <c r="CR272" s="2"/>
      <c r="CS272" s="2"/>
      <c r="CT272" s="2"/>
      <c r="CU272" s="2"/>
      <c r="CV272" s="2"/>
      <c r="CW272" s="2"/>
      <c r="CX272" s="2"/>
      <c r="CY272" s="2"/>
      <c r="CZ272" s="2"/>
      <c r="DA272" s="2"/>
      <c r="DB272" s="2"/>
      <c r="DC272" s="2"/>
      <c r="DD272" s="2"/>
      <c r="DE272" s="2"/>
      <c r="DF272" s="2"/>
      <c r="DG272" s="2"/>
      <c r="DH272" s="2"/>
      <c r="DI272" s="2"/>
      <c r="DJ272" s="2"/>
      <c r="DK272" s="2"/>
      <c r="DL272" s="2"/>
      <c r="DM272" s="2"/>
      <c r="DN272" s="2"/>
      <c r="DO272" s="2"/>
      <c r="DP272" s="2"/>
      <c r="DQ272" s="2"/>
    </row>
    <row r="273" spans="1:121" s="7" customFormat="1">
      <c r="A273" s="2"/>
      <c r="B273" s="2"/>
      <c r="C273" s="2"/>
      <c r="D273" s="4"/>
      <c r="E273" s="4"/>
      <c r="F273" s="4"/>
      <c r="G273" s="5"/>
      <c r="H273" s="5"/>
      <c r="I273" s="5"/>
      <c r="J273" s="2"/>
      <c r="K273" s="2"/>
      <c r="L273" s="2"/>
      <c r="M273" s="2"/>
      <c r="N273" s="2"/>
      <c r="O273" s="2"/>
      <c r="P273" s="2"/>
      <c r="W273" s="2"/>
      <c r="X273" s="2"/>
      <c r="Z273" s="2"/>
      <c r="AA273" s="2"/>
      <c r="AB273" s="2"/>
      <c r="BE273"/>
      <c r="BG273" s="2"/>
      <c r="BH273" s="2"/>
      <c r="BI273" s="2"/>
      <c r="BJ273" s="2"/>
      <c r="BK273" s="9"/>
      <c r="BL273" s="9"/>
      <c r="BM273" s="9"/>
      <c r="BN273" s="9"/>
      <c r="BO273" s="9"/>
      <c r="BP273" s="9"/>
      <c r="BQ273" s="9"/>
      <c r="BR273" s="9"/>
      <c r="BS273" s="9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Q273" s="2"/>
      <c r="CR273" s="2"/>
      <c r="CS273" s="2"/>
      <c r="CT273" s="2"/>
      <c r="CU273" s="2"/>
      <c r="CV273" s="2"/>
      <c r="CW273" s="2"/>
      <c r="CX273" s="2"/>
      <c r="CY273" s="2"/>
      <c r="CZ273" s="2"/>
      <c r="DA273" s="2"/>
      <c r="DB273" s="2"/>
      <c r="DC273" s="2"/>
      <c r="DD273" s="2"/>
      <c r="DE273" s="2"/>
      <c r="DF273" s="2"/>
      <c r="DG273" s="2"/>
      <c r="DH273" s="2"/>
      <c r="DI273" s="2"/>
      <c r="DJ273" s="2"/>
      <c r="DK273" s="2"/>
      <c r="DL273" s="2"/>
      <c r="DM273" s="2"/>
      <c r="DN273" s="2"/>
      <c r="DO273" s="2"/>
      <c r="DP273" s="2"/>
      <c r="DQ273" s="2"/>
    </row>
    <row r="274" spans="1:121" s="7" customFormat="1">
      <c r="A274" s="2"/>
      <c r="B274" s="2"/>
      <c r="C274" s="2"/>
      <c r="D274" s="4"/>
      <c r="E274" s="4"/>
      <c r="F274" s="4"/>
      <c r="G274" s="5"/>
      <c r="H274" s="5"/>
      <c r="I274" s="5"/>
      <c r="J274" s="2"/>
      <c r="K274" s="2"/>
      <c r="L274" s="2"/>
      <c r="M274" s="2"/>
      <c r="N274" s="2"/>
      <c r="O274" s="2"/>
      <c r="P274" s="2"/>
      <c r="W274" s="2"/>
      <c r="X274" s="2"/>
      <c r="Z274" s="2"/>
      <c r="AA274" s="2"/>
      <c r="AB274" s="2"/>
      <c r="BE274"/>
      <c r="BG274" s="2"/>
      <c r="BH274" s="2"/>
      <c r="BI274" s="2"/>
      <c r="BJ274" s="2"/>
      <c r="BK274" s="9"/>
      <c r="BL274" s="9"/>
      <c r="BM274" s="9"/>
      <c r="BN274" s="9"/>
      <c r="BO274" s="9"/>
      <c r="BP274" s="9"/>
      <c r="BQ274" s="9"/>
      <c r="BR274" s="9"/>
      <c r="BS274" s="9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  <c r="CQ274" s="2"/>
      <c r="CR274" s="2"/>
      <c r="CS274" s="2"/>
      <c r="CT274" s="2"/>
      <c r="CU274" s="2"/>
      <c r="CV274" s="2"/>
      <c r="CW274" s="2"/>
      <c r="CX274" s="2"/>
      <c r="CY274" s="2"/>
      <c r="CZ274" s="2"/>
      <c r="DA274" s="2"/>
      <c r="DB274" s="2"/>
      <c r="DC274" s="2"/>
      <c r="DD274" s="2"/>
      <c r="DE274" s="2"/>
      <c r="DF274" s="2"/>
      <c r="DG274" s="2"/>
      <c r="DH274" s="2"/>
      <c r="DI274" s="2"/>
      <c r="DJ274" s="2"/>
      <c r="DK274" s="2"/>
      <c r="DL274" s="2"/>
      <c r="DM274" s="2"/>
      <c r="DN274" s="2"/>
      <c r="DO274" s="2"/>
      <c r="DP274" s="2"/>
      <c r="DQ274" s="2"/>
    </row>
    <row r="275" spans="1:121" s="7" customFormat="1">
      <c r="A275" s="2"/>
      <c r="B275" s="2"/>
      <c r="C275" s="2"/>
      <c r="D275" s="4"/>
      <c r="E275" s="4"/>
      <c r="F275" s="4"/>
      <c r="G275" s="5"/>
      <c r="H275" s="5"/>
      <c r="I275" s="5"/>
      <c r="J275" s="2"/>
      <c r="K275" s="2"/>
      <c r="L275" s="2"/>
      <c r="M275" s="2"/>
      <c r="N275" s="2"/>
      <c r="O275" s="2"/>
      <c r="P275" s="2"/>
      <c r="W275" s="2"/>
      <c r="X275" s="2"/>
      <c r="Z275" s="2"/>
      <c r="AA275" s="2"/>
      <c r="AB275" s="2"/>
      <c r="BE275"/>
      <c r="BG275" s="2"/>
      <c r="BH275" s="2"/>
      <c r="BI275" s="2"/>
      <c r="BJ275" s="2"/>
      <c r="BK275" s="9"/>
      <c r="BL275" s="9"/>
      <c r="BM275" s="9"/>
      <c r="BN275" s="9"/>
      <c r="BO275" s="9"/>
      <c r="BP275" s="9"/>
      <c r="BQ275" s="9"/>
      <c r="BR275" s="9"/>
      <c r="BS275" s="9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"/>
      <c r="CM275" s="2"/>
      <c r="CN275" s="2"/>
      <c r="CQ275" s="2"/>
      <c r="CR275" s="2"/>
      <c r="CS275" s="2"/>
      <c r="CT275" s="2"/>
      <c r="CU275" s="2"/>
      <c r="CV275" s="2"/>
      <c r="CW275" s="2"/>
      <c r="CX275" s="2"/>
      <c r="CY275" s="2"/>
      <c r="CZ275" s="2"/>
      <c r="DA275" s="2"/>
      <c r="DB275" s="2"/>
      <c r="DC275" s="2"/>
      <c r="DD275" s="2"/>
      <c r="DE275" s="2"/>
      <c r="DF275" s="2"/>
      <c r="DG275" s="2"/>
      <c r="DH275" s="2"/>
      <c r="DI275" s="2"/>
      <c r="DJ275" s="2"/>
      <c r="DK275" s="2"/>
      <c r="DL275" s="2"/>
      <c r="DM275" s="2"/>
      <c r="DN275" s="2"/>
      <c r="DO275" s="2"/>
      <c r="DP275" s="2"/>
      <c r="DQ275" s="2"/>
    </row>
    <row r="276" spans="1:121" s="7" customFormat="1">
      <c r="A276" s="2"/>
      <c r="B276" s="2"/>
      <c r="C276" s="2"/>
      <c r="D276" s="4"/>
      <c r="E276" s="4"/>
      <c r="F276" s="4"/>
      <c r="G276" s="5"/>
      <c r="H276" s="5"/>
      <c r="I276" s="5"/>
      <c r="J276" s="2"/>
      <c r="K276" s="2"/>
      <c r="L276" s="2"/>
      <c r="M276" s="2"/>
      <c r="N276" s="2"/>
      <c r="O276" s="2"/>
      <c r="P276" s="2"/>
      <c r="W276" s="2"/>
      <c r="X276" s="2"/>
      <c r="Z276" s="2"/>
      <c r="AA276" s="2"/>
      <c r="AB276" s="2"/>
      <c r="BE276"/>
      <c r="BG276" s="2"/>
      <c r="BH276" s="2"/>
      <c r="BI276" s="2"/>
      <c r="BJ276" s="2"/>
      <c r="BK276" s="9"/>
      <c r="BL276" s="9"/>
      <c r="BM276" s="9"/>
      <c r="BN276" s="9"/>
      <c r="BO276" s="9"/>
      <c r="BP276" s="9"/>
      <c r="BQ276" s="9"/>
      <c r="BR276" s="9"/>
      <c r="BS276" s="9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/>
      <c r="CL276" s="2"/>
      <c r="CM276" s="2"/>
      <c r="CN276" s="2"/>
      <c r="CQ276" s="2"/>
      <c r="CR276" s="2"/>
      <c r="CS276" s="2"/>
      <c r="CT276" s="2"/>
      <c r="CU276" s="2"/>
      <c r="CV276" s="2"/>
      <c r="CW276" s="2"/>
      <c r="CX276" s="2"/>
      <c r="CY276" s="2"/>
      <c r="CZ276" s="2"/>
      <c r="DA276" s="2"/>
      <c r="DB276" s="2"/>
      <c r="DC276" s="2"/>
      <c r="DD276" s="2"/>
      <c r="DE276" s="2"/>
      <c r="DF276" s="2"/>
      <c r="DG276" s="2"/>
      <c r="DH276" s="2"/>
      <c r="DI276" s="2"/>
      <c r="DJ276" s="2"/>
      <c r="DK276" s="2"/>
      <c r="DL276" s="2"/>
      <c r="DM276" s="2"/>
      <c r="DN276" s="2"/>
      <c r="DO276" s="2"/>
      <c r="DP276" s="2"/>
      <c r="DQ276" s="2"/>
    </row>
  </sheetData>
  <mergeCells count="13">
    <mergeCell ref="D55:F55"/>
    <mergeCell ref="D7:F7"/>
    <mergeCell ref="D26:F26"/>
    <mergeCell ref="K32:M32"/>
    <mergeCell ref="O32:R32"/>
    <mergeCell ref="D35:F35"/>
    <mergeCell ref="K4:Q4"/>
    <mergeCell ref="S4:AK4"/>
    <mergeCell ref="AM4:BD4"/>
    <mergeCell ref="K5:M5"/>
    <mergeCell ref="O5:P5"/>
    <mergeCell ref="Z5:AB5"/>
    <mergeCell ref="AE5:AH5"/>
  </mergeCells>
  <pageMargins left="0" right="0" top="0.39370078740157483" bottom="0.39370078740157483" header="0.31496062992125984" footer="0.31496062992125984"/>
  <pageSetup paperSize="8" scale="25" orientation="landscape" r:id="rId1"/>
  <headerFooter>
    <oddFooter>&amp;L&amp;"Arial,Negrito"&amp;22&amp;D   &amp;T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gestao</vt:lpstr>
      <vt:lpstr>gestao!Area_de_impressao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Sptrans</dc:creator>
  <cp:lastModifiedBy>Sptrans</cp:lastModifiedBy>
  <dcterms:created xsi:type="dcterms:W3CDTF">2017-01-03T13:33:47Z</dcterms:created>
  <dcterms:modified xsi:type="dcterms:W3CDTF">2017-03-03T18:03:22Z</dcterms:modified>
</cp:coreProperties>
</file>