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<sst xmlns="http://schemas.openxmlformats.org/spreadsheetml/2006/main" count="140" uniqueCount="140">
  <si>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</si>
  <si>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</si>
  <si>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</si>
  <si>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</si>
  <si>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</si>
  <si>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</si>
  <si>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</si>
  <si>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</si>
  <si>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</si>
  <si>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</si>
  <si>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</si>
  <si>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</si>
  <si>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</si>
  <si>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</si>
  <si>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</si>
  <si>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</si>
  <si>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</si>
  <si>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</si>
  <si>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</si>
  <si>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</si>
  <si>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</si>
  <si>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</si>
  <si>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</si>
  <si>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</si>
  <si>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</si>
  <si>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</si>
  <si>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</si>
  <si>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</si>
  <si>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</si>
  <si>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</si>
  <si>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</si>
  <si>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</si>
  <si>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</si>
  <si>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</si>
  <si>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</si>
  <si>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</si>
  <si>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</si>
  <si>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</si>
  <si>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</si>
  <si>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</si>
  <si>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</si>
  <si>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</si>
  <si>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</si>
  <si>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</si>
  <si>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</si>
  <si>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</si>
  <si>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</si>
  <si>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</si>
  <si>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</si>
  <si>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</si>
  <si>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</si>
  <si>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</si>
  <si>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</si>
  <si>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</si>
  <si>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</si>
  <si>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</si>
  <si>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</si>
  <si>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</si>
  <si>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</si>
  <si>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</si>
  <si>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</si>
  <si>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</si>
  <si>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</si>
  <si>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</si>
  <si>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</si>
  <si>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</si>
  <si>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</si>
  <si>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</si>
  <si>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</si>
  <si>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</si>
  <si>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</si>
  <si>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</si>
  <si>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</si>
  <si>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</si>
  <si>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</si>
  <si>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</si>
  <si>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</si>
  <si>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</si>
  <si>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</si>
  <si>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</si>
  <si>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</si>
  <si>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</si>
  <si>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</si>
  <si>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</si>
  <si>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</si>
  <si>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</si>
  <si>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</si>
  <si>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</si>
  <si>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</si>
  <si>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</si>
  <si>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</si>
  <si>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</si>
  <si>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</si>
  <si>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</si>
  <si>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</si>
  <si>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</si>
  <si>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</si>
  <si>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</si>
  <si>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</si>
  <si>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</si>
  <si>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</si>
  <si>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</si>
  <si>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</si>
  <si>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</si>
  <si>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</si>
  <si>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</si>
  <si>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</si>
  <si>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</si>
  <si>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</si>
  <si>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</si>
  <si>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</si>
  <si>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</si>
  <si>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</si>
  <si>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</si>
  <si>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</si>
  <si>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</si>
  <si>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</si>
  <si>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</si>
  <si>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</si>
  <si>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</si>
  <si>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</si>
  <si>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</si>
  <si>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</si>
  <si>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</si>
  <si>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</si>
  <si>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</si>
  <si>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</si>
  <si>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</si>
  <si>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</si>
  <si>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</si>
  <si>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</si>
  <si>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</si>
  <si>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</si>
  <si>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</si>
  <si>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</si>
  <si>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</si>
  <si>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</si>
  <si>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</si>
  <si>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22/12/17 - VENCIMENTO 03/01/18</t>
  </si>
  <si>
    <t xml:space="preserve">(1) Ajuste anual de remuneração, previsto contratualmente, período de 05/12/16 a 20/12/17, com vencimento no período de 02/01 a 28/12/17, parcela 01/05.
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</si>
</sst>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509826</v>
      </c>
      <c r="C7" s="9">
        <f t="shared" si="0"/>
        <v>653991</v>
      </c>
      <c r="D7" s="9">
        <f t="shared" si="0"/>
        <v>707658</v>
      </c>
      <c r="E7" s="9">
        <f t="shared" si="0"/>
        <v>454396</v>
      </c>
      <c r="F7" s="9">
        <f t="shared" si="0"/>
        <v>642175</v>
      </c>
      <c r="G7" s="9">
        <f t="shared" si="0"/>
        <v>1086331</v>
      </c>
      <c r="H7" s="9">
        <f t="shared" si="0"/>
        <v>461494</v>
      </c>
      <c r="I7" s="9">
        <f t="shared" si="0"/>
        <v>100651</v>
      </c>
      <c r="J7" s="9">
        <f t="shared" si="0"/>
        <v>290353</v>
      </c>
      <c r="K7" s="9">
        <f t="shared" si="0"/>
        <v>4906875</v>
      </c>
      <c r="L7" s="50"/>
    </row>
    <row r="8" spans="1:11" ht="17.25" customHeight="1">
      <c r="A8" s="10" t="s">
        <v>97</v>
      </c>
      <c r="B8" s="11">
        <f>B9+B12+B16</f>
        <v>266786</v>
      </c>
      <c r="C8" s="11">
        <f aca="true" t="shared" si="1" ref="C8:J8">C9+C12+C16</f>
        <v>353215</v>
      </c>
      <c r="D8" s="11">
        <f t="shared" si="1"/>
        <v>362754</v>
      </c>
      <c r="E8" s="11">
        <f t="shared" si="1"/>
        <v>242168</v>
      </c>
      <c r="F8" s="11">
        <f t="shared" si="1"/>
        <v>326728</v>
      </c>
      <c r="G8" s="11">
        <f t="shared" si="1"/>
        <v>546878</v>
      </c>
      <c r="H8" s="11">
        <f t="shared" si="1"/>
        <v>262416</v>
      </c>
      <c r="I8" s="11">
        <f t="shared" si="1"/>
        <v>48607</v>
      </c>
      <c r="J8" s="11">
        <f t="shared" si="1"/>
        <v>149468</v>
      </c>
      <c r="K8" s="11">
        <f>SUM(B8:J8)</f>
        <v>2559020</v>
      </c>
    </row>
    <row r="9" spans="1:11" ht="17.25" customHeight="1">
      <c r="A9" s="15" t="s">
        <v>16</v>
      </c>
      <c r="B9" s="13">
        <f>+B10+B11</f>
        <v>44310</v>
      </c>
      <c r="C9" s="13">
        <f aca="true" t="shared" si="2" ref="C9:J9">+C10+C11</f>
        <v>63273</v>
      </c>
      <c r="D9" s="13">
        <f t="shared" si="2"/>
        <v>62673</v>
      </c>
      <c r="E9" s="13">
        <f t="shared" si="2"/>
        <v>40938</v>
      </c>
      <c r="F9" s="13">
        <f t="shared" si="2"/>
        <v>47042</v>
      </c>
      <c r="G9" s="13">
        <f t="shared" si="2"/>
        <v>59024</v>
      </c>
      <c r="H9" s="13">
        <f t="shared" si="2"/>
        <v>49852</v>
      </c>
      <c r="I9" s="13">
        <f t="shared" si="2"/>
        <v>10293</v>
      </c>
      <c r="J9" s="13">
        <f t="shared" si="2"/>
        <v>23876</v>
      </c>
      <c r="K9" s="11">
        <f>SUM(B9:J9)</f>
        <v>401281</v>
      </c>
    </row>
    <row r="10" spans="1:11" ht="17.25" customHeight="1">
      <c r="A10" s="29" t="s">
        <v>17</v>
      </c>
      <c r="B10" s="13">
        <v>44310</v>
      </c>
      <c r="C10" s="13">
        <v>63273</v>
      </c>
      <c r="D10" s="13">
        <v>62673</v>
      </c>
      <c r="E10" s="13">
        <v>40938</v>
      </c>
      <c r="F10" s="13">
        <v>47042</v>
      </c>
      <c r="G10" s="13">
        <v>59024</v>
      </c>
      <c r="H10" s="13">
        <v>49852</v>
      </c>
      <c r="I10" s="13">
        <v>10293</v>
      </c>
      <c r="J10" s="13">
        <v>23876</v>
      </c>
      <c r="K10" s="11">
        <f>SUM(B10:J10)</f>
        <v>401281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211300</v>
      </c>
      <c r="C12" s="17">
        <f t="shared" si="3"/>
        <v>275356</v>
      </c>
      <c r="D12" s="17">
        <f t="shared" si="3"/>
        <v>285595</v>
      </c>
      <c r="E12" s="17">
        <f t="shared" si="3"/>
        <v>191357</v>
      </c>
      <c r="F12" s="17">
        <f t="shared" si="3"/>
        <v>263351</v>
      </c>
      <c r="G12" s="17">
        <f t="shared" si="3"/>
        <v>459432</v>
      </c>
      <c r="H12" s="17">
        <f t="shared" si="3"/>
        <v>202228</v>
      </c>
      <c r="I12" s="17">
        <f t="shared" si="3"/>
        <v>36102</v>
      </c>
      <c r="J12" s="17">
        <f t="shared" si="3"/>
        <v>119345</v>
      </c>
      <c r="K12" s="11">
        <f aca="true" t="shared" si="4" ref="K12:K27">SUM(B12:J12)</f>
        <v>2044066</v>
      </c>
    </row>
    <row r="13" spans="1:13" ht="17.25" customHeight="1">
      <c r="A13" s="14" t="s">
        <v>19</v>
      </c>
      <c r="B13" s="13">
        <v>111530</v>
      </c>
      <c r="C13" s="13">
        <v>154382</v>
      </c>
      <c r="D13" s="13">
        <v>165910</v>
      </c>
      <c r="E13" s="13">
        <v>107076</v>
      </c>
      <c r="F13" s="13">
        <v>146218</v>
      </c>
      <c r="G13" s="13">
        <v>237061</v>
      </c>
      <c r="H13" s="13">
        <v>102674</v>
      </c>
      <c r="I13" s="13">
        <v>22152</v>
      </c>
      <c r="J13" s="13">
        <v>69014</v>
      </c>
      <c r="K13" s="11">
        <f t="shared" si="4"/>
        <v>1116017</v>
      </c>
      <c r="L13" s="50"/>
      <c r="M13" s="51"/>
    </row>
    <row r="14" spans="1:12" ht="17.25" customHeight="1">
      <c r="A14" s="14" t="s">
        <v>20</v>
      </c>
      <c r="B14" s="13">
        <v>95948</v>
      </c>
      <c r="C14" s="13">
        <v>115474</v>
      </c>
      <c r="D14" s="13">
        <v>115666</v>
      </c>
      <c r="E14" s="13">
        <v>80604</v>
      </c>
      <c r="F14" s="13">
        <v>113290</v>
      </c>
      <c r="G14" s="13">
        <v>216102</v>
      </c>
      <c r="H14" s="13">
        <v>94191</v>
      </c>
      <c r="I14" s="13">
        <v>13237</v>
      </c>
      <c r="J14" s="13">
        <v>48990</v>
      </c>
      <c r="K14" s="11">
        <f t="shared" si="4"/>
        <v>893502</v>
      </c>
      <c r="L14" s="50"/>
    </row>
    <row r="15" spans="1:11" ht="17.25" customHeight="1">
      <c r="A15" s="14" t="s">
        <v>21</v>
      </c>
      <c r="B15" s="13">
        <v>3822</v>
      </c>
      <c r="C15" s="13">
        <v>5500</v>
      </c>
      <c r="D15" s="13">
        <v>4019</v>
      </c>
      <c r="E15" s="13">
        <v>3677</v>
      </c>
      <c r="F15" s="13">
        <v>3843</v>
      </c>
      <c r="G15" s="13">
        <v>6269</v>
      </c>
      <c r="H15" s="13">
        <v>5363</v>
      </c>
      <c r="I15" s="13">
        <v>713</v>
      </c>
      <c r="J15" s="13">
        <v>1341</v>
      </c>
      <c r="K15" s="11">
        <f t="shared" si="4"/>
        <v>34547</v>
      </c>
    </row>
    <row r="16" spans="1:11" ht="17.25" customHeight="1">
      <c r="A16" s="15" t="s">
        <v>93</v>
      </c>
      <c r="B16" s="13">
        <f>B17+B18+B19</f>
        <v>11176</v>
      </c>
      <c r="C16" s="13">
        <f aca="true" t="shared" si="5" ref="C16:J16">C17+C18+C19</f>
        <v>14586</v>
      </c>
      <c r="D16" s="13">
        <f t="shared" si="5"/>
        <v>14486</v>
      </c>
      <c r="E16" s="13">
        <f t="shared" si="5"/>
        <v>9873</v>
      </c>
      <c r="F16" s="13">
        <f t="shared" si="5"/>
        <v>16335</v>
      </c>
      <c r="G16" s="13">
        <f t="shared" si="5"/>
        <v>28422</v>
      </c>
      <c r="H16" s="13">
        <f t="shared" si="5"/>
        <v>10336</v>
      </c>
      <c r="I16" s="13">
        <f t="shared" si="5"/>
        <v>2212</v>
      </c>
      <c r="J16" s="13">
        <f t="shared" si="5"/>
        <v>6247</v>
      </c>
      <c r="K16" s="11">
        <f t="shared" si="4"/>
        <v>113673</v>
      </c>
    </row>
    <row r="17" spans="1:11" ht="17.25" customHeight="1">
      <c r="A17" s="14" t="s">
        <v>94</v>
      </c>
      <c r="B17" s="13">
        <v>11108</v>
      </c>
      <c r="C17" s="13">
        <v>14480</v>
      </c>
      <c r="D17" s="13">
        <v>14421</v>
      </c>
      <c r="E17" s="13">
        <v>9801</v>
      </c>
      <c r="F17" s="13">
        <v>16247</v>
      </c>
      <c r="G17" s="13">
        <v>28247</v>
      </c>
      <c r="H17" s="13">
        <v>10272</v>
      </c>
      <c r="I17" s="13">
        <v>2201</v>
      </c>
      <c r="J17" s="13">
        <v>6222</v>
      </c>
      <c r="K17" s="11">
        <f t="shared" si="4"/>
        <v>112999</v>
      </c>
    </row>
    <row r="18" spans="1:11" ht="17.25" customHeight="1">
      <c r="A18" s="14" t="s">
        <v>95</v>
      </c>
      <c r="B18" s="13">
        <v>60</v>
      </c>
      <c r="C18" s="13">
        <v>103</v>
      </c>
      <c r="D18" s="13">
        <v>58</v>
      </c>
      <c r="E18" s="13">
        <v>54</v>
      </c>
      <c r="F18" s="13">
        <v>75</v>
      </c>
      <c r="G18" s="13">
        <v>144</v>
      </c>
      <c r="H18" s="13">
        <v>52</v>
      </c>
      <c r="I18" s="13">
        <v>11</v>
      </c>
      <c r="J18" s="13">
        <v>21</v>
      </c>
      <c r="K18" s="11">
        <f t="shared" si="4"/>
        <v>578</v>
      </c>
    </row>
    <row r="19" spans="1:11" ht="17.25" customHeight="1">
      <c r="A19" s="14" t="s">
        <v>96</v>
      </c>
      <c r="B19" s="13">
        <v>8</v>
      </c>
      <c r="C19" s="13">
        <v>3</v>
      </c>
      <c r="D19" s="13">
        <v>7</v>
      </c>
      <c r="E19" s="13">
        <v>18</v>
      </c>
      <c r="F19" s="13">
        <v>13</v>
      </c>
      <c r="G19" s="13">
        <v>31</v>
      </c>
      <c r="H19" s="13">
        <v>12</v>
      </c>
      <c r="I19" s="13">
        <v>0</v>
      </c>
      <c r="J19" s="13">
        <v>4</v>
      </c>
      <c r="K19" s="11">
        <f t="shared" si="4"/>
        <v>96</v>
      </c>
    </row>
    <row r="20" spans="1:11" ht="17.25" customHeight="1">
      <c r="A20" s="16" t="s">
        <v>22</v>
      </c>
      <c r="B20" s="11">
        <f>+B21+B22+B23</f>
        <v>156200</v>
      </c>
      <c r="C20" s="11">
        <f aca="true" t="shared" si="6" ref="C20:J20">+C21+C22+C23</f>
        <v>176911</v>
      </c>
      <c r="D20" s="11">
        <f t="shared" si="6"/>
        <v>203819</v>
      </c>
      <c r="E20" s="11">
        <f t="shared" si="6"/>
        <v>126410</v>
      </c>
      <c r="F20" s="11">
        <f t="shared" si="6"/>
        <v>210871</v>
      </c>
      <c r="G20" s="11">
        <f t="shared" si="6"/>
        <v>393906</v>
      </c>
      <c r="H20" s="11">
        <f t="shared" si="6"/>
        <v>126171</v>
      </c>
      <c r="I20" s="11">
        <f t="shared" si="6"/>
        <v>29664</v>
      </c>
      <c r="J20" s="11">
        <f t="shared" si="6"/>
        <v>80512</v>
      </c>
      <c r="K20" s="11">
        <f t="shared" si="4"/>
        <v>1504464</v>
      </c>
    </row>
    <row r="21" spans="1:12" ht="17.25" customHeight="1">
      <c r="A21" s="12" t="s">
        <v>23</v>
      </c>
      <c r="B21" s="13">
        <v>92383</v>
      </c>
      <c r="C21" s="13">
        <v>113119</v>
      </c>
      <c r="D21" s="13">
        <v>133620</v>
      </c>
      <c r="E21" s="13">
        <v>79935</v>
      </c>
      <c r="F21" s="13">
        <v>129742</v>
      </c>
      <c r="G21" s="13">
        <v>221946</v>
      </c>
      <c r="H21" s="13">
        <v>74055</v>
      </c>
      <c r="I21" s="13">
        <v>19946</v>
      </c>
      <c r="J21" s="13">
        <v>51651</v>
      </c>
      <c r="K21" s="11">
        <f t="shared" si="4"/>
        <v>916397</v>
      </c>
      <c r="L21" s="50"/>
    </row>
    <row r="22" spans="1:12" ht="17.25" customHeight="1">
      <c r="A22" s="12" t="s">
        <v>24</v>
      </c>
      <c r="B22" s="13">
        <v>61847</v>
      </c>
      <c r="C22" s="13">
        <v>61496</v>
      </c>
      <c r="D22" s="13">
        <v>68180</v>
      </c>
      <c r="E22" s="13">
        <v>45121</v>
      </c>
      <c r="F22" s="13">
        <v>79054</v>
      </c>
      <c r="G22" s="13">
        <v>168296</v>
      </c>
      <c r="H22" s="13">
        <v>50106</v>
      </c>
      <c r="I22" s="13">
        <v>9366</v>
      </c>
      <c r="J22" s="13">
        <v>28191</v>
      </c>
      <c r="K22" s="11">
        <f t="shared" si="4"/>
        <v>571657</v>
      </c>
      <c r="L22" s="50"/>
    </row>
    <row r="23" spans="1:11" ht="17.25" customHeight="1">
      <c r="A23" s="12" t="s">
        <v>25</v>
      </c>
      <c r="B23" s="13">
        <v>1970</v>
      </c>
      <c r="C23" s="13">
        <v>2296</v>
      </c>
      <c r="D23" s="13">
        <v>2019</v>
      </c>
      <c r="E23" s="13">
        <v>1354</v>
      </c>
      <c r="F23" s="13">
        <v>2075</v>
      </c>
      <c r="G23" s="13">
        <v>3664</v>
      </c>
      <c r="H23" s="13">
        <v>2010</v>
      </c>
      <c r="I23" s="13">
        <v>352</v>
      </c>
      <c r="J23" s="13">
        <v>670</v>
      </c>
      <c r="K23" s="11">
        <f t="shared" si="4"/>
        <v>16410</v>
      </c>
    </row>
    <row r="24" spans="1:11" ht="17.25" customHeight="1">
      <c r="A24" s="16" t="s">
        <v>26</v>
      </c>
      <c r="B24" s="13">
        <f>+B25+B26</f>
        <v>86840</v>
      </c>
      <c r="C24" s="13">
        <f aca="true" t="shared" si="7" ref="C24:J24">+C25+C26</f>
        <v>123865</v>
      </c>
      <c r="D24" s="13">
        <f t="shared" si="7"/>
        <v>141085</v>
      </c>
      <c r="E24" s="13">
        <f t="shared" si="7"/>
        <v>85818</v>
      </c>
      <c r="F24" s="13">
        <f t="shared" si="7"/>
        <v>104576</v>
      </c>
      <c r="G24" s="13">
        <f t="shared" si="7"/>
        <v>145547</v>
      </c>
      <c r="H24" s="13">
        <f t="shared" si="7"/>
        <v>69824</v>
      </c>
      <c r="I24" s="13">
        <f t="shared" si="7"/>
        <v>22380</v>
      </c>
      <c r="J24" s="13">
        <f t="shared" si="7"/>
        <v>60373</v>
      </c>
      <c r="K24" s="11">
        <f t="shared" si="4"/>
        <v>840308</v>
      </c>
    </row>
    <row r="25" spans="1:12" ht="17.25" customHeight="1">
      <c r="A25" s="12" t="s">
        <v>115</v>
      </c>
      <c r="B25" s="13">
        <v>59887</v>
      </c>
      <c r="C25" s="13">
        <v>90257</v>
      </c>
      <c r="D25" s="13">
        <v>106284</v>
      </c>
      <c r="E25" s="13">
        <v>64577</v>
      </c>
      <c r="F25" s="13">
        <v>75980</v>
      </c>
      <c r="G25" s="13">
        <v>102971</v>
      </c>
      <c r="H25" s="13">
        <v>49786</v>
      </c>
      <c r="I25" s="13">
        <v>18063</v>
      </c>
      <c r="J25" s="13">
        <v>45635</v>
      </c>
      <c r="K25" s="11">
        <f t="shared" si="4"/>
        <v>613440</v>
      </c>
      <c r="L25" s="50"/>
    </row>
    <row r="26" spans="1:12" ht="17.25" customHeight="1">
      <c r="A26" s="12" t="s">
        <v>116</v>
      </c>
      <c r="B26" s="13">
        <v>26953</v>
      </c>
      <c r="C26" s="13">
        <v>33608</v>
      </c>
      <c r="D26" s="13">
        <v>34801</v>
      </c>
      <c r="E26" s="13">
        <v>21241</v>
      </c>
      <c r="F26" s="13">
        <v>28596</v>
      </c>
      <c r="G26" s="13">
        <v>42576</v>
      </c>
      <c r="H26" s="13">
        <v>20038</v>
      </c>
      <c r="I26" s="13">
        <v>4317</v>
      </c>
      <c r="J26" s="13">
        <v>14738</v>
      </c>
      <c r="K26" s="11">
        <f t="shared" si="4"/>
        <v>226868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3083</v>
      </c>
      <c r="I27" s="11">
        <v>0</v>
      </c>
      <c r="J27" s="11">
        <v>0</v>
      </c>
      <c r="K27" s="11">
        <f t="shared" si="4"/>
        <v>3083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23249.85</v>
      </c>
      <c r="I35" s="19">
        <v>0</v>
      </c>
      <c r="J35" s="19">
        <v>0</v>
      </c>
      <c r="K35" s="23">
        <f>SUM(B35:J35)</f>
        <v>23249.85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3388854.9400000004</v>
      </c>
      <c r="C47" s="22">
        <f aca="true" t="shared" si="12" ref="C47:H47">+C48+C57</f>
        <v>4977689.97</v>
      </c>
      <c r="D47" s="22">
        <f t="shared" si="12"/>
        <v>6021353.95</v>
      </c>
      <c r="E47" s="22">
        <f t="shared" si="12"/>
        <v>3304700.5999999996</v>
      </c>
      <c r="F47" s="22">
        <f t="shared" si="12"/>
        <v>4534954.51</v>
      </c>
      <c r="G47" s="22">
        <f t="shared" si="12"/>
        <v>6376388.77</v>
      </c>
      <c r="H47" s="22">
        <f t="shared" si="12"/>
        <v>3255411.29</v>
      </c>
      <c r="I47" s="22">
        <f>+I48+I57</f>
        <v>524430.79</v>
      </c>
      <c r="J47" s="22">
        <f>+J48+J57</f>
        <v>912065.1900000001</v>
      </c>
      <c r="K47" s="22">
        <f>SUM(B47:J47)</f>
        <v>33295850.009999998</v>
      </c>
    </row>
    <row r="48" spans="1:11" ht="17.25" customHeight="1">
      <c r="A48" s="16" t="s">
        <v>108</v>
      </c>
      <c r="B48" s="23">
        <f>SUM(B49:B56)</f>
        <v>3371152.4000000004</v>
      </c>
      <c r="C48" s="23">
        <f aca="true" t="shared" si="13" ref="C48:J48">SUM(C49:C56)</f>
        <v>4952720.83</v>
      </c>
      <c r="D48" s="23">
        <f t="shared" si="13"/>
        <v>5996059.33</v>
      </c>
      <c r="E48" s="23">
        <f t="shared" si="13"/>
        <v>3281751.05</v>
      </c>
      <c r="F48" s="23">
        <f t="shared" si="13"/>
        <v>4511440.91</v>
      </c>
      <c r="G48" s="23">
        <f t="shared" si="13"/>
        <v>6346442.93</v>
      </c>
      <c r="H48" s="23">
        <f t="shared" si="13"/>
        <v>3235021.19</v>
      </c>
      <c r="I48" s="23">
        <f t="shared" si="13"/>
        <v>524430.79</v>
      </c>
      <c r="J48" s="23">
        <f t="shared" si="13"/>
        <v>898188.3300000001</v>
      </c>
      <c r="K48" s="23">
        <f aca="true" t="shared" si="14" ref="K48:K57">SUM(B48:J48)</f>
        <v>33117207.759999998</v>
      </c>
    </row>
    <row r="49" spans="1:11" ht="17.25" customHeight="1">
      <c r="A49" s="34" t="s">
        <v>43</v>
      </c>
      <c r="B49" s="23">
        <f aca="true" t="shared" si="15" ref="B49:H49">ROUND(B30*B7,2)</f>
        <v>1458153.34</v>
      </c>
      <c r="C49" s="23">
        <f t="shared" si="15"/>
        <v>2088062.46</v>
      </c>
      <c r="D49" s="23">
        <f t="shared" si="15"/>
        <v>2549337.95</v>
      </c>
      <c r="E49" s="23">
        <f t="shared" si="15"/>
        <v>1392178.46</v>
      </c>
      <c r="F49" s="23">
        <f t="shared" si="15"/>
        <v>1947203.04</v>
      </c>
      <c r="G49" s="23">
        <f t="shared" si="15"/>
        <v>2779486.5</v>
      </c>
      <c r="H49" s="23">
        <f t="shared" si="15"/>
        <v>1353977.25</v>
      </c>
      <c r="I49" s="23">
        <f>ROUND(I30*I7,2)</f>
        <v>523365.07</v>
      </c>
      <c r="J49" s="23">
        <f>ROUND(J30*J7,2)</f>
        <v>895971.29</v>
      </c>
      <c r="K49" s="23">
        <f t="shared" si="14"/>
        <v>14987735.36</v>
      </c>
    </row>
    <row r="50" spans="1:11" ht="17.25" customHeight="1">
      <c r="A50" s="34" t="s">
        <v>44</v>
      </c>
      <c r="B50" s="19">
        <v>0</v>
      </c>
      <c r="C50" s="23">
        <f>ROUND(C31*C7,2)</f>
        <v>4641.29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4641.29</v>
      </c>
    </row>
    <row r="51" spans="1:11" ht="17.25" customHeight="1">
      <c r="A51" s="64" t="s">
        <v>104</v>
      </c>
      <c r="B51" s="65">
        <f aca="true" t="shared" si="16" ref="B51:H51">ROUND(B32*B7,2)</f>
        <v>-2447.16</v>
      </c>
      <c r="C51" s="65">
        <f t="shared" si="16"/>
        <v>-3204.56</v>
      </c>
      <c r="D51" s="65">
        <f t="shared" si="16"/>
        <v>-3538.29</v>
      </c>
      <c r="E51" s="65">
        <f t="shared" si="16"/>
        <v>-2081.34</v>
      </c>
      <c r="F51" s="65">
        <f t="shared" si="16"/>
        <v>-3018.22</v>
      </c>
      <c r="G51" s="65">
        <f t="shared" si="16"/>
        <v>-4236.69</v>
      </c>
      <c r="H51" s="65">
        <f t="shared" si="16"/>
        <v>-2122.87</v>
      </c>
      <c r="I51" s="19">
        <v>0</v>
      </c>
      <c r="J51" s="19">
        <v>0</v>
      </c>
      <c r="K51" s="65">
        <f>SUM(B51:J51)</f>
        <v>-20649.129999999997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23249.85</v>
      </c>
      <c r="I53" s="31">
        <f>+I35</f>
        <v>0</v>
      </c>
      <c r="J53" s="31">
        <f>+J35</f>
        <v>0</v>
      </c>
      <c r="K53" s="23">
        <f t="shared" si="14"/>
        <v>23249.85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-2243529.5</v>
      </c>
      <c r="C61" s="35">
        <f t="shared" si="17"/>
        <v>-2860845.26</v>
      </c>
      <c r="D61" s="35">
        <f t="shared" si="17"/>
        <v>-3543352.9800000004</v>
      </c>
      <c r="E61" s="35">
        <f t="shared" si="17"/>
        <v>-2249112.69</v>
      </c>
      <c r="F61" s="35">
        <f t="shared" si="17"/>
        <v>-3035398.77</v>
      </c>
      <c r="G61" s="35">
        <f t="shared" si="17"/>
        <v>-3790562.19</v>
      </c>
      <c r="H61" s="35">
        <f t="shared" si="17"/>
        <v>-1854773.4200000002</v>
      </c>
      <c r="I61" s="35">
        <f t="shared" si="17"/>
        <v>-93634.4</v>
      </c>
      <c r="J61" s="35">
        <f t="shared" si="17"/>
        <v>-60074.05</v>
      </c>
      <c r="K61" s="35">
        <f>SUM(B61:J61)</f>
        <v>-19731283.26</v>
      </c>
    </row>
    <row r="62" spans="1:11" ht="18.75" customHeight="1">
      <c r="A62" s="16" t="s">
        <v>74</v>
      </c>
      <c r="B62" s="35">
        <f aca="true" t="shared" si="18" ref="B62:J62">B63+B64+B65+B66+B67+B68</f>
        <v>-520462.94</v>
      </c>
      <c r="C62" s="35">
        <f t="shared" si="18"/>
        <v>-255307.01</v>
      </c>
      <c r="D62" s="35">
        <f t="shared" si="18"/>
        <v>-329404.44999999995</v>
      </c>
      <c r="E62" s="35">
        <f t="shared" si="18"/>
        <v>-548133.52</v>
      </c>
      <c r="F62" s="35">
        <f t="shared" si="18"/>
        <v>-641958.41</v>
      </c>
      <c r="G62" s="35">
        <f t="shared" si="18"/>
        <v>-562284.73</v>
      </c>
      <c r="H62" s="35">
        <f t="shared" si="18"/>
        <v>-189437.6</v>
      </c>
      <c r="I62" s="35">
        <f t="shared" si="18"/>
        <v>-39113.4</v>
      </c>
      <c r="J62" s="35">
        <f t="shared" si="18"/>
        <v>-90728.8</v>
      </c>
      <c r="K62" s="35">
        <f aca="true" t="shared" si="19" ref="K62:K91">SUM(B62:J62)</f>
        <v>-3176830.86</v>
      </c>
    </row>
    <row r="63" spans="1:11" ht="18.75" customHeight="1">
      <c r="A63" s="12" t="s">
        <v>75</v>
      </c>
      <c r="B63" s="35">
        <f>-ROUND(B9*$D$3,2)</f>
        <v>-168378</v>
      </c>
      <c r="C63" s="35">
        <f aca="true" t="shared" si="20" ref="C63:J63">-ROUND(C9*$D$3,2)</f>
        <v>-240437.4</v>
      </c>
      <c r="D63" s="35">
        <f t="shared" si="20"/>
        <v>-238157.4</v>
      </c>
      <c r="E63" s="35">
        <f t="shared" si="20"/>
        <v>-155564.4</v>
      </c>
      <c r="F63" s="35">
        <f t="shared" si="20"/>
        <v>-178759.6</v>
      </c>
      <c r="G63" s="35">
        <f t="shared" si="20"/>
        <v>-224291.2</v>
      </c>
      <c r="H63" s="35">
        <f t="shared" si="20"/>
        <v>-189437.6</v>
      </c>
      <c r="I63" s="35">
        <f t="shared" si="20"/>
        <v>-39113.4</v>
      </c>
      <c r="J63" s="35">
        <f t="shared" si="20"/>
        <v>-90728.8</v>
      </c>
      <c r="K63" s="35">
        <f t="shared" si="19"/>
        <v>-1524867.8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-3841.8</v>
      </c>
      <c r="C65" s="35">
        <v>-832.2</v>
      </c>
      <c r="D65" s="35">
        <v>-877.8</v>
      </c>
      <c r="E65" s="35">
        <v>-1398.4</v>
      </c>
      <c r="F65" s="35">
        <v>-2128</v>
      </c>
      <c r="G65" s="35">
        <v>-1542.8</v>
      </c>
      <c r="H65" s="19">
        <v>0</v>
      </c>
      <c r="I65" s="19">
        <v>0</v>
      </c>
      <c r="J65" s="19">
        <v>0</v>
      </c>
      <c r="K65" s="35">
        <f t="shared" si="19"/>
        <v>-10621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-348243.14</v>
      </c>
      <c r="C67" s="35">
        <v>-14037.41</v>
      </c>
      <c r="D67" s="35">
        <v>-90369.25</v>
      </c>
      <c r="E67" s="35">
        <v>-391170.72</v>
      </c>
      <c r="F67" s="35">
        <v>-461070.81</v>
      </c>
      <c r="G67" s="35">
        <v>-336450.73</v>
      </c>
      <c r="H67" s="19">
        <v>0</v>
      </c>
      <c r="I67" s="19">
        <v>0</v>
      </c>
      <c r="J67" s="19">
        <v>0</v>
      </c>
      <c r="K67" s="35">
        <f t="shared" si="19"/>
        <v>-1641342.06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-1723066.56</v>
      </c>
      <c r="C69" s="65">
        <f>SUM(C70:C102)</f>
        <v>-2605538.25</v>
      </c>
      <c r="D69" s="65">
        <f>SUM(D70:D102)</f>
        <v>-3213948.5300000003</v>
      </c>
      <c r="E69" s="65">
        <f aca="true" t="shared" si="21" ref="E69:J69">SUM(E70:E102)</f>
        <v>-1700979.17</v>
      </c>
      <c r="F69" s="65">
        <f t="shared" si="21"/>
        <v>-2393440.36</v>
      </c>
      <c r="G69" s="65">
        <f t="shared" si="21"/>
        <v>-3228277.46</v>
      </c>
      <c r="H69" s="65">
        <f t="shared" si="21"/>
        <v>-1665335.82</v>
      </c>
      <c r="I69" s="65">
        <f t="shared" si="21"/>
        <v>-54520.999999999985</v>
      </c>
      <c r="J69" s="65">
        <f t="shared" si="21"/>
        <v>30654.75</v>
      </c>
      <c r="K69" s="65">
        <f t="shared" si="19"/>
        <v>-16554452.400000002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-36607.27</v>
      </c>
      <c r="C76" s="35">
        <v>-85099.98</v>
      </c>
      <c r="D76" s="35">
        <v>-178356.83</v>
      </c>
      <c r="E76" s="35">
        <v>-31576.56</v>
      </c>
      <c r="F76" s="35">
        <v>-131507.37</v>
      </c>
      <c r="G76" s="35">
        <v>-68569.41</v>
      </c>
      <c r="H76" s="35">
        <v>-28035.04</v>
      </c>
      <c r="I76" s="35">
        <v>-31945.84</v>
      </c>
      <c r="J76" s="35">
        <v>-35533.17</v>
      </c>
      <c r="K76" s="65">
        <f t="shared" si="19"/>
        <v>-627231.47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65">
        <v>-79108.87</v>
      </c>
      <c r="C95" s="65">
        <v>-118266.64</v>
      </c>
      <c r="D95" s="65">
        <v>-142538.16</v>
      </c>
      <c r="E95" s="65">
        <v>-78150.88</v>
      </c>
      <c r="F95" s="65">
        <v>-106037.32</v>
      </c>
      <c r="G95" s="65">
        <v>-147500.24</v>
      </c>
      <c r="H95" s="65">
        <v>-76826.16</v>
      </c>
      <c r="I95" s="19">
        <v>0</v>
      </c>
      <c r="J95" s="19">
        <v>0</v>
      </c>
      <c r="K95" s="65">
        <f>SUM(B95:J95)</f>
        <v>-748428.2700000001</v>
      </c>
      <c r="L95" s="53"/>
    </row>
    <row r="96" spans="1:12" ht="18.75" customHeight="1">
      <c r="A96" s="12" t="s">
        <v>111</v>
      </c>
      <c r="B96" s="65">
        <v>-1738012.07</v>
      </c>
      <c r="C96" s="65">
        <v>-2598303.38</v>
      </c>
      <c r="D96" s="65">
        <v>-3131545.88</v>
      </c>
      <c r="E96" s="65">
        <v>-1716965.19</v>
      </c>
      <c r="F96" s="65">
        <v>-2329626.78</v>
      </c>
      <c r="G96" s="65">
        <v>-3240562.15</v>
      </c>
      <c r="H96" s="65">
        <v>-1687861.3</v>
      </c>
      <c r="I96" s="19">
        <v>0</v>
      </c>
      <c r="J96" s="19">
        <v>0</v>
      </c>
      <c r="K96" s="65">
        <f>SUM(B96:J96)</f>
        <v>-16442876.75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65">
        <v>147700.07</v>
      </c>
      <c r="C100" s="65">
        <v>220473.17</v>
      </c>
      <c r="D100" s="65">
        <v>261576.49</v>
      </c>
      <c r="E100" s="65">
        <v>142148.2</v>
      </c>
      <c r="F100" s="65">
        <v>197322.29</v>
      </c>
      <c r="G100" s="65">
        <v>263682.32</v>
      </c>
      <c r="H100" s="65">
        <v>143212.99</v>
      </c>
      <c r="I100" s="65">
        <v>45381.33</v>
      </c>
      <c r="J100" s="65">
        <v>77657.92</v>
      </c>
      <c r="K100" s="65">
        <f>SUM(B100:J100)</f>
        <v>1499154.78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1145325.4400000004</v>
      </c>
      <c r="C106" s="24">
        <f t="shared" si="22"/>
        <v>2116844.7100000004</v>
      </c>
      <c r="D106" s="24">
        <f t="shared" si="22"/>
        <v>2478000.9699999997</v>
      </c>
      <c r="E106" s="24">
        <f t="shared" si="22"/>
        <v>1055587.91</v>
      </c>
      <c r="F106" s="24">
        <f t="shared" si="22"/>
        <v>1499555.7400000002</v>
      </c>
      <c r="G106" s="24">
        <f t="shared" si="22"/>
        <v>2585826.579999999</v>
      </c>
      <c r="H106" s="24">
        <f t="shared" si="22"/>
        <v>1400637.8699999999</v>
      </c>
      <c r="I106" s="24">
        <f>+I107+I108</f>
        <v>430796.39</v>
      </c>
      <c r="J106" s="24">
        <f>+J107+J108</f>
        <v>851991.14</v>
      </c>
      <c r="K106" s="46">
        <f>SUM(B106:J106)</f>
        <v>13564566.750000002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1127622.9000000004</v>
      </c>
      <c r="C107" s="24">
        <f t="shared" si="23"/>
        <v>2091875.5700000003</v>
      </c>
      <c r="D107" s="24">
        <f t="shared" si="23"/>
        <v>2452706.3499999996</v>
      </c>
      <c r="E107" s="24">
        <f t="shared" si="23"/>
        <v>1032638.3599999999</v>
      </c>
      <c r="F107" s="24">
        <f t="shared" si="23"/>
        <v>1476042.1400000001</v>
      </c>
      <c r="G107" s="24">
        <f t="shared" si="23"/>
        <v>2555880.7399999993</v>
      </c>
      <c r="H107" s="24">
        <f t="shared" si="23"/>
        <v>1380247.7699999998</v>
      </c>
      <c r="I107" s="24">
        <f t="shared" si="23"/>
        <v>430796.39</v>
      </c>
      <c r="J107" s="24">
        <f t="shared" si="23"/>
        <v>838114.28</v>
      </c>
      <c r="K107" s="46">
        <f>SUM(B107:J107)</f>
        <v>13385924.499999998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13564566.760000002</v>
      </c>
      <c r="L114" s="52"/>
    </row>
    <row r="115" spans="1:11" ht="18.75" customHeight="1">
      <c r="A115" s="26" t="s">
        <v>70</v>
      </c>
      <c r="B115" s="27">
        <v>158603.86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158603.86</v>
      </c>
    </row>
    <row r="116" spans="1:11" ht="18.75" customHeight="1">
      <c r="A116" s="26" t="s">
        <v>71</v>
      </c>
      <c r="B116" s="27">
        <v>986721.5800000001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986721.5800000001</v>
      </c>
    </row>
    <row r="117" spans="1:11" ht="18.75" customHeight="1">
      <c r="A117" s="26" t="s">
        <v>72</v>
      </c>
      <c r="B117" s="38">
        <v>0</v>
      </c>
      <c r="C117" s="27">
        <f>+C106</f>
        <v>2116844.7100000004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2116844.7100000004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2306311.0700000003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2306311.0700000003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171689.89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171689.89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950029.12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950029.12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105558.8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105558.8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313212.44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313212.44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592015.2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592015.2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69004.70000000001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69004.70000000001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525323.4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525323.4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825990.08</v>
      </c>
      <c r="H126" s="38">
        <v>0</v>
      </c>
      <c r="I126" s="38">
        <v>0</v>
      </c>
      <c r="J126" s="38">
        <v>0</v>
      </c>
      <c r="K126" s="39">
        <f t="shared" si="25"/>
        <v>825990.08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60892.979999999996</v>
      </c>
      <c r="H127" s="38">
        <v>0</v>
      </c>
      <c r="I127" s="38">
        <v>0</v>
      </c>
      <c r="J127" s="38">
        <v>0</v>
      </c>
      <c r="K127" s="39">
        <f t="shared" si="25"/>
        <v>60892.979999999996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289522.74</v>
      </c>
      <c r="H128" s="38">
        <v>0</v>
      </c>
      <c r="I128" s="38">
        <v>0</v>
      </c>
      <c r="J128" s="38">
        <v>0</v>
      </c>
      <c r="K128" s="39">
        <f t="shared" si="25"/>
        <v>289522.74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387832.69999999995</v>
      </c>
      <c r="H129" s="38">
        <v>0</v>
      </c>
      <c r="I129" s="38">
        <v>0</v>
      </c>
      <c r="J129" s="38">
        <v>0</v>
      </c>
      <c r="K129" s="39">
        <f t="shared" si="25"/>
        <v>387832.69999999995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1021588.09</v>
      </c>
      <c r="H130" s="38">
        <v>0</v>
      </c>
      <c r="I130" s="38">
        <v>0</v>
      </c>
      <c r="J130" s="38">
        <v>0</v>
      </c>
      <c r="K130" s="39">
        <f t="shared" si="25"/>
        <v>1021588.09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499205.52999999997</v>
      </c>
      <c r="I131" s="38">
        <v>0</v>
      </c>
      <c r="J131" s="38">
        <v>0</v>
      </c>
      <c r="K131" s="39">
        <f t="shared" si="25"/>
        <v>499205.52999999997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901432.3400000001</v>
      </c>
      <c r="I132" s="38">
        <v>0</v>
      </c>
      <c r="J132" s="38">
        <v>0</v>
      </c>
      <c r="K132" s="39">
        <f t="shared" si="25"/>
        <v>901432.3400000001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430796.39</v>
      </c>
      <c r="J133" s="38"/>
      <c r="K133" s="39">
        <f t="shared" si="25"/>
        <v>430796.39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851991.14</v>
      </c>
      <c r="K134" s="42">
        <f t="shared" si="25"/>
        <v>851991.14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spans="1:14" ht="18" customHeight="1">
      <c r="A136" s="72" t="s">
        <v>139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2018-01-03T21:14:54Z</dcterms:modified>
  <cp:category/>
  <cp:version/>
  <cp:contentType/>
  <cp:contentStatus/>
</cp:coreProperties>
</file>