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<sst xmlns="http://schemas.openxmlformats.org/spreadsheetml/2006/main" count="141" uniqueCount="141">
  <si>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</si>
  <si>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</si>
  <si>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</si>
  <si>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</si>
  <si>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</si>
  <si>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</si>
  <si>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</si>
  <si>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</si>
  <si>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</si>
  <si>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</si>
  <si>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</si>
  <si>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</si>
  <si>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</si>
  <si>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</si>
  <si>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</si>
  <si>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</si>
  <si>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</si>
  <si>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</si>
  <si>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</si>
  <si>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</si>
  <si>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</si>
  <si>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</si>
  <si>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</si>
  <si>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</si>
  <si>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</si>
  <si>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</si>
  <si>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</si>
  <si>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</si>
  <si>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</si>
  <si>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</si>
  <si>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</si>
  <si>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</si>
  <si>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</si>
  <si>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</si>
  <si>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</si>
  <si>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</si>
  <si>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</si>
  <si>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</si>
  <si>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</si>
  <si>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</si>
  <si>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</si>
  <si>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</si>
  <si>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</si>
  <si>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</si>
  <si>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</si>
  <si>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</si>
  <si>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</si>
  <si>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</si>
  <si>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</si>
  <si>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</si>
  <si>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</si>
  <si>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</si>
  <si>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</si>
  <si>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</si>
  <si>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</si>
  <si>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</si>
  <si>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</si>
  <si>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</si>
  <si>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</si>
  <si>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</si>
  <si>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</si>
  <si>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</si>
  <si>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</si>
  <si>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</si>
  <si>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</si>
  <si>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</si>
  <si>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</si>
  <si>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</si>
  <si>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</si>
  <si>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</si>
  <si>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</si>
  <si>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</si>
  <si>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</si>
  <si>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</si>
  <si>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</si>
  <si>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</si>
  <si>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</si>
  <si>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</si>
  <si>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</si>
  <si>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</si>
  <si>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</si>
  <si>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</si>
  <si>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</si>
  <si>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</si>
  <si>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</si>
  <si>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</si>
  <si>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</si>
  <si>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</si>
  <si>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</si>
  <si>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</si>
  <si>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</si>
  <si>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</si>
  <si>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</si>
  <si>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</si>
  <si>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</si>
  <si>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</si>
  <si>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</si>
  <si>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</si>
  <si>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</si>
  <si>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</si>
  <si>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</si>
  <si>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</si>
  <si>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</si>
  <si>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</si>
  <si>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</si>
  <si>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</si>
  <si>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</si>
  <si>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</si>
  <si>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</si>
  <si>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</si>
  <si>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</si>
  <si>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</si>
  <si>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</si>
  <si>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</si>
  <si>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</si>
  <si>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</si>
  <si>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</si>
  <si>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</si>
  <si>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</si>
  <si>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</si>
  <si>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</si>
  <si>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</si>
  <si>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</si>
  <si>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</si>
  <si>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</si>
  <si>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</si>
  <si>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</si>
  <si>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</si>
  <si>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</si>
  <si>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</si>
  <si>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</si>
  <si>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</si>
  <si>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</si>
  <si>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</si>
  <si>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</si>
  <si>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</si>
  <si>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19/12/17 - VENCIMENTO 27/12/17</t>
  </si>
  <si>
    <t>6.3. Revisão de Remuneração pelo Transporte Coletivo ²</t>
  </si>
  <si>
    <t>Notas:</t>
  </si>
  <si>
    <t>(1) Ajuste de remuneração previsto contratualmente, período de 25/10 a 23/11/17, parcela 18/19.</t>
  </si>
  <si>
    <t>(2) Rede da madrugada de jan/17 a out/17.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</si>
</sst>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13">
      <selection activeCell="A139" sqref="A139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553389</v>
      </c>
      <c r="C7" s="9">
        <f t="shared" si="0"/>
        <v>708850</v>
      </c>
      <c r="D7" s="9">
        <f t="shared" si="0"/>
        <v>756376</v>
      </c>
      <c r="E7" s="9">
        <f t="shared" si="0"/>
        <v>503218</v>
      </c>
      <c r="F7" s="9">
        <f t="shared" si="0"/>
        <v>685357</v>
      </c>
      <c r="G7" s="9">
        <f t="shared" si="0"/>
        <v>1164015</v>
      </c>
      <c r="H7" s="9">
        <f t="shared" si="0"/>
        <v>509178</v>
      </c>
      <c r="I7" s="9">
        <f t="shared" si="0"/>
        <v>110255</v>
      </c>
      <c r="J7" s="9">
        <f t="shared" si="0"/>
        <v>299792</v>
      </c>
      <c r="K7" s="9">
        <f t="shared" si="0"/>
        <v>5290430</v>
      </c>
      <c r="L7" s="50"/>
    </row>
    <row r="8" spans="1:11" ht="17.25" customHeight="1">
      <c r="A8" s="10" t="s">
        <v>97</v>
      </c>
      <c r="B8" s="11">
        <f>B9+B12+B16</f>
        <v>280845</v>
      </c>
      <c r="C8" s="11">
        <f aca="true" t="shared" si="1" ref="C8:J8">C9+C12+C16</f>
        <v>370632</v>
      </c>
      <c r="D8" s="11">
        <f t="shared" si="1"/>
        <v>372093</v>
      </c>
      <c r="E8" s="11">
        <f t="shared" si="1"/>
        <v>260250</v>
      </c>
      <c r="F8" s="11">
        <f t="shared" si="1"/>
        <v>340919</v>
      </c>
      <c r="G8" s="11">
        <f t="shared" si="1"/>
        <v>573559</v>
      </c>
      <c r="H8" s="11">
        <f t="shared" si="1"/>
        <v>279585</v>
      </c>
      <c r="I8" s="11">
        <f t="shared" si="1"/>
        <v>52334</v>
      </c>
      <c r="J8" s="11">
        <f t="shared" si="1"/>
        <v>148359</v>
      </c>
      <c r="K8" s="11">
        <f>SUM(B8:J8)</f>
        <v>2678576</v>
      </c>
    </row>
    <row r="9" spans="1:11" ht="17.25" customHeight="1">
      <c r="A9" s="15" t="s">
        <v>16</v>
      </c>
      <c r="B9" s="13">
        <f>+B10+B11</f>
        <v>40189</v>
      </c>
      <c r="C9" s="13">
        <f aca="true" t="shared" si="2" ref="C9:J9">+C10+C11</f>
        <v>56876</v>
      </c>
      <c r="D9" s="13">
        <f t="shared" si="2"/>
        <v>52832</v>
      </c>
      <c r="E9" s="13">
        <f t="shared" si="2"/>
        <v>36636</v>
      </c>
      <c r="F9" s="13">
        <f t="shared" si="2"/>
        <v>41479</v>
      </c>
      <c r="G9" s="13">
        <f t="shared" si="2"/>
        <v>54966</v>
      </c>
      <c r="H9" s="13">
        <f t="shared" si="2"/>
        <v>47036</v>
      </c>
      <c r="I9" s="13">
        <f t="shared" si="2"/>
        <v>8980</v>
      </c>
      <c r="J9" s="13">
        <f t="shared" si="2"/>
        <v>18693</v>
      </c>
      <c r="K9" s="11">
        <f>SUM(B9:J9)</f>
        <v>357687</v>
      </c>
    </row>
    <row r="10" spans="1:11" ht="17.25" customHeight="1">
      <c r="A10" s="29" t="s">
        <v>17</v>
      </c>
      <c r="B10" s="13">
        <v>40189</v>
      </c>
      <c r="C10" s="13">
        <v>56876</v>
      </c>
      <c r="D10" s="13">
        <v>52832</v>
      </c>
      <c r="E10" s="13">
        <v>36636</v>
      </c>
      <c r="F10" s="13">
        <v>41479</v>
      </c>
      <c r="G10" s="13">
        <v>54966</v>
      </c>
      <c r="H10" s="13">
        <v>47036</v>
      </c>
      <c r="I10" s="13">
        <v>8980</v>
      </c>
      <c r="J10" s="13">
        <v>18693</v>
      </c>
      <c r="K10" s="11">
        <f>SUM(B10:J10)</f>
        <v>357687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228508</v>
      </c>
      <c r="C12" s="17">
        <f t="shared" si="3"/>
        <v>297454</v>
      </c>
      <c r="D12" s="17">
        <f t="shared" si="3"/>
        <v>303356</v>
      </c>
      <c r="E12" s="17">
        <f t="shared" si="3"/>
        <v>212554</v>
      </c>
      <c r="F12" s="17">
        <f t="shared" si="3"/>
        <v>281989</v>
      </c>
      <c r="G12" s="17">
        <f t="shared" si="3"/>
        <v>488462</v>
      </c>
      <c r="H12" s="17">
        <f t="shared" si="3"/>
        <v>220928</v>
      </c>
      <c r="I12" s="17">
        <f t="shared" si="3"/>
        <v>40855</v>
      </c>
      <c r="J12" s="17">
        <f t="shared" si="3"/>
        <v>123042</v>
      </c>
      <c r="K12" s="11">
        <f aca="true" t="shared" si="4" ref="K12:K27">SUM(B12:J12)</f>
        <v>2197148</v>
      </c>
    </row>
    <row r="13" spans="1:13" ht="17.25" customHeight="1">
      <c r="A13" s="14" t="s">
        <v>19</v>
      </c>
      <c r="B13" s="13">
        <v>115988</v>
      </c>
      <c r="C13" s="13">
        <v>160826</v>
      </c>
      <c r="D13" s="13">
        <v>169860</v>
      </c>
      <c r="E13" s="13">
        <v>114832</v>
      </c>
      <c r="F13" s="13">
        <v>150446</v>
      </c>
      <c r="G13" s="13">
        <v>244022</v>
      </c>
      <c r="H13" s="13">
        <v>109087</v>
      </c>
      <c r="I13" s="13">
        <v>24407</v>
      </c>
      <c r="J13" s="13">
        <v>68465</v>
      </c>
      <c r="K13" s="11">
        <f t="shared" si="4"/>
        <v>1157933</v>
      </c>
      <c r="L13" s="50"/>
      <c r="M13" s="51"/>
    </row>
    <row r="14" spans="1:12" ht="17.25" customHeight="1">
      <c r="A14" s="14" t="s">
        <v>20</v>
      </c>
      <c r="B14" s="13">
        <v>107228</v>
      </c>
      <c r="C14" s="13">
        <v>129088</v>
      </c>
      <c r="D14" s="13">
        <v>128201</v>
      </c>
      <c r="E14" s="13">
        <v>92544</v>
      </c>
      <c r="F14" s="13">
        <v>126318</v>
      </c>
      <c r="G14" s="13">
        <v>235459</v>
      </c>
      <c r="H14" s="13">
        <v>104080</v>
      </c>
      <c r="I14" s="13">
        <v>15382</v>
      </c>
      <c r="J14" s="13">
        <v>52862</v>
      </c>
      <c r="K14" s="11">
        <f t="shared" si="4"/>
        <v>991162</v>
      </c>
      <c r="L14" s="50"/>
    </row>
    <row r="15" spans="1:11" ht="17.25" customHeight="1">
      <c r="A15" s="14" t="s">
        <v>21</v>
      </c>
      <c r="B15" s="13">
        <v>5292</v>
      </c>
      <c r="C15" s="13">
        <v>7540</v>
      </c>
      <c r="D15" s="13">
        <v>5295</v>
      </c>
      <c r="E15" s="13">
        <v>5178</v>
      </c>
      <c r="F15" s="13">
        <v>5225</v>
      </c>
      <c r="G15" s="13">
        <v>8981</v>
      </c>
      <c r="H15" s="13">
        <v>7761</v>
      </c>
      <c r="I15" s="13">
        <v>1066</v>
      </c>
      <c r="J15" s="13">
        <v>1715</v>
      </c>
      <c r="K15" s="11">
        <f t="shared" si="4"/>
        <v>48053</v>
      </c>
    </row>
    <row r="16" spans="1:11" ht="17.25" customHeight="1">
      <c r="A16" s="15" t="s">
        <v>93</v>
      </c>
      <c r="B16" s="13">
        <f>B17+B18+B19</f>
        <v>12148</v>
      </c>
      <c r="C16" s="13">
        <f aca="true" t="shared" si="5" ref="C16:J16">C17+C18+C19</f>
        <v>16302</v>
      </c>
      <c r="D16" s="13">
        <f t="shared" si="5"/>
        <v>15905</v>
      </c>
      <c r="E16" s="13">
        <f t="shared" si="5"/>
        <v>11060</v>
      </c>
      <c r="F16" s="13">
        <f t="shared" si="5"/>
        <v>17451</v>
      </c>
      <c r="G16" s="13">
        <f t="shared" si="5"/>
        <v>30131</v>
      </c>
      <c r="H16" s="13">
        <f t="shared" si="5"/>
        <v>11621</v>
      </c>
      <c r="I16" s="13">
        <f t="shared" si="5"/>
        <v>2499</v>
      </c>
      <c r="J16" s="13">
        <f t="shared" si="5"/>
        <v>6624</v>
      </c>
      <c r="K16" s="11">
        <f t="shared" si="4"/>
        <v>123741</v>
      </c>
    </row>
    <row r="17" spans="1:11" ht="17.25" customHeight="1">
      <c r="A17" s="14" t="s">
        <v>94</v>
      </c>
      <c r="B17" s="13">
        <v>12068</v>
      </c>
      <c r="C17" s="13">
        <v>16200</v>
      </c>
      <c r="D17" s="13">
        <v>15835</v>
      </c>
      <c r="E17" s="13">
        <v>11017</v>
      </c>
      <c r="F17" s="13">
        <v>17389</v>
      </c>
      <c r="G17" s="13">
        <v>29951</v>
      </c>
      <c r="H17" s="13">
        <v>11542</v>
      </c>
      <c r="I17" s="13">
        <v>2487</v>
      </c>
      <c r="J17" s="13">
        <v>6595</v>
      </c>
      <c r="K17" s="11">
        <f t="shared" si="4"/>
        <v>123084</v>
      </c>
    </row>
    <row r="18" spans="1:11" ht="17.25" customHeight="1">
      <c r="A18" s="14" t="s">
        <v>95</v>
      </c>
      <c r="B18" s="13">
        <v>74</v>
      </c>
      <c r="C18" s="13">
        <v>100</v>
      </c>
      <c r="D18" s="13">
        <v>65</v>
      </c>
      <c r="E18" s="13">
        <v>35</v>
      </c>
      <c r="F18" s="13">
        <v>50</v>
      </c>
      <c r="G18" s="13">
        <v>159</v>
      </c>
      <c r="H18" s="13">
        <v>69</v>
      </c>
      <c r="I18" s="13">
        <v>12</v>
      </c>
      <c r="J18" s="13">
        <v>23</v>
      </c>
      <c r="K18" s="11">
        <f t="shared" si="4"/>
        <v>587</v>
      </c>
    </row>
    <row r="19" spans="1:11" ht="17.25" customHeight="1">
      <c r="A19" s="14" t="s">
        <v>96</v>
      </c>
      <c r="B19" s="13">
        <v>6</v>
      </c>
      <c r="C19" s="13">
        <v>2</v>
      </c>
      <c r="D19" s="13">
        <v>5</v>
      </c>
      <c r="E19" s="13">
        <v>8</v>
      </c>
      <c r="F19" s="13">
        <v>12</v>
      </c>
      <c r="G19" s="13">
        <v>21</v>
      </c>
      <c r="H19" s="13">
        <v>10</v>
      </c>
      <c r="I19" s="13">
        <v>0</v>
      </c>
      <c r="J19" s="13">
        <v>6</v>
      </c>
      <c r="K19" s="11">
        <f t="shared" si="4"/>
        <v>70</v>
      </c>
    </row>
    <row r="20" spans="1:11" ht="17.25" customHeight="1">
      <c r="A20" s="16" t="s">
        <v>22</v>
      </c>
      <c r="B20" s="11">
        <f>+B21+B22+B23</f>
        <v>165885</v>
      </c>
      <c r="C20" s="11">
        <f aca="true" t="shared" si="6" ref="C20:J20">+C21+C22+C23</f>
        <v>189472</v>
      </c>
      <c r="D20" s="11">
        <f t="shared" si="6"/>
        <v>219945</v>
      </c>
      <c r="E20" s="11">
        <f t="shared" si="6"/>
        <v>138348</v>
      </c>
      <c r="F20" s="11">
        <f t="shared" si="6"/>
        <v>219753</v>
      </c>
      <c r="G20" s="11">
        <f t="shared" si="6"/>
        <v>413219</v>
      </c>
      <c r="H20" s="11">
        <f t="shared" si="6"/>
        <v>137664</v>
      </c>
      <c r="I20" s="11">
        <f t="shared" si="6"/>
        <v>31976</v>
      </c>
      <c r="J20" s="11">
        <f t="shared" si="6"/>
        <v>84018</v>
      </c>
      <c r="K20" s="11">
        <f t="shared" si="4"/>
        <v>1600280</v>
      </c>
    </row>
    <row r="21" spans="1:12" ht="17.25" customHeight="1">
      <c r="A21" s="12" t="s">
        <v>23</v>
      </c>
      <c r="B21" s="13">
        <v>92903</v>
      </c>
      <c r="C21" s="13">
        <v>115726</v>
      </c>
      <c r="D21" s="13">
        <v>136614</v>
      </c>
      <c r="E21" s="13">
        <v>83452</v>
      </c>
      <c r="F21" s="13">
        <v>129332</v>
      </c>
      <c r="G21" s="13">
        <v>224614</v>
      </c>
      <c r="H21" s="13">
        <v>79080</v>
      </c>
      <c r="I21" s="13">
        <v>20672</v>
      </c>
      <c r="J21" s="13">
        <v>50837</v>
      </c>
      <c r="K21" s="11">
        <f t="shared" si="4"/>
        <v>933230</v>
      </c>
      <c r="L21" s="50"/>
    </row>
    <row r="22" spans="1:12" ht="17.25" customHeight="1">
      <c r="A22" s="12" t="s">
        <v>24</v>
      </c>
      <c r="B22" s="13">
        <v>70320</v>
      </c>
      <c r="C22" s="13">
        <v>70661</v>
      </c>
      <c r="D22" s="13">
        <v>80721</v>
      </c>
      <c r="E22" s="13">
        <v>52926</v>
      </c>
      <c r="F22" s="13">
        <v>87794</v>
      </c>
      <c r="G22" s="13">
        <v>183768</v>
      </c>
      <c r="H22" s="13">
        <v>55632</v>
      </c>
      <c r="I22" s="13">
        <v>10798</v>
      </c>
      <c r="J22" s="13">
        <v>32333</v>
      </c>
      <c r="K22" s="11">
        <f t="shared" si="4"/>
        <v>644953</v>
      </c>
      <c r="L22" s="50"/>
    </row>
    <row r="23" spans="1:11" ht="17.25" customHeight="1">
      <c r="A23" s="12" t="s">
        <v>25</v>
      </c>
      <c r="B23" s="13">
        <v>2662</v>
      </c>
      <c r="C23" s="13">
        <v>3085</v>
      </c>
      <c r="D23" s="13">
        <v>2610</v>
      </c>
      <c r="E23" s="13">
        <v>1970</v>
      </c>
      <c r="F23" s="13">
        <v>2627</v>
      </c>
      <c r="G23" s="13">
        <v>4837</v>
      </c>
      <c r="H23" s="13">
        <v>2952</v>
      </c>
      <c r="I23" s="13">
        <v>506</v>
      </c>
      <c r="J23" s="13">
        <v>848</v>
      </c>
      <c r="K23" s="11">
        <f t="shared" si="4"/>
        <v>22097</v>
      </c>
    </row>
    <row r="24" spans="1:11" ht="17.25" customHeight="1">
      <c r="A24" s="16" t="s">
        <v>26</v>
      </c>
      <c r="B24" s="13">
        <f>+B25+B26</f>
        <v>106659</v>
      </c>
      <c r="C24" s="13">
        <f aca="true" t="shared" si="7" ref="C24:J24">+C25+C26</f>
        <v>148746</v>
      </c>
      <c r="D24" s="13">
        <f t="shared" si="7"/>
        <v>164338</v>
      </c>
      <c r="E24" s="13">
        <f t="shared" si="7"/>
        <v>104620</v>
      </c>
      <c r="F24" s="13">
        <f t="shared" si="7"/>
        <v>124685</v>
      </c>
      <c r="G24" s="13">
        <f t="shared" si="7"/>
        <v>177237</v>
      </c>
      <c r="H24" s="13">
        <f t="shared" si="7"/>
        <v>87535</v>
      </c>
      <c r="I24" s="13">
        <f t="shared" si="7"/>
        <v>25945</v>
      </c>
      <c r="J24" s="13">
        <f t="shared" si="7"/>
        <v>67415</v>
      </c>
      <c r="K24" s="11">
        <f t="shared" si="4"/>
        <v>1007180</v>
      </c>
    </row>
    <row r="25" spans="1:12" ht="17.25" customHeight="1">
      <c r="A25" s="12" t="s">
        <v>115</v>
      </c>
      <c r="B25" s="13">
        <v>66943</v>
      </c>
      <c r="C25" s="13">
        <v>100910</v>
      </c>
      <c r="D25" s="13">
        <v>115889</v>
      </c>
      <c r="E25" s="13">
        <v>73243</v>
      </c>
      <c r="F25" s="13">
        <v>82690</v>
      </c>
      <c r="G25" s="13">
        <v>113682</v>
      </c>
      <c r="H25" s="13">
        <v>57204</v>
      </c>
      <c r="I25" s="13">
        <v>19743</v>
      </c>
      <c r="J25" s="13">
        <v>46974</v>
      </c>
      <c r="K25" s="11">
        <f t="shared" si="4"/>
        <v>677278</v>
      </c>
      <c r="L25" s="50"/>
    </row>
    <row r="26" spans="1:12" ht="17.25" customHeight="1">
      <c r="A26" s="12" t="s">
        <v>116</v>
      </c>
      <c r="B26" s="13">
        <v>39716</v>
      </c>
      <c r="C26" s="13">
        <v>47836</v>
      </c>
      <c r="D26" s="13">
        <v>48449</v>
      </c>
      <c r="E26" s="13">
        <v>31377</v>
      </c>
      <c r="F26" s="13">
        <v>41995</v>
      </c>
      <c r="G26" s="13">
        <v>63555</v>
      </c>
      <c r="H26" s="13">
        <v>30331</v>
      </c>
      <c r="I26" s="13">
        <v>6202</v>
      </c>
      <c r="J26" s="13">
        <v>20441</v>
      </c>
      <c r="K26" s="11">
        <f t="shared" si="4"/>
        <v>329902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4394</v>
      </c>
      <c r="I27" s="11">
        <v>0</v>
      </c>
      <c r="J27" s="11">
        <v>0</v>
      </c>
      <c r="K27" s="11">
        <f t="shared" si="4"/>
        <v>4394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19403.5</v>
      </c>
      <c r="I35" s="19">
        <v>0</v>
      </c>
      <c r="J35" s="19">
        <v>0</v>
      </c>
      <c r="K35" s="23">
        <f>SUM(B35:J35)</f>
        <v>19403.5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1601885.8299999998</v>
      </c>
      <c r="C47" s="22">
        <f aca="true" t="shared" si="12" ref="C47:H47">+C48+C57</f>
        <v>2295516.39</v>
      </c>
      <c r="D47" s="22">
        <f t="shared" si="12"/>
        <v>2752743.04</v>
      </c>
      <c r="E47" s="22">
        <f t="shared" si="12"/>
        <v>1565849.3</v>
      </c>
      <c r="F47" s="22">
        <f t="shared" si="12"/>
        <v>2103713.44</v>
      </c>
      <c r="G47" s="22">
        <f t="shared" si="12"/>
        <v>3011085.0399999996</v>
      </c>
      <c r="H47" s="22">
        <f t="shared" si="12"/>
        <v>1535043.7500000002</v>
      </c>
      <c r="I47" s="22">
        <f>+I48+I57</f>
        <v>574369.6699999999</v>
      </c>
      <c r="J47" s="22">
        <f>+J48+J57</f>
        <v>941192.05</v>
      </c>
      <c r="K47" s="22">
        <f>SUM(B47:J47)</f>
        <v>16381398.51</v>
      </c>
    </row>
    <row r="48" spans="1:11" ht="17.25" customHeight="1">
      <c r="A48" s="16" t="s">
        <v>108</v>
      </c>
      <c r="B48" s="23">
        <f>SUM(B49:B56)</f>
        <v>1584183.2899999998</v>
      </c>
      <c r="C48" s="23">
        <f aca="true" t="shared" si="13" ref="C48:J48">SUM(C49:C56)</f>
        <v>2270547.25</v>
      </c>
      <c r="D48" s="23">
        <f t="shared" si="13"/>
        <v>2727448.42</v>
      </c>
      <c r="E48" s="23">
        <f t="shared" si="13"/>
        <v>1542899.75</v>
      </c>
      <c r="F48" s="23">
        <f t="shared" si="13"/>
        <v>2080199.84</v>
      </c>
      <c r="G48" s="23">
        <f t="shared" si="13"/>
        <v>2981139.1999999997</v>
      </c>
      <c r="H48" s="23">
        <f t="shared" si="13"/>
        <v>1514653.6500000001</v>
      </c>
      <c r="I48" s="23">
        <f t="shared" si="13"/>
        <v>574369.6699999999</v>
      </c>
      <c r="J48" s="23">
        <f t="shared" si="13"/>
        <v>927315.1900000001</v>
      </c>
      <c r="K48" s="23">
        <f aca="true" t="shared" si="14" ref="K48:K57">SUM(B48:J48)</f>
        <v>16202756.26</v>
      </c>
    </row>
    <row r="49" spans="1:11" ht="17.25" customHeight="1">
      <c r="A49" s="34" t="s">
        <v>43</v>
      </c>
      <c r="B49" s="23">
        <f aca="true" t="shared" si="15" ref="B49:H49">ROUND(B30*B7,2)</f>
        <v>1582747.88</v>
      </c>
      <c r="C49" s="23">
        <f t="shared" si="15"/>
        <v>2263216.28</v>
      </c>
      <c r="D49" s="23">
        <f t="shared" si="15"/>
        <v>2724844.54</v>
      </c>
      <c r="E49" s="23">
        <f t="shared" si="15"/>
        <v>1541759.31</v>
      </c>
      <c r="F49" s="23">
        <f t="shared" si="15"/>
        <v>2078139.5</v>
      </c>
      <c r="G49" s="23">
        <f t="shared" si="15"/>
        <v>2978248.78</v>
      </c>
      <c r="H49" s="23">
        <f t="shared" si="15"/>
        <v>1493877.33</v>
      </c>
      <c r="I49" s="23">
        <f>ROUND(I30*I7,2)</f>
        <v>573303.95</v>
      </c>
      <c r="J49" s="23">
        <f>ROUND(J30*J7,2)</f>
        <v>925098.15</v>
      </c>
      <c r="K49" s="23">
        <f t="shared" si="14"/>
        <v>16161235.719999999</v>
      </c>
    </row>
    <row r="50" spans="1:11" ht="17.25" customHeight="1">
      <c r="A50" s="34" t="s">
        <v>44</v>
      </c>
      <c r="B50" s="19">
        <v>0</v>
      </c>
      <c r="C50" s="23">
        <f>ROUND(C31*C7,2)</f>
        <v>5030.62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5030.62</v>
      </c>
    </row>
    <row r="51" spans="1:11" ht="17.25" customHeight="1">
      <c r="A51" s="64" t="s">
        <v>104</v>
      </c>
      <c r="B51" s="65">
        <f aca="true" t="shared" si="16" ref="B51:H51">ROUND(B32*B7,2)</f>
        <v>-2656.27</v>
      </c>
      <c r="C51" s="65">
        <f t="shared" si="16"/>
        <v>-3473.37</v>
      </c>
      <c r="D51" s="65">
        <f t="shared" si="16"/>
        <v>-3781.88</v>
      </c>
      <c r="E51" s="65">
        <f t="shared" si="16"/>
        <v>-2304.96</v>
      </c>
      <c r="F51" s="65">
        <f t="shared" si="16"/>
        <v>-3221.18</v>
      </c>
      <c r="G51" s="65">
        <f t="shared" si="16"/>
        <v>-4539.66</v>
      </c>
      <c r="H51" s="65">
        <f t="shared" si="16"/>
        <v>-2342.22</v>
      </c>
      <c r="I51" s="19">
        <v>0</v>
      </c>
      <c r="J51" s="19">
        <v>0</v>
      </c>
      <c r="K51" s="65">
        <f>SUM(B51:J51)</f>
        <v>-22319.54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19403.5</v>
      </c>
      <c r="I53" s="31">
        <f>+I35</f>
        <v>0</v>
      </c>
      <c r="J53" s="31">
        <f>+J35</f>
        <v>0</v>
      </c>
      <c r="K53" s="23">
        <f t="shared" si="14"/>
        <v>19403.5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-467092.47</v>
      </c>
      <c r="C61" s="35">
        <f t="shared" si="17"/>
        <v>-297927.68</v>
      </c>
      <c r="D61" s="35">
        <f t="shared" si="17"/>
        <v>-279327.62999999995</v>
      </c>
      <c r="E61" s="35">
        <f t="shared" si="17"/>
        <v>-467722.03</v>
      </c>
      <c r="F61" s="35">
        <f t="shared" si="17"/>
        <v>-549459.77</v>
      </c>
      <c r="G61" s="35">
        <f t="shared" si="17"/>
        <v>-537194.9</v>
      </c>
      <c r="H61" s="35">
        <f t="shared" si="17"/>
        <v>-228062.11</v>
      </c>
      <c r="I61" s="35">
        <f t="shared" si="17"/>
        <v>-114173.48</v>
      </c>
      <c r="J61" s="35">
        <f t="shared" si="17"/>
        <v>-102499.98999999999</v>
      </c>
      <c r="K61" s="35">
        <f>SUM(B61:J61)</f>
        <v>-3043460.0599999996</v>
      </c>
    </row>
    <row r="62" spans="1:11" ht="18.75" customHeight="1">
      <c r="A62" s="16" t="s">
        <v>74</v>
      </c>
      <c r="B62" s="35">
        <f aca="true" t="shared" si="18" ref="B62:J62">B63+B64+B65+B66+B67+B68</f>
        <v>-415126.72</v>
      </c>
      <c r="C62" s="35">
        <f t="shared" si="18"/>
        <v>-222368.2</v>
      </c>
      <c r="D62" s="35">
        <f t="shared" si="18"/>
        <v>-263370.08999999997</v>
      </c>
      <c r="E62" s="35">
        <f t="shared" si="18"/>
        <v>-417900.88</v>
      </c>
      <c r="F62" s="35">
        <f t="shared" si="18"/>
        <v>-479975.23000000004</v>
      </c>
      <c r="G62" s="35">
        <f t="shared" si="18"/>
        <v>-436591.41000000003</v>
      </c>
      <c r="H62" s="35">
        <f t="shared" si="18"/>
        <v>-178736.8</v>
      </c>
      <c r="I62" s="35">
        <f t="shared" si="18"/>
        <v>-34124</v>
      </c>
      <c r="J62" s="35">
        <f t="shared" si="18"/>
        <v>-71033.4</v>
      </c>
      <c r="K62" s="35">
        <f aca="true" t="shared" si="19" ref="K62:K91">SUM(B62:J62)</f>
        <v>-2519226.7299999995</v>
      </c>
    </row>
    <row r="63" spans="1:11" ht="18.75" customHeight="1">
      <c r="A63" s="12" t="s">
        <v>75</v>
      </c>
      <c r="B63" s="35">
        <f>-ROUND(B9*$D$3,2)</f>
        <v>-152718.2</v>
      </c>
      <c r="C63" s="35">
        <f aca="true" t="shared" si="20" ref="C63:J63">-ROUND(C9*$D$3,2)</f>
        <v>-216128.8</v>
      </c>
      <c r="D63" s="35">
        <f t="shared" si="20"/>
        <v>-200761.6</v>
      </c>
      <c r="E63" s="35">
        <f t="shared" si="20"/>
        <v>-139216.8</v>
      </c>
      <c r="F63" s="35">
        <f t="shared" si="20"/>
        <v>-157620.2</v>
      </c>
      <c r="G63" s="35">
        <f t="shared" si="20"/>
        <v>-208870.8</v>
      </c>
      <c r="H63" s="35">
        <f t="shared" si="20"/>
        <v>-178736.8</v>
      </c>
      <c r="I63" s="35">
        <f t="shared" si="20"/>
        <v>-34124</v>
      </c>
      <c r="J63" s="35">
        <f t="shared" si="20"/>
        <v>-71033.4</v>
      </c>
      <c r="K63" s="35">
        <f t="shared" si="19"/>
        <v>-1359210.5999999999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-3575.8</v>
      </c>
      <c r="C65" s="35">
        <v>-376.2</v>
      </c>
      <c r="D65" s="35">
        <v>-592.8</v>
      </c>
      <c r="E65" s="35">
        <v>-1003.2</v>
      </c>
      <c r="F65" s="35">
        <v>-1615</v>
      </c>
      <c r="G65" s="35">
        <v>-1345.2</v>
      </c>
      <c r="H65" s="19">
        <v>0</v>
      </c>
      <c r="I65" s="19">
        <v>0</v>
      </c>
      <c r="J65" s="19">
        <v>0</v>
      </c>
      <c r="K65" s="35">
        <f t="shared" si="19"/>
        <v>-8508.2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-258832.72</v>
      </c>
      <c r="C67" s="35">
        <v>-5863.2</v>
      </c>
      <c r="D67" s="35">
        <v>-62015.69</v>
      </c>
      <c r="E67" s="35">
        <v>-277680.88</v>
      </c>
      <c r="F67" s="35">
        <v>-320740.03</v>
      </c>
      <c r="G67" s="35">
        <v>-226375.41</v>
      </c>
      <c r="H67" s="19">
        <v>0</v>
      </c>
      <c r="I67" s="19">
        <v>0</v>
      </c>
      <c r="J67" s="19">
        <v>0</v>
      </c>
      <c r="K67" s="35">
        <f t="shared" si="19"/>
        <v>-1151507.93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-51965.75</v>
      </c>
      <c r="C69" s="65">
        <f>SUM(C70:C102)</f>
        <v>-75559.48</v>
      </c>
      <c r="D69" s="65">
        <f>SUM(D70:D102)</f>
        <v>-83432.45999999999</v>
      </c>
      <c r="E69" s="65">
        <f aca="true" t="shared" si="21" ref="E69:J69">SUM(E70:E102)</f>
        <v>-49821.15</v>
      </c>
      <c r="F69" s="65">
        <f t="shared" si="21"/>
        <v>-69484.54000000001</v>
      </c>
      <c r="G69" s="65">
        <f t="shared" si="21"/>
        <v>-100603.49</v>
      </c>
      <c r="H69" s="65">
        <f t="shared" si="21"/>
        <v>-49325.31</v>
      </c>
      <c r="I69" s="65">
        <f t="shared" si="21"/>
        <v>-80049.48</v>
      </c>
      <c r="J69" s="65">
        <f t="shared" si="21"/>
        <v>-31466.59</v>
      </c>
      <c r="K69" s="65">
        <f t="shared" si="19"/>
        <v>-591708.25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35">
        <v>67474.92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35">
        <f>SUM(B103:J103)</f>
        <v>67474.92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1134793.3599999999</v>
      </c>
      <c r="C106" s="24">
        <f t="shared" si="22"/>
        <v>1997588.71</v>
      </c>
      <c r="D106" s="24">
        <f t="shared" si="22"/>
        <v>2473415.41</v>
      </c>
      <c r="E106" s="24">
        <f t="shared" si="22"/>
        <v>1098127.2700000003</v>
      </c>
      <c r="F106" s="24">
        <f t="shared" si="22"/>
        <v>1554253.6700000002</v>
      </c>
      <c r="G106" s="24">
        <f t="shared" si="22"/>
        <v>2473890.139999999</v>
      </c>
      <c r="H106" s="24">
        <f t="shared" si="22"/>
        <v>1306981.6400000001</v>
      </c>
      <c r="I106" s="24">
        <f>+I107+I108</f>
        <v>460196.18999999994</v>
      </c>
      <c r="J106" s="24">
        <f>+J107+J108</f>
        <v>838692.06</v>
      </c>
      <c r="K106" s="46">
        <f>SUM(B106:J106)</f>
        <v>13337938.450000001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1117090.8199999998</v>
      </c>
      <c r="C107" s="24">
        <f t="shared" si="23"/>
        <v>1972619.57</v>
      </c>
      <c r="D107" s="24">
        <f t="shared" si="23"/>
        <v>2448120.79</v>
      </c>
      <c r="E107" s="24">
        <f t="shared" si="23"/>
        <v>1075177.7200000002</v>
      </c>
      <c r="F107" s="24">
        <f t="shared" si="23"/>
        <v>1530740.07</v>
      </c>
      <c r="G107" s="24">
        <f t="shared" si="23"/>
        <v>2443944.2999999993</v>
      </c>
      <c r="H107" s="24">
        <f t="shared" si="23"/>
        <v>1286591.54</v>
      </c>
      <c r="I107" s="24">
        <f t="shared" si="23"/>
        <v>460196.18999999994</v>
      </c>
      <c r="J107" s="24">
        <f t="shared" si="23"/>
        <v>824815.2000000001</v>
      </c>
      <c r="K107" s="46">
        <f>SUM(B107:J107)</f>
        <v>13159296.199999997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13337938.450000001</v>
      </c>
      <c r="L114" s="52"/>
    </row>
    <row r="115" spans="1:11" ht="18.75" customHeight="1">
      <c r="A115" s="26" t="s">
        <v>70</v>
      </c>
      <c r="B115" s="27">
        <v>154913.09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154913.09</v>
      </c>
    </row>
    <row r="116" spans="1:11" ht="18.75" customHeight="1">
      <c r="A116" s="26" t="s">
        <v>71</v>
      </c>
      <c r="B116" s="27">
        <v>979880.27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979880.27</v>
      </c>
    </row>
    <row r="117" spans="1:11" ht="18.75" customHeight="1">
      <c r="A117" s="26" t="s">
        <v>72</v>
      </c>
      <c r="B117" s="38">
        <v>0</v>
      </c>
      <c r="C117" s="27">
        <f>+C106</f>
        <v>1997588.71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1997588.71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2302046.5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2302046.5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171368.91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171368.91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988314.54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988314.54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109812.73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109812.73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354231.35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354231.35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648816.96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648816.96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64736.17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64736.17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486469.19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486469.19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739657.12</v>
      </c>
      <c r="H126" s="38">
        <v>0</v>
      </c>
      <c r="I126" s="38">
        <v>0</v>
      </c>
      <c r="J126" s="38">
        <v>0</v>
      </c>
      <c r="K126" s="39">
        <f t="shared" si="25"/>
        <v>739657.12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58651.25</v>
      </c>
      <c r="H127" s="38">
        <v>0</v>
      </c>
      <c r="I127" s="38">
        <v>0</v>
      </c>
      <c r="J127" s="38">
        <v>0</v>
      </c>
      <c r="K127" s="39">
        <f t="shared" si="25"/>
        <v>58651.25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337532.4</v>
      </c>
      <c r="H128" s="38">
        <v>0</v>
      </c>
      <c r="I128" s="38">
        <v>0</v>
      </c>
      <c r="J128" s="38">
        <v>0</v>
      </c>
      <c r="K128" s="39">
        <f t="shared" si="25"/>
        <v>337532.4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356314.37</v>
      </c>
      <c r="H129" s="38">
        <v>0</v>
      </c>
      <c r="I129" s="38">
        <v>0</v>
      </c>
      <c r="J129" s="38">
        <v>0</v>
      </c>
      <c r="K129" s="39">
        <f t="shared" si="25"/>
        <v>356314.37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981734.99</v>
      </c>
      <c r="H130" s="38">
        <v>0</v>
      </c>
      <c r="I130" s="38">
        <v>0</v>
      </c>
      <c r="J130" s="38">
        <v>0</v>
      </c>
      <c r="K130" s="39">
        <f t="shared" si="25"/>
        <v>981734.99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458906.96</v>
      </c>
      <c r="I131" s="38">
        <v>0</v>
      </c>
      <c r="J131" s="38">
        <v>0</v>
      </c>
      <c r="K131" s="39">
        <f t="shared" si="25"/>
        <v>458906.96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848074.69</v>
      </c>
      <c r="I132" s="38">
        <v>0</v>
      </c>
      <c r="J132" s="38">
        <v>0</v>
      </c>
      <c r="K132" s="39">
        <f t="shared" si="25"/>
        <v>848074.69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460196.19</v>
      </c>
      <c r="J133" s="38"/>
      <c r="K133" s="39">
        <f t="shared" si="25"/>
        <v>460196.19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838692.06</v>
      </c>
      <c r="K134" s="42">
        <f t="shared" si="25"/>
        <v>838692.06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2017-12-27T12:13:46Z</dcterms:modified>
  <cp:category/>
  <cp:version/>
  <cp:contentType/>
  <cp:contentStatus/>
</cp:coreProperties>
</file>