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<sst xmlns="http://schemas.openxmlformats.org/spreadsheetml/2006/main" count="140" uniqueCount="140">
  <si>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</si>
  <si>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</si>
  <si>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</si>
  <si>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</si>
  <si>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</si>
  <si>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</si>
  <si>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</si>
  <si>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</si>
  <si>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</si>
  <si>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</si>
  <si>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</si>
  <si>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</si>
  <si>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</si>
  <si>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</si>
  <si>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</si>
  <si>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</si>
  <si>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</si>
  <si>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</si>
  <si>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</si>
  <si>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</si>
  <si>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</si>
  <si>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</si>
  <si>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</si>
  <si>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</si>
  <si>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</si>
  <si>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</si>
  <si>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</si>
  <si>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</si>
  <si>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</si>
  <si>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</si>
  <si>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</si>
  <si>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</si>
  <si>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</si>
  <si>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</si>
  <si>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</si>
  <si>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</si>
  <si>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</si>
  <si>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</si>
  <si>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</si>
  <si>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</si>
  <si>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</si>
  <si>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</si>
  <si>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</si>
  <si>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</si>
  <si>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</si>
  <si>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</si>
  <si>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</si>
  <si>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</si>
  <si>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</si>
  <si>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</si>
  <si>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</si>
  <si>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</si>
  <si>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</si>
  <si>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</si>
  <si>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</si>
  <si>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</si>
  <si>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</si>
  <si>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</si>
  <si>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</si>
  <si>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</si>
  <si>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</si>
  <si>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</si>
  <si>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</si>
  <si>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</si>
  <si>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</si>
  <si>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</si>
  <si>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</si>
  <si>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</si>
  <si>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</si>
  <si>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</si>
  <si>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</si>
  <si>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</si>
  <si>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</si>
  <si>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</si>
  <si>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</si>
  <si>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</si>
  <si>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</si>
  <si>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</si>
  <si>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</si>
  <si>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</si>
  <si>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</si>
  <si>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</si>
  <si>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</si>
  <si>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</si>
  <si>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</si>
  <si>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</si>
  <si>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</si>
  <si>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</si>
  <si>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</si>
  <si>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</si>
  <si>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</si>
  <si>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</si>
  <si>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</si>
  <si>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</si>
  <si>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</si>
  <si>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</si>
  <si>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</si>
  <si>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</si>
  <si>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</si>
  <si>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</si>
  <si>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</si>
  <si>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</si>
  <si>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</si>
  <si>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</si>
  <si>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</si>
  <si>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</si>
  <si>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</si>
  <si>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</si>
  <si>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</si>
  <si>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</si>
  <si>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</si>
  <si>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</si>
  <si>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</si>
  <si>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</si>
  <si>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</si>
  <si>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</si>
  <si>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</si>
  <si>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</si>
  <si>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</si>
  <si>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</si>
  <si>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</si>
  <si>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</si>
  <si>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</si>
  <si>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</si>
  <si>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</si>
  <si>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</si>
  <si>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</si>
  <si>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</si>
  <si>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</si>
  <si>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</si>
  <si>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</si>
  <si>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</si>
  <si>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</si>
  <si>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</si>
  <si>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</si>
  <si>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</si>
  <si>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</si>
  <si>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</si>
  <si>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14/12/17 - VENCIMENTO 21/12/17</t>
  </si>
  <si>
    <t>(1) Ajuste de remuneração previsto contratualmente, período de 25/10 a 23/11/17, parcela 15/19.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</si>
</sst>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577813</v>
      </c>
      <c r="C7" s="9">
        <f t="shared" si="0"/>
        <v>746745</v>
      </c>
      <c r="D7" s="9">
        <f t="shared" si="0"/>
        <v>787485</v>
      </c>
      <c r="E7" s="9">
        <f t="shared" si="0"/>
        <v>526555</v>
      </c>
      <c r="F7" s="9">
        <f t="shared" si="0"/>
        <v>714651</v>
      </c>
      <c r="G7" s="9">
        <f t="shared" si="0"/>
        <v>1214376</v>
      </c>
      <c r="H7" s="9">
        <f t="shared" si="0"/>
        <v>538074</v>
      </c>
      <c r="I7" s="9">
        <f t="shared" si="0"/>
        <v>116422</v>
      </c>
      <c r="J7" s="9">
        <f t="shared" si="0"/>
        <v>310289</v>
      </c>
      <c r="K7" s="9">
        <f t="shared" si="0"/>
        <v>5532410</v>
      </c>
      <c r="L7" s="50"/>
    </row>
    <row r="8" spans="1:11" ht="17.25" customHeight="1">
      <c r="A8" s="10" t="s">
        <v>97</v>
      </c>
      <c r="B8" s="11">
        <f>B9+B12+B16</f>
        <v>283259</v>
      </c>
      <c r="C8" s="11">
        <f aca="true" t="shared" si="1" ref="C8:J8">C9+C12+C16</f>
        <v>376927</v>
      </c>
      <c r="D8" s="11">
        <f t="shared" si="1"/>
        <v>372444</v>
      </c>
      <c r="E8" s="11">
        <f t="shared" si="1"/>
        <v>265618</v>
      </c>
      <c r="F8" s="11">
        <f t="shared" si="1"/>
        <v>340933</v>
      </c>
      <c r="G8" s="11">
        <f t="shared" si="1"/>
        <v>579570</v>
      </c>
      <c r="H8" s="11">
        <f t="shared" si="1"/>
        <v>286372</v>
      </c>
      <c r="I8" s="11">
        <f t="shared" si="1"/>
        <v>53062</v>
      </c>
      <c r="J8" s="11">
        <f t="shared" si="1"/>
        <v>146435</v>
      </c>
      <c r="K8" s="11">
        <f>SUM(B8:J8)</f>
        <v>2704620</v>
      </c>
    </row>
    <row r="9" spans="1:11" ht="17.25" customHeight="1">
      <c r="A9" s="15" t="s">
        <v>16</v>
      </c>
      <c r="B9" s="13">
        <f>+B10+B11</f>
        <v>37596</v>
      </c>
      <c r="C9" s="13">
        <f aca="true" t="shared" si="2" ref="C9:J9">+C10+C11</f>
        <v>52855</v>
      </c>
      <c r="D9" s="13">
        <f t="shared" si="2"/>
        <v>48324</v>
      </c>
      <c r="E9" s="13">
        <f t="shared" si="2"/>
        <v>35452</v>
      </c>
      <c r="F9" s="13">
        <f t="shared" si="2"/>
        <v>38792</v>
      </c>
      <c r="G9" s="13">
        <f t="shared" si="2"/>
        <v>50920</v>
      </c>
      <c r="H9" s="13">
        <f t="shared" si="2"/>
        <v>45496</v>
      </c>
      <c r="I9" s="13">
        <f t="shared" si="2"/>
        <v>8383</v>
      </c>
      <c r="J9" s="13">
        <f t="shared" si="2"/>
        <v>17255</v>
      </c>
      <c r="K9" s="11">
        <f>SUM(B9:J9)</f>
        <v>335073</v>
      </c>
    </row>
    <row r="10" spans="1:11" ht="17.25" customHeight="1">
      <c r="A10" s="29" t="s">
        <v>17</v>
      </c>
      <c r="B10" s="13">
        <v>37596</v>
      </c>
      <c r="C10" s="13">
        <v>52855</v>
      </c>
      <c r="D10" s="13">
        <v>48324</v>
      </c>
      <c r="E10" s="13">
        <v>35452</v>
      </c>
      <c r="F10" s="13">
        <v>38792</v>
      </c>
      <c r="G10" s="13">
        <v>50920</v>
      </c>
      <c r="H10" s="13">
        <v>45496</v>
      </c>
      <c r="I10" s="13">
        <v>8383</v>
      </c>
      <c r="J10" s="13">
        <v>17255</v>
      </c>
      <c r="K10" s="11">
        <f>SUM(B10:J10)</f>
        <v>335073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232771</v>
      </c>
      <c r="C12" s="17">
        <f t="shared" si="3"/>
        <v>306592</v>
      </c>
      <c r="D12" s="17">
        <f t="shared" si="3"/>
        <v>307058</v>
      </c>
      <c r="E12" s="17">
        <f t="shared" si="3"/>
        <v>218532</v>
      </c>
      <c r="F12" s="17">
        <f t="shared" si="3"/>
        <v>283705</v>
      </c>
      <c r="G12" s="17">
        <f t="shared" si="3"/>
        <v>496714</v>
      </c>
      <c r="H12" s="17">
        <f t="shared" si="3"/>
        <v>228569</v>
      </c>
      <c r="I12" s="17">
        <f t="shared" si="3"/>
        <v>41955</v>
      </c>
      <c r="J12" s="17">
        <f t="shared" si="3"/>
        <v>122313</v>
      </c>
      <c r="K12" s="11">
        <f aca="true" t="shared" si="4" ref="K12:K27">SUM(B12:J12)</f>
        <v>2238209</v>
      </c>
    </row>
    <row r="13" spans="1:13" ht="17.25" customHeight="1">
      <c r="A13" s="14" t="s">
        <v>19</v>
      </c>
      <c r="B13" s="13">
        <v>114090</v>
      </c>
      <c r="C13" s="13">
        <v>159698</v>
      </c>
      <c r="D13" s="13">
        <v>165730</v>
      </c>
      <c r="E13" s="13">
        <v>113407</v>
      </c>
      <c r="F13" s="13">
        <v>145856</v>
      </c>
      <c r="G13" s="13">
        <v>239550</v>
      </c>
      <c r="H13" s="13">
        <v>108940</v>
      </c>
      <c r="I13" s="13">
        <v>24158</v>
      </c>
      <c r="J13" s="13">
        <v>65044</v>
      </c>
      <c r="K13" s="11">
        <f t="shared" si="4"/>
        <v>1136473</v>
      </c>
      <c r="L13" s="50"/>
      <c r="M13" s="51"/>
    </row>
    <row r="14" spans="1:12" ht="17.25" customHeight="1">
      <c r="A14" s="14" t="s">
        <v>20</v>
      </c>
      <c r="B14" s="13">
        <v>111675</v>
      </c>
      <c r="C14" s="13">
        <v>136716</v>
      </c>
      <c r="D14" s="13">
        <v>134357</v>
      </c>
      <c r="E14" s="13">
        <v>98299</v>
      </c>
      <c r="F14" s="13">
        <v>130922</v>
      </c>
      <c r="G14" s="13">
        <v>245601</v>
      </c>
      <c r="H14" s="13">
        <v>108841</v>
      </c>
      <c r="I14" s="13">
        <v>16235</v>
      </c>
      <c r="J14" s="13">
        <v>55017</v>
      </c>
      <c r="K14" s="11">
        <f t="shared" si="4"/>
        <v>1037663</v>
      </c>
      <c r="L14" s="50"/>
    </row>
    <row r="15" spans="1:11" ht="17.25" customHeight="1">
      <c r="A15" s="14" t="s">
        <v>21</v>
      </c>
      <c r="B15" s="13">
        <v>7006</v>
      </c>
      <c r="C15" s="13">
        <v>10178</v>
      </c>
      <c r="D15" s="13">
        <v>6971</v>
      </c>
      <c r="E15" s="13">
        <v>6826</v>
      </c>
      <c r="F15" s="13">
        <v>6927</v>
      </c>
      <c r="G15" s="13">
        <v>11563</v>
      </c>
      <c r="H15" s="13">
        <v>10788</v>
      </c>
      <c r="I15" s="13">
        <v>1562</v>
      </c>
      <c r="J15" s="13">
        <v>2252</v>
      </c>
      <c r="K15" s="11">
        <f t="shared" si="4"/>
        <v>64073</v>
      </c>
    </row>
    <row r="16" spans="1:11" ht="17.25" customHeight="1">
      <c r="A16" s="15" t="s">
        <v>93</v>
      </c>
      <c r="B16" s="13">
        <f>B17+B18+B19</f>
        <v>12892</v>
      </c>
      <c r="C16" s="13">
        <f aca="true" t="shared" si="5" ref="C16:J16">C17+C18+C19</f>
        <v>17480</v>
      </c>
      <c r="D16" s="13">
        <f t="shared" si="5"/>
        <v>17062</v>
      </c>
      <c r="E16" s="13">
        <f t="shared" si="5"/>
        <v>11634</v>
      </c>
      <c r="F16" s="13">
        <f t="shared" si="5"/>
        <v>18436</v>
      </c>
      <c r="G16" s="13">
        <f t="shared" si="5"/>
        <v>31936</v>
      </c>
      <c r="H16" s="13">
        <f t="shared" si="5"/>
        <v>12307</v>
      </c>
      <c r="I16" s="13">
        <f t="shared" si="5"/>
        <v>2724</v>
      </c>
      <c r="J16" s="13">
        <f t="shared" si="5"/>
        <v>6867</v>
      </c>
      <c r="K16" s="11">
        <f t="shared" si="4"/>
        <v>131338</v>
      </c>
    </row>
    <row r="17" spans="1:11" ht="17.25" customHeight="1">
      <c r="A17" s="14" t="s">
        <v>94</v>
      </c>
      <c r="B17" s="13">
        <v>12813</v>
      </c>
      <c r="C17" s="13">
        <v>17371</v>
      </c>
      <c r="D17" s="13">
        <v>16997</v>
      </c>
      <c r="E17" s="13">
        <v>11573</v>
      </c>
      <c r="F17" s="13">
        <v>18337</v>
      </c>
      <c r="G17" s="13">
        <v>31758</v>
      </c>
      <c r="H17" s="13">
        <v>12230</v>
      </c>
      <c r="I17" s="13">
        <v>2714</v>
      </c>
      <c r="J17" s="13">
        <v>6827</v>
      </c>
      <c r="K17" s="11">
        <f t="shared" si="4"/>
        <v>130620</v>
      </c>
    </row>
    <row r="18" spans="1:11" ht="17.25" customHeight="1">
      <c r="A18" s="14" t="s">
        <v>95</v>
      </c>
      <c r="B18" s="13">
        <v>72</v>
      </c>
      <c r="C18" s="13">
        <v>103</v>
      </c>
      <c r="D18" s="13">
        <v>60</v>
      </c>
      <c r="E18" s="13">
        <v>59</v>
      </c>
      <c r="F18" s="13">
        <v>86</v>
      </c>
      <c r="G18" s="13">
        <v>166</v>
      </c>
      <c r="H18" s="13">
        <v>67</v>
      </c>
      <c r="I18" s="13">
        <v>10</v>
      </c>
      <c r="J18" s="13">
        <v>38</v>
      </c>
      <c r="K18" s="11">
        <f t="shared" si="4"/>
        <v>661</v>
      </c>
    </row>
    <row r="19" spans="1:11" ht="17.25" customHeight="1">
      <c r="A19" s="14" t="s">
        <v>96</v>
      </c>
      <c r="B19" s="13">
        <v>7</v>
      </c>
      <c r="C19" s="13">
        <v>6</v>
      </c>
      <c r="D19" s="13">
        <v>5</v>
      </c>
      <c r="E19" s="13">
        <v>2</v>
      </c>
      <c r="F19" s="13">
        <v>13</v>
      </c>
      <c r="G19" s="13">
        <v>12</v>
      </c>
      <c r="H19" s="13">
        <v>10</v>
      </c>
      <c r="I19" s="13">
        <v>0</v>
      </c>
      <c r="J19" s="13">
        <v>2</v>
      </c>
      <c r="K19" s="11">
        <f t="shared" si="4"/>
        <v>57</v>
      </c>
    </row>
    <row r="20" spans="1:11" ht="17.25" customHeight="1">
      <c r="A20" s="16" t="s">
        <v>22</v>
      </c>
      <c r="B20" s="11">
        <f>+B21+B22+B23</f>
        <v>166404</v>
      </c>
      <c r="C20" s="11">
        <f aca="true" t="shared" si="6" ref="C20:J20">+C21+C22+C23</f>
        <v>191346</v>
      </c>
      <c r="D20" s="11">
        <f t="shared" si="6"/>
        <v>221297</v>
      </c>
      <c r="E20" s="11">
        <f t="shared" si="6"/>
        <v>138826</v>
      </c>
      <c r="F20" s="11">
        <f t="shared" si="6"/>
        <v>221008</v>
      </c>
      <c r="G20" s="11">
        <f t="shared" si="6"/>
        <v>416560</v>
      </c>
      <c r="H20" s="11">
        <f t="shared" si="6"/>
        <v>140421</v>
      </c>
      <c r="I20" s="11">
        <f t="shared" si="6"/>
        <v>32605</v>
      </c>
      <c r="J20" s="11">
        <f t="shared" si="6"/>
        <v>83494</v>
      </c>
      <c r="K20" s="11">
        <f t="shared" si="4"/>
        <v>1611961</v>
      </c>
    </row>
    <row r="21" spans="1:12" ht="17.25" customHeight="1">
      <c r="A21" s="12" t="s">
        <v>23</v>
      </c>
      <c r="B21" s="13">
        <v>89246</v>
      </c>
      <c r="C21" s="13">
        <v>112151</v>
      </c>
      <c r="D21" s="13">
        <v>132655</v>
      </c>
      <c r="E21" s="13">
        <v>80905</v>
      </c>
      <c r="F21" s="13">
        <v>125671</v>
      </c>
      <c r="G21" s="13">
        <v>218669</v>
      </c>
      <c r="H21" s="13">
        <v>77907</v>
      </c>
      <c r="I21" s="13">
        <v>20374</v>
      </c>
      <c r="J21" s="13">
        <v>48668</v>
      </c>
      <c r="K21" s="11">
        <f t="shared" si="4"/>
        <v>906246</v>
      </c>
      <c r="L21" s="50"/>
    </row>
    <row r="22" spans="1:12" ht="17.25" customHeight="1">
      <c r="A22" s="12" t="s">
        <v>24</v>
      </c>
      <c r="B22" s="13">
        <v>73810</v>
      </c>
      <c r="C22" s="13">
        <v>75131</v>
      </c>
      <c r="D22" s="13">
        <v>85278</v>
      </c>
      <c r="E22" s="13">
        <v>55386</v>
      </c>
      <c r="F22" s="13">
        <v>91902</v>
      </c>
      <c r="G22" s="13">
        <v>191867</v>
      </c>
      <c r="H22" s="13">
        <v>58544</v>
      </c>
      <c r="I22" s="13">
        <v>11544</v>
      </c>
      <c r="J22" s="13">
        <v>33717</v>
      </c>
      <c r="K22" s="11">
        <f t="shared" si="4"/>
        <v>677179</v>
      </c>
      <c r="L22" s="50"/>
    </row>
    <row r="23" spans="1:11" ht="17.25" customHeight="1">
      <c r="A23" s="12" t="s">
        <v>25</v>
      </c>
      <c r="B23" s="13">
        <v>3348</v>
      </c>
      <c r="C23" s="13">
        <v>4064</v>
      </c>
      <c r="D23" s="13">
        <v>3364</v>
      </c>
      <c r="E23" s="13">
        <v>2535</v>
      </c>
      <c r="F23" s="13">
        <v>3435</v>
      </c>
      <c r="G23" s="13">
        <v>6024</v>
      </c>
      <c r="H23" s="13">
        <v>3970</v>
      </c>
      <c r="I23" s="13">
        <v>687</v>
      </c>
      <c r="J23" s="13">
        <v>1109</v>
      </c>
      <c r="K23" s="11">
        <f t="shared" si="4"/>
        <v>28536</v>
      </c>
    </row>
    <row r="24" spans="1:11" ht="17.25" customHeight="1">
      <c r="A24" s="16" t="s">
        <v>26</v>
      </c>
      <c r="B24" s="13">
        <f>+B25+B26</f>
        <v>128150</v>
      </c>
      <c r="C24" s="13">
        <f aca="true" t="shared" si="7" ref="C24:J24">+C25+C26</f>
        <v>178472</v>
      </c>
      <c r="D24" s="13">
        <f t="shared" si="7"/>
        <v>193744</v>
      </c>
      <c r="E24" s="13">
        <f t="shared" si="7"/>
        <v>122111</v>
      </c>
      <c r="F24" s="13">
        <f t="shared" si="7"/>
        <v>152710</v>
      </c>
      <c r="G24" s="13">
        <f t="shared" si="7"/>
        <v>218246</v>
      </c>
      <c r="H24" s="13">
        <f t="shared" si="7"/>
        <v>105325</v>
      </c>
      <c r="I24" s="13">
        <f t="shared" si="7"/>
        <v>30755</v>
      </c>
      <c r="J24" s="13">
        <f t="shared" si="7"/>
        <v>80360</v>
      </c>
      <c r="K24" s="11">
        <f t="shared" si="4"/>
        <v>1209873</v>
      </c>
    </row>
    <row r="25" spans="1:12" ht="17.25" customHeight="1">
      <c r="A25" s="12" t="s">
        <v>115</v>
      </c>
      <c r="B25" s="13">
        <v>67560</v>
      </c>
      <c r="C25" s="13">
        <v>102439</v>
      </c>
      <c r="D25" s="13">
        <v>117337</v>
      </c>
      <c r="E25" s="13">
        <v>74350</v>
      </c>
      <c r="F25" s="13">
        <v>84984</v>
      </c>
      <c r="G25" s="13">
        <v>116191</v>
      </c>
      <c r="H25" s="13">
        <v>58199</v>
      </c>
      <c r="I25" s="13">
        <v>20826</v>
      </c>
      <c r="J25" s="13">
        <v>47935</v>
      </c>
      <c r="K25" s="11">
        <f t="shared" si="4"/>
        <v>689821</v>
      </c>
      <c r="L25" s="50"/>
    </row>
    <row r="26" spans="1:12" ht="17.25" customHeight="1">
      <c r="A26" s="12" t="s">
        <v>116</v>
      </c>
      <c r="B26" s="13">
        <v>60590</v>
      </c>
      <c r="C26" s="13">
        <v>76033</v>
      </c>
      <c r="D26" s="13">
        <v>76407</v>
      </c>
      <c r="E26" s="13">
        <v>47761</v>
      </c>
      <c r="F26" s="13">
        <v>67726</v>
      </c>
      <c r="G26" s="13">
        <v>102055</v>
      </c>
      <c r="H26" s="13">
        <v>47126</v>
      </c>
      <c r="I26" s="13">
        <v>9929</v>
      </c>
      <c r="J26" s="13">
        <v>32425</v>
      </c>
      <c r="K26" s="11">
        <f t="shared" si="4"/>
        <v>520052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5956</v>
      </c>
      <c r="I27" s="11">
        <v>0</v>
      </c>
      <c r="J27" s="11">
        <v>0</v>
      </c>
      <c r="K27" s="11">
        <f t="shared" si="4"/>
        <v>5956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14820.75</v>
      </c>
      <c r="I35" s="19">
        <v>0</v>
      </c>
      <c r="J35" s="19">
        <v>0</v>
      </c>
      <c r="K35" s="23">
        <f>SUM(B35:J35)</f>
        <v>14820.75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1671623.68</v>
      </c>
      <c r="C47" s="22">
        <f aca="true" t="shared" si="12" ref="C47:H47">+C48+C57</f>
        <v>2416590.8000000003</v>
      </c>
      <c r="D47" s="22">
        <f t="shared" si="12"/>
        <v>2864657.6599999997</v>
      </c>
      <c r="E47" s="22">
        <f t="shared" si="12"/>
        <v>1637242.2999999998</v>
      </c>
      <c r="F47" s="22">
        <f t="shared" si="12"/>
        <v>2192401.02</v>
      </c>
      <c r="G47" s="22">
        <f t="shared" si="12"/>
        <v>3139742.2800000003</v>
      </c>
      <c r="H47" s="22">
        <f t="shared" si="12"/>
        <v>1615106.0600000003</v>
      </c>
      <c r="I47" s="22">
        <f>+I48+I57</f>
        <v>606436.84</v>
      </c>
      <c r="J47" s="22">
        <f>+J48+J57</f>
        <v>973583.7000000001</v>
      </c>
      <c r="K47" s="22">
        <f>SUM(B47:J47)</f>
        <v>17117384.340000004</v>
      </c>
    </row>
    <row r="48" spans="1:11" ht="17.25" customHeight="1">
      <c r="A48" s="16" t="s">
        <v>108</v>
      </c>
      <c r="B48" s="23">
        <f>SUM(B49:B56)</f>
        <v>1653921.14</v>
      </c>
      <c r="C48" s="23">
        <f aca="true" t="shared" si="13" ref="C48:J48">SUM(C49:C56)</f>
        <v>2391621.66</v>
      </c>
      <c r="D48" s="23">
        <f t="shared" si="13"/>
        <v>2839363.0399999996</v>
      </c>
      <c r="E48" s="23">
        <f t="shared" si="13"/>
        <v>1614292.7499999998</v>
      </c>
      <c r="F48" s="23">
        <f t="shared" si="13"/>
        <v>2168887.42</v>
      </c>
      <c r="G48" s="23">
        <f t="shared" si="13"/>
        <v>3109796.4400000004</v>
      </c>
      <c r="H48" s="23">
        <f t="shared" si="13"/>
        <v>1594715.9600000002</v>
      </c>
      <c r="I48" s="23">
        <f t="shared" si="13"/>
        <v>606436.84</v>
      </c>
      <c r="J48" s="23">
        <f t="shared" si="13"/>
        <v>959706.8400000001</v>
      </c>
      <c r="K48" s="23">
        <f aca="true" t="shared" si="14" ref="K48:K57">SUM(B48:J48)</f>
        <v>16938742.09</v>
      </c>
    </row>
    <row r="49" spans="1:11" ht="17.25" customHeight="1">
      <c r="A49" s="34" t="s">
        <v>43</v>
      </c>
      <c r="B49" s="23">
        <f aca="true" t="shared" si="15" ref="B49:H49">ROUND(B30*B7,2)</f>
        <v>1652602.96</v>
      </c>
      <c r="C49" s="23">
        <f t="shared" si="15"/>
        <v>2384207.44</v>
      </c>
      <c r="D49" s="23">
        <f t="shared" si="15"/>
        <v>2836914.71</v>
      </c>
      <c r="E49" s="23">
        <f t="shared" si="15"/>
        <v>1613259.21</v>
      </c>
      <c r="F49" s="23">
        <f t="shared" si="15"/>
        <v>2166964.76</v>
      </c>
      <c r="G49" s="23">
        <f t="shared" si="15"/>
        <v>3107102.43</v>
      </c>
      <c r="H49" s="23">
        <f t="shared" si="15"/>
        <v>1578655.31</v>
      </c>
      <c r="I49" s="23">
        <f>ROUND(I30*I7,2)</f>
        <v>605371.12</v>
      </c>
      <c r="J49" s="23">
        <f>ROUND(J30*J7,2)</f>
        <v>957489.8</v>
      </c>
      <c r="K49" s="23">
        <f t="shared" si="14"/>
        <v>16902567.74</v>
      </c>
    </row>
    <row r="50" spans="1:11" ht="17.25" customHeight="1">
      <c r="A50" s="34" t="s">
        <v>44</v>
      </c>
      <c r="B50" s="19">
        <v>0</v>
      </c>
      <c r="C50" s="23">
        <f>ROUND(C31*C7,2)</f>
        <v>5299.55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5299.55</v>
      </c>
    </row>
    <row r="51" spans="1:11" ht="17.25" customHeight="1">
      <c r="A51" s="64" t="s">
        <v>104</v>
      </c>
      <c r="B51" s="65">
        <f aca="true" t="shared" si="16" ref="B51:H51">ROUND(B32*B7,2)</f>
        <v>-2773.5</v>
      </c>
      <c r="C51" s="65">
        <f t="shared" si="16"/>
        <v>-3659.05</v>
      </c>
      <c r="D51" s="65">
        <f t="shared" si="16"/>
        <v>-3937.43</v>
      </c>
      <c r="E51" s="65">
        <f t="shared" si="16"/>
        <v>-2411.86</v>
      </c>
      <c r="F51" s="65">
        <f t="shared" si="16"/>
        <v>-3358.86</v>
      </c>
      <c r="G51" s="65">
        <f t="shared" si="16"/>
        <v>-4736.07</v>
      </c>
      <c r="H51" s="65">
        <f t="shared" si="16"/>
        <v>-2475.14</v>
      </c>
      <c r="I51" s="19">
        <v>0</v>
      </c>
      <c r="J51" s="19">
        <v>0</v>
      </c>
      <c r="K51" s="65">
        <f>SUM(B51:J51)</f>
        <v>-23351.91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14820.75</v>
      </c>
      <c r="I53" s="31">
        <f>+I35</f>
        <v>0</v>
      </c>
      <c r="J53" s="31">
        <f>+J35</f>
        <v>0</v>
      </c>
      <c r="K53" s="23">
        <f t="shared" si="14"/>
        <v>14820.75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-260277.68</v>
      </c>
      <c r="C61" s="35">
        <f t="shared" si="17"/>
        <v>-282062.88</v>
      </c>
      <c r="D61" s="35">
        <f t="shared" si="17"/>
        <v>-288464.81999999995</v>
      </c>
      <c r="E61" s="35">
        <f t="shared" si="17"/>
        <v>-302912.72000000003</v>
      </c>
      <c r="F61" s="35">
        <f t="shared" si="17"/>
        <v>-310494.32999999996</v>
      </c>
      <c r="G61" s="35">
        <f t="shared" si="17"/>
        <v>-364903.27</v>
      </c>
      <c r="H61" s="35">
        <f t="shared" si="17"/>
        <v>-222210.11</v>
      </c>
      <c r="I61" s="35">
        <f t="shared" si="17"/>
        <v>-111904.88</v>
      </c>
      <c r="J61" s="35">
        <f t="shared" si="17"/>
        <v>-97035.59</v>
      </c>
      <c r="K61" s="35">
        <f>SUM(B61:J61)</f>
        <v>-2240266.28</v>
      </c>
    </row>
    <row r="62" spans="1:11" ht="18.75" customHeight="1">
      <c r="A62" s="16" t="s">
        <v>74</v>
      </c>
      <c r="B62" s="35">
        <f aca="true" t="shared" si="18" ref="B62:J62">B63+B64+B65+B66+B67+B68</f>
        <v>-208311.93</v>
      </c>
      <c r="C62" s="35">
        <f t="shared" si="18"/>
        <v>-206503.4</v>
      </c>
      <c r="D62" s="35">
        <f t="shared" si="18"/>
        <v>-205032.36</v>
      </c>
      <c r="E62" s="35">
        <f t="shared" si="18"/>
        <v>-253091.57</v>
      </c>
      <c r="F62" s="35">
        <f t="shared" si="18"/>
        <v>-241009.78999999998</v>
      </c>
      <c r="G62" s="35">
        <f t="shared" si="18"/>
        <v>-264299.78</v>
      </c>
      <c r="H62" s="35">
        <f t="shared" si="18"/>
        <v>-172884.8</v>
      </c>
      <c r="I62" s="35">
        <f t="shared" si="18"/>
        <v>-31855.4</v>
      </c>
      <c r="J62" s="35">
        <f t="shared" si="18"/>
        <v>-65569</v>
      </c>
      <c r="K62" s="35">
        <f aca="true" t="shared" si="19" ref="K62:K91">SUM(B62:J62)</f>
        <v>-1648558.03</v>
      </c>
    </row>
    <row r="63" spans="1:11" ht="18.75" customHeight="1">
      <c r="A63" s="12" t="s">
        <v>75</v>
      </c>
      <c r="B63" s="35">
        <f>-ROUND(B9*$D$3,2)</f>
        <v>-142864.8</v>
      </c>
      <c r="C63" s="35">
        <f aca="true" t="shared" si="20" ref="C63:J63">-ROUND(C9*$D$3,2)</f>
        <v>-200849</v>
      </c>
      <c r="D63" s="35">
        <f t="shared" si="20"/>
        <v>-183631.2</v>
      </c>
      <c r="E63" s="35">
        <f t="shared" si="20"/>
        <v>-134717.6</v>
      </c>
      <c r="F63" s="35">
        <f t="shared" si="20"/>
        <v>-147409.6</v>
      </c>
      <c r="G63" s="35">
        <f t="shared" si="20"/>
        <v>-193496</v>
      </c>
      <c r="H63" s="35">
        <f t="shared" si="20"/>
        <v>-172884.8</v>
      </c>
      <c r="I63" s="35">
        <f t="shared" si="20"/>
        <v>-31855.4</v>
      </c>
      <c r="J63" s="35">
        <f t="shared" si="20"/>
        <v>-65569</v>
      </c>
      <c r="K63" s="35">
        <f t="shared" si="19"/>
        <v>-1273277.4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-1056.4</v>
      </c>
      <c r="C65" s="35">
        <v>-532</v>
      </c>
      <c r="D65" s="35">
        <v>-231.8</v>
      </c>
      <c r="E65" s="35">
        <v>-646</v>
      </c>
      <c r="F65" s="35">
        <v>-467.4</v>
      </c>
      <c r="G65" s="35">
        <v>-429.4</v>
      </c>
      <c r="H65" s="19">
        <v>0</v>
      </c>
      <c r="I65" s="19">
        <v>0</v>
      </c>
      <c r="J65" s="19">
        <v>0</v>
      </c>
      <c r="K65" s="35">
        <f t="shared" si="19"/>
        <v>-3363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-64390.73</v>
      </c>
      <c r="C67" s="35">
        <v>-5122.4</v>
      </c>
      <c r="D67" s="35">
        <v>-21169.36</v>
      </c>
      <c r="E67" s="35">
        <v>-117727.97</v>
      </c>
      <c r="F67" s="35">
        <v>-93132.79</v>
      </c>
      <c r="G67" s="35">
        <v>-70374.38</v>
      </c>
      <c r="H67" s="19">
        <v>0</v>
      </c>
      <c r="I67" s="19">
        <v>0</v>
      </c>
      <c r="J67" s="19">
        <v>0</v>
      </c>
      <c r="K67" s="35">
        <f t="shared" si="19"/>
        <v>-371917.63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-51965.75</v>
      </c>
      <c r="C69" s="65">
        <f>SUM(C70:C102)</f>
        <v>-75559.48</v>
      </c>
      <c r="D69" s="65">
        <f>SUM(D70:D102)</f>
        <v>-83432.45999999999</v>
      </c>
      <c r="E69" s="65">
        <f aca="true" t="shared" si="21" ref="E69:J69">SUM(E70:E102)</f>
        <v>-49821.15</v>
      </c>
      <c r="F69" s="65">
        <f t="shared" si="21"/>
        <v>-69484.54000000001</v>
      </c>
      <c r="G69" s="65">
        <f t="shared" si="21"/>
        <v>-100603.49</v>
      </c>
      <c r="H69" s="65">
        <f t="shared" si="21"/>
        <v>-49325.31</v>
      </c>
      <c r="I69" s="65">
        <f t="shared" si="21"/>
        <v>-80049.48</v>
      </c>
      <c r="J69" s="65">
        <f t="shared" si="21"/>
        <v>-31466.59</v>
      </c>
      <c r="K69" s="65">
        <f t="shared" si="19"/>
        <v>-591708.25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1411346</v>
      </c>
      <c r="C106" s="24">
        <f t="shared" si="22"/>
        <v>2134527.9200000004</v>
      </c>
      <c r="D106" s="24">
        <f t="shared" si="22"/>
        <v>2576192.84</v>
      </c>
      <c r="E106" s="24">
        <f t="shared" si="22"/>
        <v>1334329.5799999998</v>
      </c>
      <c r="F106" s="24">
        <f t="shared" si="22"/>
        <v>1881906.69</v>
      </c>
      <c r="G106" s="24">
        <f t="shared" si="22"/>
        <v>2774839.01</v>
      </c>
      <c r="H106" s="24">
        <f t="shared" si="22"/>
        <v>1392895.9500000002</v>
      </c>
      <c r="I106" s="24">
        <f>+I107+I108</f>
        <v>494531.95999999996</v>
      </c>
      <c r="J106" s="24">
        <f>+J107+J108</f>
        <v>876548.1100000001</v>
      </c>
      <c r="K106" s="46">
        <f>SUM(B106:J106)</f>
        <v>14877118.059999999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1393643.46</v>
      </c>
      <c r="C107" s="24">
        <f t="shared" si="23"/>
        <v>2109558.7800000003</v>
      </c>
      <c r="D107" s="24">
        <f t="shared" si="23"/>
        <v>2550898.2199999997</v>
      </c>
      <c r="E107" s="24">
        <f t="shared" si="23"/>
        <v>1311380.0299999998</v>
      </c>
      <c r="F107" s="24">
        <f t="shared" si="23"/>
        <v>1858393.0899999999</v>
      </c>
      <c r="G107" s="24">
        <f t="shared" si="23"/>
        <v>2744893.17</v>
      </c>
      <c r="H107" s="24">
        <f t="shared" si="23"/>
        <v>1372505.85</v>
      </c>
      <c r="I107" s="24">
        <f t="shared" si="23"/>
        <v>494531.95999999996</v>
      </c>
      <c r="J107" s="24">
        <f t="shared" si="23"/>
        <v>862671.2500000001</v>
      </c>
      <c r="K107" s="46">
        <f>SUM(B107:J107)</f>
        <v>14698475.809999999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14877118.069999998</v>
      </c>
      <c r="L114" s="52"/>
    </row>
    <row r="115" spans="1:11" ht="18.75" customHeight="1">
      <c r="A115" s="26" t="s">
        <v>70</v>
      </c>
      <c r="B115" s="27">
        <v>193722.13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193722.13</v>
      </c>
    </row>
    <row r="116" spans="1:11" ht="18.75" customHeight="1">
      <c r="A116" s="26" t="s">
        <v>71</v>
      </c>
      <c r="B116" s="27">
        <v>1217623.87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1217623.87</v>
      </c>
    </row>
    <row r="117" spans="1:11" ht="18.75" customHeight="1">
      <c r="A117" s="26" t="s">
        <v>72</v>
      </c>
      <c r="B117" s="38">
        <v>0</v>
      </c>
      <c r="C117" s="27">
        <f>+C106</f>
        <v>2134527.9200000004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2134527.9200000004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2397629.52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2397629.52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178563.32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178563.32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1200896.62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1200896.62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133432.96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133432.96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362766.19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362766.19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680525.35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680525.35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93585.37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93585.37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745029.79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745029.79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822255.43</v>
      </c>
      <c r="H126" s="38">
        <v>0</v>
      </c>
      <c r="I126" s="38">
        <v>0</v>
      </c>
      <c r="J126" s="38">
        <v>0</v>
      </c>
      <c r="K126" s="39">
        <f t="shared" si="25"/>
        <v>822255.43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64670.22</v>
      </c>
      <c r="H127" s="38">
        <v>0</v>
      </c>
      <c r="I127" s="38">
        <v>0</v>
      </c>
      <c r="J127" s="38">
        <v>0</v>
      </c>
      <c r="K127" s="39">
        <f t="shared" si="25"/>
        <v>64670.22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396438.22</v>
      </c>
      <c r="H128" s="38">
        <v>0</v>
      </c>
      <c r="I128" s="38">
        <v>0</v>
      </c>
      <c r="J128" s="38">
        <v>0</v>
      </c>
      <c r="K128" s="39">
        <f t="shared" si="25"/>
        <v>396438.22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396809.19</v>
      </c>
      <c r="H129" s="38">
        <v>0</v>
      </c>
      <c r="I129" s="38">
        <v>0</v>
      </c>
      <c r="J129" s="38">
        <v>0</v>
      </c>
      <c r="K129" s="39">
        <f t="shared" si="25"/>
        <v>396809.19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1094665.95</v>
      </c>
      <c r="H130" s="38">
        <v>0</v>
      </c>
      <c r="I130" s="38">
        <v>0</v>
      </c>
      <c r="J130" s="38">
        <v>0</v>
      </c>
      <c r="K130" s="39">
        <f t="shared" si="25"/>
        <v>1094665.95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493291.87</v>
      </c>
      <c r="I131" s="38">
        <v>0</v>
      </c>
      <c r="J131" s="38">
        <v>0</v>
      </c>
      <c r="K131" s="39">
        <f t="shared" si="25"/>
        <v>493291.87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899604.09</v>
      </c>
      <c r="I132" s="38">
        <v>0</v>
      </c>
      <c r="J132" s="38">
        <v>0</v>
      </c>
      <c r="K132" s="39">
        <f t="shared" si="25"/>
        <v>899604.09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494531.96</v>
      </c>
      <c r="J133" s="38"/>
      <c r="K133" s="39">
        <f t="shared" si="25"/>
        <v>494531.96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876548.1</v>
      </c>
      <c r="K134" s="42">
        <f t="shared" si="25"/>
        <v>876548.1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0.010000000125728548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2017-12-21T13:18:05Z</dcterms:modified>
  <cp:category/>
  <cp:version/>
  <cp:contentType/>
  <cp:contentStatus/>
</cp:coreProperties>
</file>