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<sst xmlns="http://schemas.openxmlformats.org/spreadsheetml/2006/main" count="140" uniqueCount="140">
  <si>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</si>
  <si>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</si>
  <si>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</si>
  <si>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</si>
  <si>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</si>
  <si>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</si>
  <si>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</si>
  <si>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</si>
  <si>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</si>
  <si>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</si>
  <si>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</si>
  <si>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</si>
  <si>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</si>
  <si>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</si>
  <si>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</si>
  <si>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</si>
  <si>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</si>
  <si>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</si>
  <si>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</si>
  <si>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</si>
  <si>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</si>
  <si>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</si>
  <si>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</si>
  <si>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</si>
  <si>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</si>
  <si>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</si>
  <si>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</si>
  <si>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</si>
  <si>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</si>
  <si>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</si>
  <si>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</si>
  <si>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</si>
  <si>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</si>
  <si>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</si>
  <si>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</si>
  <si>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</si>
  <si>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</si>
  <si>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</si>
  <si>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</si>
  <si>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</si>
  <si>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</si>
  <si>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</si>
  <si>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</si>
  <si>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</si>
  <si>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</si>
  <si>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</si>
  <si>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</si>
  <si>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</si>
  <si>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</si>
  <si>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</si>
  <si>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</si>
  <si>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</si>
  <si>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</si>
  <si>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</si>
  <si>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</si>
  <si>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</si>
  <si>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</si>
  <si>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</si>
  <si>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</si>
  <si>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</si>
  <si>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</si>
  <si>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</si>
  <si>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</si>
  <si>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</si>
  <si>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</si>
  <si>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</si>
  <si>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</si>
  <si>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</si>
  <si>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</si>
  <si>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</si>
  <si>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</si>
  <si>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</si>
  <si>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</si>
  <si>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</si>
  <si>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</si>
  <si>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</si>
  <si>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</si>
  <si>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</si>
  <si>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</si>
  <si>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</si>
  <si>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</si>
  <si>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</si>
  <si>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</si>
  <si>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</si>
  <si>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</si>
  <si>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</si>
  <si>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</si>
  <si>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</si>
  <si>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</si>
  <si>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</si>
  <si>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</si>
  <si>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</si>
  <si>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</si>
  <si>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</si>
  <si>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</si>
  <si>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</si>
  <si>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</si>
  <si>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</si>
  <si>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</si>
  <si>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</si>
  <si>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</si>
  <si>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</si>
  <si>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</si>
  <si>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</si>
  <si>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</si>
  <si>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</si>
  <si>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</si>
  <si>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</si>
  <si>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</si>
  <si>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</si>
  <si>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</si>
  <si>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</si>
  <si>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</si>
  <si>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</si>
  <si>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</si>
  <si>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</si>
  <si>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</si>
  <si>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</si>
  <si>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</si>
  <si>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</si>
  <si>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</si>
  <si>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</si>
  <si>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</si>
  <si>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</si>
  <si>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</si>
  <si>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</si>
  <si>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</si>
  <si>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</si>
  <si>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</si>
  <si>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</si>
  <si>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</si>
  <si>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</si>
  <si>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</si>
  <si>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</si>
  <si>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</si>
  <si>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</si>
  <si>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</si>
  <si>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</si>
  <si>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13/12/17 - VENCIMENTO 20/12/17</t>
  </si>
  <si>
    <t>(1) Ajuste de remuneração previsto contratualmente, período de 25/10 a 23/11/17, parcela 14/19.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</si>
</sst>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17">
      <selection activeCell="A137" sqref="A13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583522</v>
      </c>
      <c r="C7" s="9">
        <f t="shared" si="0"/>
        <v>756260</v>
      </c>
      <c r="D7" s="9">
        <f t="shared" si="0"/>
        <v>805756</v>
      </c>
      <c r="E7" s="9">
        <f t="shared" si="0"/>
        <v>535322</v>
      </c>
      <c r="F7" s="9">
        <f t="shared" si="0"/>
        <v>714823</v>
      </c>
      <c r="G7" s="9">
        <f t="shared" si="0"/>
        <v>1222480</v>
      </c>
      <c r="H7" s="9">
        <f t="shared" si="0"/>
        <v>545284</v>
      </c>
      <c r="I7" s="9">
        <f t="shared" si="0"/>
        <v>121029</v>
      </c>
      <c r="J7" s="9">
        <f t="shared" si="0"/>
        <v>315550</v>
      </c>
      <c r="K7" s="9">
        <f t="shared" si="0"/>
        <v>5600026</v>
      </c>
      <c r="L7" s="50"/>
    </row>
    <row r="8" spans="1:11" ht="17.25" customHeight="1">
      <c r="A8" s="10" t="s">
        <v>97</v>
      </c>
      <c r="B8" s="11">
        <f>B9+B12+B16</f>
        <v>282386</v>
      </c>
      <c r="C8" s="11">
        <f aca="true" t="shared" si="1" ref="C8:J8">C9+C12+C16</f>
        <v>375658</v>
      </c>
      <c r="D8" s="11">
        <f t="shared" si="1"/>
        <v>376333</v>
      </c>
      <c r="E8" s="11">
        <f t="shared" si="1"/>
        <v>265513</v>
      </c>
      <c r="F8" s="11">
        <f t="shared" si="1"/>
        <v>339467</v>
      </c>
      <c r="G8" s="11">
        <f t="shared" si="1"/>
        <v>579522</v>
      </c>
      <c r="H8" s="11">
        <f t="shared" si="1"/>
        <v>286880</v>
      </c>
      <c r="I8" s="11">
        <f t="shared" si="1"/>
        <v>54645</v>
      </c>
      <c r="J8" s="11">
        <f t="shared" si="1"/>
        <v>146713</v>
      </c>
      <c r="K8" s="11">
        <f>SUM(B8:J8)</f>
        <v>2707117</v>
      </c>
    </row>
    <row r="9" spans="1:11" ht="17.25" customHeight="1">
      <c r="A9" s="15" t="s">
        <v>16</v>
      </c>
      <c r="B9" s="13">
        <f>+B10+B11</f>
        <v>36283</v>
      </c>
      <c r="C9" s="13">
        <f aca="true" t="shared" si="2" ref="C9:J9">+C10+C11</f>
        <v>51612</v>
      </c>
      <c r="D9" s="13">
        <f t="shared" si="2"/>
        <v>47879</v>
      </c>
      <c r="E9" s="13">
        <f t="shared" si="2"/>
        <v>34608</v>
      </c>
      <c r="F9" s="13">
        <f t="shared" si="2"/>
        <v>36995</v>
      </c>
      <c r="G9" s="13">
        <f t="shared" si="2"/>
        <v>50253</v>
      </c>
      <c r="H9" s="13">
        <f t="shared" si="2"/>
        <v>45131</v>
      </c>
      <c r="I9" s="13">
        <f t="shared" si="2"/>
        <v>8546</v>
      </c>
      <c r="J9" s="13">
        <f t="shared" si="2"/>
        <v>16846</v>
      </c>
      <c r="K9" s="11">
        <f>SUM(B9:J9)</f>
        <v>328153</v>
      </c>
    </row>
    <row r="10" spans="1:11" ht="17.25" customHeight="1">
      <c r="A10" s="29" t="s">
        <v>17</v>
      </c>
      <c r="B10" s="13">
        <v>36283</v>
      </c>
      <c r="C10" s="13">
        <v>51612</v>
      </c>
      <c r="D10" s="13">
        <v>47879</v>
      </c>
      <c r="E10" s="13">
        <v>34608</v>
      </c>
      <c r="F10" s="13">
        <v>36995</v>
      </c>
      <c r="G10" s="13">
        <v>50253</v>
      </c>
      <c r="H10" s="13">
        <v>45131</v>
      </c>
      <c r="I10" s="13">
        <v>8546</v>
      </c>
      <c r="J10" s="13">
        <v>16846</v>
      </c>
      <c r="K10" s="11">
        <f>SUM(B10:J10)</f>
        <v>328153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232918</v>
      </c>
      <c r="C12" s="17">
        <f t="shared" si="3"/>
        <v>306206</v>
      </c>
      <c r="D12" s="17">
        <f t="shared" si="3"/>
        <v>311172</v>
      </c>
      <c r="E12" s="17">
        <f t="shared" si="3"/>
        <v>218977</v>
      </c>
      <c r="F12" s="17">
        <f t="shared" si="3"/>
        <v>283754</v>
      </c>
      <c r="G12" s="17">
        <f t="shared" si="3"/>
        <v>496900</v>
      </c>
      <c r="H12" s="17">
        <f t="shared" si="3"/>
        <v>229086</v>
      </c>
      <c r="I12" s="17">
        <f t="shared" si="3"/>
        <v>43205</v>
      </c>
      <c r="J12" s="17">
        <f t="shared" si="3"/>
        <v>122864</v>
      </c>
      <c r="K12" s="11">
        <f aca="true" t="shared" si="4" ref="K12:K27">SUM(B12:J12)</f>
        <v>2245082</v>
      </c>
    </row>
    <row r="13" spans="1:13" ht="17.25" customHeight="1">
      <c r="A13" s="14" t="s">
        <v>19</v>
      </c>
      <c r="B13" s="13">
        <v>112784</v>
      </c>
      <c r="C13" s="13">
        <v>157885</v>
      </c>
      <c r="D13" s="13">
        <v>166753</v>
      </c>
      <c r="E13" s="13">
        <v>113111</v>
      </c>
      <c r="F13" s="13">
        <v>143472</v>
      </c>
      <c r="G13" s="13">
        <v>236503</v>
      </c>
      <c r="H13" s="13">
        <v>107772</v>
      </c>
      <c r="I13" s="13">
        <v>24705</v>
      </c>
      <c r="J13" s="13">
        <v>64959</v>
      </c>
      <c r="K13" s="11">
        <f t="shared" si="4"/>
        <v>1127944</v>
      </c>
      <c r="L13" s="50"/>
      <c r="M13" s="51"/>
    </row>
    <row r="14" spans="1:12" ht="17.25" customHeight="1">
      <c r="A14" s="14" t="s">
        <v>20</v>
      </c>
      <c r="B14" s="13">
        <v>112951</v>
      </c>
      <c r="C14" s="13">
        <v>137393</v>
      </c>
      <c r="D14" s="13">
        <v>136737</v>
      </c>
      <c r="E14" s="13">
        <v>98722</v>
      </c>
      <c r="F14" s="13">
        <v>132956</v>
      </c>
      <c r="G14" s="13">
        <v>247979</v>
      </c>
      <c r="H14" s="13">
        <v>110021</v>
      </c>
      <c r="I14" s="13">
        <v>16751</v>
      </c>
      <c r="J14" s="13">
        <v>55582</v>
      </c>
      <c r="K14" s="11">
        <f t="shared" si="4"/>
        <v>1049092</v>
      </c>
      <c r="L14" s="50"/>
    </row>
    <row r="15" spans="1:11" ht="17.25" customHeight="1">
      <c r="A15" s="14" t="s">
        <v>21</v>
      </c>
      <c r="B15" s="13">
        <v>7183</v>
      </c>
      <c r="C15" s="13">
        <v>10928</v>
      </c>
      <c r="D15" s="13">
        <v>7682</v>
      </c>
      <c r="E15" s="13">
        <v>7144</v>
      </c>
      <c r="F15" s="13">
        <v>7326</v>
      </c>
      <c r="G15" s="13">
        <v>12418</v>
      </c>
      <c r="H15" s="13">
        <v>11293</v>
      </c>
      <c r="I15" s="13">
        <v>1749</v>
      </c>
      <c r="J15" s="13">
        <v>2323</v>
      </c>
      <c r="K15" s="11">
        <f t="shared" si="4"/>
        <v>68046</v>
      </c>
    </row>
    <row r="16" spans="1:11" ht="17.25" customHeight="1">
      <c r="A16" s="15" t="s">
        <v>93</v>
      </c>
      <c r="B16" s="13">
        <f>B17+B18+B19</f>
        <v>13185</v>
      </c>
      <c r="C16" s="13">
        <f aca="true" t="shared" si="5" ref="C16:J16">C17+C18+C19</f>
        <v>17840</v>
      </c>
      <c r="D16" s="13">
        <f t="shared" si="5"/>
        <v>17282</v>
      </c>
      <c r="E16" s="13">
        <f t="shared" si="5"/>
        <v>11928</v>
      </c>
      <c r="F16" s="13">
        <f t="shared" si="5"/>
        <v>18718</v>
      </c>
      <c r="G16" s="13">
        <f t="shared" si="5"/>
        <v>32369</v>
      </c>
      <c r="H16" s="13">
        <f t="shared" si="5"/>
        <v>12663</v>
      </c>
      <c r="I16" s="13">
        <f t="shared" si="5"/>
        <v>2894</v>
      </c>
      <c r="J16" s="13">
        <f t="shared" si="5"/>
        <v>7003</v>
      </c>
      <c r="K16" s="11">
        <f t="shared" si="4"/>
        <v>133882</v>
      </c>
    </row>
    <row r="17" spans="1:11" ht="17.25" customHeight="1">
      <c r="A17" s="14" t="s">
        <v>94</v>
      </c>
      <c r="B17" s="13">
        <v>13110</v>
      </c>
      <c r="C17" s="13">
        <v>17749</v>
      </c>
      <c r="D17" s="13">
        <v>17209</v>
      </c>
      <c r="E17" s="13">
        <v>11870</v>
      </c>
      <c r="F17" s="13">
        <v>18637</v>
      </c>
      <c r="G17" s="13">
        <v>32191</v>
      </c>
      <c r="H17" s="13">
        <v>12590</v>
      </c>
      <c r="I17" s="13">
        <v>2877</v>
      </c>
      <c r="J17" s="13">
        <v>6974</v>
      </c>
      <c r="K17" s="11">
        <f t="shared" si="4"/>
        <v>133207</v>
      </c>
    </row>
    <row r="18" spans="1:11" ht="17.25" customHeight="1">
      <c r="A18" s="14" t="s">
        <v>95</v>
      </c>
      <c r="B18" s="13">
        <v>70</v>
      </c>
      <c r="C18" s="13">
        <v>81</v>
      </c>
      <c r="D18" s="13">
        <v>69</v>
      </c>
      <c r="E18" s="13">
        <v>51</v>
      </c>
      <c r="F18" s="13">
        <v>69</v>
      </c>
      <c r="G18" s="13">
        <v>154</v>
      </c>
      <c r="H18" s="13">
        <v>59</v>
      </c>
      <c r="I18" s="13">
        <v>15</v>
      </c>
      <c r="J18" s="13">
        <v>27</v>
      </c>
      <c r="K18" s="11">
        <f t="shared" si="4"/>
        <v>595</v>
      </c>
    </row>
    <row r="19" spans="1:11" ht="17.25" customHeight="1">
      <c r="A19" s="14" t="s">
        <v>96</v>
      </c>
      <c r="B19" s="13">
        <v>5</v>
      </c>
      <c r="C19" s="13">
        <v>10</v>
      </c>
      <c r="D19" s="13">
        <v>4</v>
      </c>
      <c r="E19" s="13">
        <v>7</v>
      </c>
      <c r="F19" s="13">
        <v>12</v>
      </c>
      <c r="G19" s="13">
        <v>24</v>
      </c>
      <c r="H19" s="13">
        <v>14</v>
      </c>
      <c r="I19" s="13">
        <v>2</v>
      </c>
      <c r="J19" s="13">
        <v>2</v>
      </c>
      <c r="K19" s="11">
        <f t="shared" si="4"/>
        <v>80</v>
      </c>
    </row>
    <row r="20" spans="1:11" ht="17.25" customHeight="1">
      <c r="A20" s="16" t="s">
        <v>22</v>
      </c>
      <c r="B20" s="11">
        <f>+B21+B22+B23</f>
        <v>165841</v>
      </c>
      <c r="C20" s="11">
        <f aca="true" t="shared" si="6" ref="C20:J20">+C21+C22+C23</f>
        <v>191591</v>
      </c>
      <c r="D20" s="11">
        <f t="shared" si="6"/>
        <v>223451</v>
      </c>
      <c r="E20" s="11">
        <f t="shared" si="6"/>
        <v>140016</v>
      </c>
      <c r="F20" s="11">
        <f t="shared" si="6"/>
        <v>215553</v>
      </c>
      <c r="G20" s="11">
        <f t="shared" si="6"/>
        <v>412102</v>
      </c>
      <c r="H20" s="11">
        <f t="shared" si="6"/>
        <v>140022</v>
      </c>
      <c r="I20" s="11">
        <f t="shared" si="6"/>
        <v>33422</v>
      </c>
      <c r="J20" s="11">
        <f t="shared" si="6"/>
        <v>83494</v>
      </c>
      <c r="K20" s="11">
        <f t="shared" si="4"/>
        <v>1605492</v>
      </c>
    </row>
    <row r="21" spans="1:12" ht="17.25" customHeight="1">
      <c r="A21" s="12" t="s">
        <v>23</v>
      </c>
      <c r="B21" s="13">
        <v>87885</v>
      </c>
      <c r="C21" s="13">
        <v>111631</v>
      </c>
      <c r="D21" s="13">
        <v>133471</v>
      </c>
      <c r="E21" s="13">
        <v>81166</v>
      </c>
      <c r="F21" s="13">
        <v>120695</v>
      </c>
      <c r="G21" s="13">
        <v>213288</v>
      </c>
      <c r="H21" s="13">
        <v>76935</v>
      </c>
      <c r="I21" s="13">
        <v>20890</v>
      </c>
      <c r="J21" s="13">
        <v>48552</v>
      </c>
      <c r="K21" s="11">
        <f t="shared" si="4"/>
        <v>894513</v>
      </c>
      <c r="L21" s="50"/>
    </row>
    <row r="22" spans="1:12" ht="17.25" customHeight="1">
      <c r="A22" s="12" t="s">
        <v>24</v>
      </c>
      <c r="B22" s="13">
        <v>74482</v>
      </c>
      <c r="C22" s="13">
        <v>75793</v>
      </c>
      <c r="D22" s="13">
        <v>86317</v>
      </c>
      <c r="E22" s="13">
        <v>56164</v>
      </c>
      <c r="F22" s="13">
        <v>91305</v>
      </c>
      <c r="G22" s="13">
        <v>192360</v>
      </c>
      <c r="H22" s="13">
        <v>59016</v>
      </c>
      <c r="I22" s="13">
        <v>11763</v>
      </c>
      <c r="J22" s="13">
        <v>33759</v>
      </c>
      <c r="K22" s="11">
        <f t="shared" si="4"/>
        <v>680959</v>
      </c>
      <c r="L22" s="50"/>
    </row>
    <row r="23" spans="1:11" ht="17.25" customHeight="1">
      <c r="A23" s="12" t="s">
        <v>25</v>
      </c>
      <c r="B23" s="13">
        <v>3474</v>
      </c>
      <c r="C23" s="13">
        <v>4167</v>
      </c>
      <c r="D23" s="13">
        <v>3663</v>
      </c>
      <c r="E23" s="13">
        <v>2686</v>
      </c>
      <c r="F23" s="13">
        <v>3553</v>
      </c>
      <c r="G23" s="13">
        <v>6454</v>
      </c>
      <c r="H23" s="13">
        <v>4071</v>
      </c>
      <c r="I23" s="13">
        <v>769</v>
      </c>
      <c r="J23" s="13">
        <v>1183</v>
      </c>
      <c r="K23" s="11">
        <f t="shared" si="4"/>
        <v>30020</v>
      </c>
    </row>
    <row r="24" spans="1:11" ht="17.25" customHeight="1">
      <c r="A24" s="16" t="s">
        <v>26</v>
      </c>
      <c r="B24" s="13">
        <f>+B25+B26</f>
        <v>135295</v>
      </c>
      <c r="C24" s="13">
        <f aca="true" t="shared" si="7" ref="C24:J24">+C25+C26</f>
        <v>189011</v>
      </c>
      <c r="D24" s="13">
        <f t="shared" si="7"/>
        <v>205972</v>
      </c>
      <c r="E24" s="13">
        <f t="shared" si="7"/>
        <v>129793</v>
      </c>
      <c r="F24" s="13">
        <f t="shared" si="7"/>
        <v>159803</v>
      </c>
      <c r="G24" s="13">
        <f t="shared" si="7"/>
        <v>230856</v>
      </c>
      <c r="H24" s="13">
        <f t="shared" si="7"/>
        <v>112533</v>
      </c>
      <c r="I24" s="13">
        <f t="shared" si="7"/>
        <v>32962</v>
      </c>
      <c r="J24" s="13">
        <f t="shared" si="7"/>
        <v>85343</v>
      </c>
      <c r="K24" s="11">
        <f t="shared" si="4"/>
        <v>1281568</v>
      </c>
    </row>
    <row r="25" spans="1:12" ht="17.25" customHeight="1">
      <c r="A25" s="12" t="s">
        <v>115</v>
      </c>
      <c r="B25" s="13">
        <v>69578</v>
      </c>
      <c r="C25" s="13">
        <v>107022</v>
      </c>
      <c r="D25" s="13">
        <v>123582</v>
      </c>
      <c r="E25" s="13">
        <v>78197</v>
      </c>
      <c r="F25" s="13">
        <v>87047</v>
      </c>
      <c r="G25" s="13">
        <v>119933</v>
      </c>
      <c r="H25" s="13">
        <v>60570</v>
      </c>
      <c r="I25" s="13">
        <v>22081</v>
      </c>
      <c r="J25" s="13">
        <v>50106</v>
      </c>
      <c r="K25" s="11">
        <f t="shared" si="4"/>
        <v>718116</v>
      </c>
      <c r="L25" s="50"/>
    </row>
    <row r="26" spans="1:12" ht="17.25" customHeight="1">
      <c r="A26" s="12" t="s">
        <v>116</v>
      </c>
      <c r="B26" s="13">
        <v>65717</v>
      </c>
      <c r="C26" s="13">
        <v>81989</v>
      </c>
      <c r="D26" s="13">
        <v>82390</v>
      </c>
      <c r="E26" s="13">
        <v>51596</v>
      </c>
      <c r="F26" s="13">
        <v>72756</v>
      </c>
      <c r="G26" s="13">
        <v>110923</v>
      </c>
      <c r="H26" s="13">
        <v>51963</v>
      </c>
      <c r="I26" s="13">
        <v>10881</v>
      </c>
      <c r="J26" s="13">
        <v>35237</v>
      </c>
      <c r="K26" s="11">
        <f t="shared" si="4"/>
        <v>563452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5849</v>
      </c>
      <c r="I27" s="11">
        <v>0</v>
      </c>
      <c r="J27" s="11">
        <v>0</v>
      </c>
      <c r="K27" s="11">
        <f t="shared" si="4"/>
        <v>5849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15134.68</v>
      </c>
      <c r="I35" s="19">
        <v>0</v>
      </c>
      <c r="J35" s="19">
        <v>0</v>
      </c>
      <c r="K35" s="23">
        <f>SUM(B35:J35)</f>
        <v>15134.68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1687924.58</v>
      </c>
      <c r="C47" s="22">
        <f aca="true" t="shared" si="12" ref="C47:H47">+C48+C57</f>
        <v>2446991.2000000007</v>
      </c>
      <c r="D47" s="22">
        <f t="shared" si="12"/>
        <v>2930387.5900000003</v>
      </c>
      <c r="E47" s="22">
        <f t="shared" si="12"/>
        <v>1664062.47</v>
      </c>
      <c r="F47" s="22">
        <f t="shared" si="12"/>
        <v>2192921.75</v>
      </c>
      <c r="G47" s="22">
        <f t="shared" si="12"/>
        <v>3160445.58</v>
      </c>
      <c r="H47" s="22">
        <f t="shared" si="12"/>
        <v>1636540.24</v>
      </c>
      <c r="I47" s="22">
        <f>+I48+I57</f>
        <v>630392.3099999999</v>
      </c>
      <c r="J47" s="22">
        <f>+J48+J57</f>
        <v>989818.09</v>
      </c>
      <c r="K47" s="22">
        <f>SUM(B47:J47)</f>
        <v>17339483.810000002</v>
      </c>
    </row>
    <row r="48" spans="1:11" ht="17.25" customHeight="1">
      <c r="A48" s="16" t="s">
        <v>108</v>
      </c>
      <c r="B48" s="23">
        <f>SUM(B49:B56)</f>
        <v>1670222.04</v>
      </c>
      <c r="C48" s="23">
        <f aca="true" t="shared" si="13" ref="C48:J48">SUM(C49:C56)</f>
        <v>2422022.0600000005</v>
      </c>
      <c r="D48" s="23">
        <f t="shared" si="13"/>
        <v>2905092.97</v>
      </c>
      <c r="E48" s="23">
        <f t="shared" si="13"/>
        <v>1641112.92</v>
      </c>
      <c r="F48" s="23">
        <f t="shared" si="13"/>
        <v>2169408.15</v>
      </c>
      <c r="G48" s="23">
        <f t="shared" si="13"/>
        <v>3130499.74</v>
      </c>
      <c r="H48" s="23">
        <f t="shared" si="13"/>
        <v>1616150.14</v>
      </c>
      <c r="I48" s="23">
        <f t="shared" si="13"/>
        <v>630392.3099999999</v>
      </c>
      <c r="J48" s="23">
        <f t="shared" si="13"/>
        <v>975941.23</v>
      </c>
      <c r="K48" s="23">
        <f aca="true" t="shared" si="14" ref="K48:K57">SUM(B48:J48)</f>
        <v>17160841.560000002</v>
      </c>
    </row>
    <row r="49" spans="1:11" ht="17.25" customHeight="1">
      <c r="A49" s="34" t="s">
        <v>43</v>
      </c>
      <c r="B49" s="23">
        <f aca="true" t="shared" si="15" ref="B49:H49">ROUND(B30*B7,2)</f>
        <v>1668931.27</v>
      </c>
      <c r="C49" s="23">
        <f t="shared" si="15"/>
        <v>2414586.93</v>
      </c>
      <c r="D49" s="23">
        <f t="shared" si="15"/>
        <v>2902735.99</v>
      </c>
      <c r="E49" s="23">
        <f t="shared" si="15"/>
        <v>1640119.54</v>
      </c>
      <c r="F49" s="23">
        <f t="shared" si="15"/>
        <v>2167486.3</v>
      </c>
      <c r="G49" s="23">
        <f t="shared" si="15"/>
        <v>3127837.33</v>
      </c>
      <c r="H49" s="23">
        <f t="shared" si="15"/>
        <v>1599808.73</v>
      </c>
      <c r="I49" s="23">
        <f>ROUND(I30*I7,2)</f>
        <v>629326.59</v>
      </c>
      <c r="J49" s="23">
        <f>ROUND(J30*J7,2)</f>
        <v>973724.19</v>
      </c>
      <c r="K49" s="23">
        <f t="shared" si="14"/>
        <v>17124556.87</v>
      </c>
    </row>
    <row r="50" spans="1:11" ht="17.25" customHeight="1">
      <c r="A50" s="34" t="s">
        <v>44</v>
      </c>
      <c r="B50" s="19">
        <v>0</v>
      </c>
      <c r="C50" s="23">
        <f>ROUND(C31*C7,2)</f>
        <v>5367.08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5367.08</v>
      </c>
    </row>
    <row r="51" spans="1:11" ht="17.25" customHeight="1">
      <c r="A51" s="64" t="s">
        <v>104</v>
      </c>
      <c r="B51" s="65">
        <f aca="true" t="shared" si="16" ref="B51:H51">ROUND(B32*B7,2)</f>
        <v>-2800.91</v>
      </c>
      <c r="C51" s="65">
        <f t="shared" si="16"/>
        <v>-3705.67</v>
      </c>
      <c r="D51" s="65">
        <f t="shared" si="16"/>
        <v>-4028.78</v>
      </c>
      <c r="E51" s="65">
        <f t="shared" si="16"/>
        <v>-2452.02</v>
      </c>
      <c r="F51" s="65">
        <f t="shared" si="16"/>
        <v>-3359.67</v>
      </c>
      <c r="G51" s="65">
        <f t="shared" si="16"/>
        <v>-4767.67</v>
      </c>
      <c r="H51" s="65">
        <f t="shared" si="16"/>
        <v>-2508.31</v>
      </c>
      <c r="I51" s="19">
        <v>0</v>
      </c>
      <c r="J51" s="19">
        <v>0</v>
      </c>
      <c r="K51" s="65">
        <f>SUM(B51:J51)</f>
        <v>-23623.030000000002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15134.68</v>
      </c>
      <c r="I53" s="31">
        <f>+I35</f>
        <v>0</v>
      </c>
      <c r="J53" s="31">
        <f>+J35</f>
        <v>0</v>
      </c>
      <c r="K53" s="23">
        <f t="shared" si="14"/>
        <v>15134.68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-251990.90999999997</v>
      </c>
      <c r="C61" s="35">
        <f t="shared" si="17"/>
        <v>-276522.6</v>
      </c>
      <c r="D61" s="35">
        <f t="shared" si="17"/>
        <v>-285435.28</v>
      </c>
      <c r="E61" s="35">
        <f t="shared" si="17"/>
        <v>-302910.55</v>
      </c>
      <c r="F61" s="35">
        <f t="shared" si="17"/>
        <v>-294568.15</v>
      </c>
      <c r="G61" s="35">
        <f t="shared" si="17"/>
        <v>-370242.70999999996</v>
      </c>
      <c r="H61" s="35">
        <f t="shared" si="17"/>
        <v>-220823.11</v>
      </c>
      <c r="I61" s="35">
        <f t="shared" si="17"/>
        <v>-112524.28</v>
      </c>
      <c r="J61" s="35">
        <f t="shared" si="17"/>
        <v>-95481.39</v>
      </c>
      <c r="K61" s="35">
        <f>SUM(B61:J61)</f>
        <v>-2210498.98</v>
      </c>
    </row>
    <row r="62" spans="1:11" ht="18.75" customHeight="1">
      <c r="A62" s="16" t="s">
        <v>74</v>
      </c>
      <c r="B62" s="35">
        <f aca="true" t="shared" si="18" ref="B62:J62">B63+B64+B65+B66+B67+B68</f>
        <v>-200025.15999999997</v>
      </c>
      <c r="C62" s="35">
        <f t="shared" si="18"/>
        <v>-200963.12</v>
      </c>
      <c r="D62" s="35">
        <f t="shared" si="18"/>
        <v>-202002.82</v>
      </c>
      <c r="E62" s="35">
        <f t="shared" si="18"/>
        <v>-253089.39999999997</v>
      </c>
      <c r="F62" s="35">
        <f t="shared" si="18"/>
        <v>-225083.61</v>
      </c>
      <c r="G62" s="35">
        <f t="shared" si="18"/>
        <v>-269639.22</v>
      </c>
      <c r="H62" s="35">
        <f t="shared" si="18"/>
        <v>-171497.8</v>
      </c>
      <c r="I62" s="35">
        <f t="shared" si="18"/>
        <v>-32474.8</v>
      </c>
      <c r="J62" s="35">
        <f t="shared" si="18"/>
        <v>-64014.8</v>
      </c>
      <c r="K62" s="35">
        <f aca="true" t="shared" si="19" ref="K62:K91">SUM(B62:J62)</f>
        <v>-1618790.73</v>
      </c>
    </row>
    <row r="63" spans="1:11" ht="18.75" customHeight="1">
      <c r="A63" s="12" t="s">
        <v>75</v>
      </c>
      <c r="B63" s="35">
        <f>-ROUND(B9*$D$3,2)</f>
        <v>-137875.4</v>
      </c>
      <c r="C63" s="35">
        <f aca="true" t="shared" si="20" ref="C63:J63">-ROUND(C9*$D$3,2)</f>
        <v>-196125.6</v>
      </c>
      <c r="D63" s="35">
        <f t="shared" si="20"/>
        <v>-181940.2</v>
      </c>
      <c r="E63" s="35">
        <f t="shared" si="20"/>
        <v>-131510.4</v>
      </c>
      <c r="F63" s="35">
        <f t="shared" si="20"/>
        <v>-140581</v>
      </c>
      <c r="G63" s="35">
        <f t="shared" si="20"/>
        <v>-190961.4</v>
      </c>
      <c r="H63" s="35">
        <f t="shared" si="20"/>
        <v>-171497.8</v>
      </c>
      <c r="I63" s="35">
        <f t="shared" si="20"/>
        <v>-32474.8</v>
      </c>
      <c r="J63" s="35">
        <f t="shared" si="20"/>
        <v>-64014.8</v>
      </c>
      <c r="K63" s="35">
        <f t="shared" si="19"/>
        <v>-1246981.4000000001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-1067.8</v>
      </c>
      <c r="C65" s="35">
        <v>-391.4</v>
      </c>
      <c r="D65" s="35">
        <v>-311.6</v>
      </c>
      <c r="E65" s="35">
        <v>-573.8</v>
      </c>
      <c r="F65" s="35">
        <v>-497.8</v>
      </c>
      <c r="G65" s="35">
        <v>-368.6</v>
      </c>
      <c r="H65" s="19">
        <v>0</v>
      </c>
      <c r="I65" s="19">
        <v>0</v>
      </c>
      <c r="J65" s="19">
        <v>0</v>
      </c>
      <c r="K65" s="35">
        <f t="shared" si="19"/>
        <v>-3210.9999999999995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-61081.96</v>
      </c>
      <c r="C67" s="35">
        <v>-4446.12</v>
      </c>
      <c r="D67" s="35">
        <v>-19751.02</v>
      </c>
      <c r="E67" s="35">
        <v>-121005.2</v>
      </c>
      <c r="F67" s="35">
        <v>-84004.81</v>
      </c>
      <c r="G67" s="35">
        <v>-78309.22</v>
      </c>
      <c r="H67" s="19">
        <v>0</v>
      </c>
      <c r="I67" s="19">
        <v>0</v>
      </c>
      <c r="J67" s="19">
        <v>0</v>
      </c>
      <c r="K67" s="35">
        <f t="shared" si="19"/>
        <v>-368598.32999999996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-51965.75</v>
      </c>
      <c r="C69" s="65">
        <f>SUM(C70:C102)</f>
        <v>-75559.48</v>
      </c>
      <c r="D69" s="65">
        <f>SUM(D70:D102)</f>
        <v>-83432.45999999999</v>
      </c>
      <c r="E69" s="65">
        <f aca="true" t="shared" si="21" ref="E69:J69">SUM(E70:E102)</f>
        <v>-49821.15</v>
      </c>
      <c r="F69" s="65">
        <f t="shared" si="21"/>
        <v>-69484.54000000001</v>
      </c>
      <c r="G69" s="65">
        <f t="shared" si="21"/>
        <v>-100603.49</v>
      </c>
      <c r="H69" s="65">
        <f t="shared" si="21"/>
        <v>-49325.31</v>
      </c>
      <c r="I69" s="65">
        <f t="shared" si="21"/>
        <v>-80049.48</v>
      </c>
      <c r="J69" s="65">
        <f t="shared" si="21"/>
        <v>-31466.59</v>
      </c>
      <c r="K69" s="65">
        <f t="shared" si="19"/>
        <v>-591708.25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f>SUM(B103:J103)</f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1435933.6700000002</v>
      </c>
      <c r="C106" s="24">
        <f t="shared" si="22"/>
        <v>2170468.6000000006</v>
      </c>
      <c r="D106" s="24">
        <f t="shared" si="22"/>
        <v>2644952.3100000005</v>
      </c>
      <c r="E106" s="24">
        <f t="shared" si="22"/>
        <v>1361151.9200000002</v>
      </c>
      <c r="F106" s="24">
        <f t="shared" si="22"/>
        <v>1898353.6</v>
      </c>
      <c r="G106" s="24">
        <f t="shared" si="22"/>
        <v>2790202.87</v>
      </c>
      <c r="H106" s="24">
        <f t="shared" si="22"/>
        <v>1415717.13</v>
      </c>
      <c r="I106" s="24">
        <f>+I107+I108</f>
        <v>517868.0299999999</v>
      </c>
      <c r="J106" s="24">
        <f>+J107+J108</f>
        <v>894336.7</v>
      </c>
      <c r="K106" s="46">
        <f>SUM(B106:J106)</f>
        <v>15128984.83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1418231.1300000001</v>
      </c>
      <c r="C107" s="24">
        <f t="shared" si="23"/>
        <v>2145499.4600000004</v>
      </c>
      <c r="D107" s="24">
        <f t="shared" si="23"/>
        <v>2619657.6900000004</v>
      </c>
      <c r="E107" s="24">
        <f t="shared" si="23"/>
        <v>1338202.37</v>
      </c>
      <c r="F107" s="24">
        <f t="shared" si="23"/>
        <v>1874840</v>
      </c>
      <c r="G107" s="24">
        <f t="shared" si="23"/>
        <v>2760257.0300000003</v>
      </c>
      <c r="H107" s="24">
        <f t="shared" si="23"/>
        <v>1395327.0299999998</v>
      </c>
      <c r="I107" s="24">
        <f t="shared" si="23"/>
        <v>517868.0299999999</v>
      </c>
      <c r="J107" s="24">
        <f t="shared" si="23"/>
        <v>880459.84</v>
      </c>
      <c r="K107" s="46">
        <f>SUM(B107:J107)</f>
        <v>14950342.580000002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15128984.859999998</v>
      </c>
      <c r="L114" s="52"/>
    </row>
    <row r="115" spans="1:11" ht="18.75" customHeight="1">
      <c r="A115" s="26" t="s">
        <v>70</v>
      </c>
      <c r="B115" s="27">
        <v>195674.87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195674.87</v>
      </c>
    </row>
    <row r="116" spans="1:11" ht="18.75" customHeight="1">
      <c r="A116" s="26" t="s">
        <v>71</v>
      </c>
      <c r="B116" s="27">
        <v>1240258.8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1240258.8</v>
      </c>
    </row>
    <row r="117" spans="1:11" ht="18.75" customHeight="1">
      <c r="A117" s="26" t="s">
        <v>72</v>
      </c>
      <c r="B117" s="38">
        <v>0</v>
      </c>
      <c r="C117" s="27">
        <f>+C106</f>
        <v>2170468.6000000006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2170468.6000000006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2461575.83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2461575.83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183376.49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183376.49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1225036.73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1225036.73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136115.2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136115.2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367632.73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367632.73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679529.06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679529.06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94881.35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94881.35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756310.46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756310.46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809165.18</v>
      </c>
      <c r="H126" s="38">
        <v>0</v>
      </c>
      <c r="I126" s="38">
        <v>0</v>
      </c>
      <c r="J126" s="38">
        <v>0</v>
      </c>
      <c r="K126" s="39">
        <f t="shared" si="25"/>
        <v>809165.18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64977.5</v>
      </c>
      <c r="H127" s="38">
        <v>0</v>
      </c>
      <c r="I127" s="38">
        <v>0</v>
      </c>
      <c r="J127" s="38">
        <v>0</v>
      </c>
      <c r="K127" s="39">
        <f t="shared" si="25"/>
        <v>64977.5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403000.97</v>
      </c>
      <c r="H128" s="38">
        <v>0</v>
      </c>
      <c r="I128" s="38">
        <v>0</v>
      </c>
      <c r="J128" s="38">
        <v>0</v>
      </c>
      <c r="K128" s="39">
        <f t="shared" si="25"/>
        <v>403000.97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397636.77</v>
      </c>
      <c r="H129" s="38">
        <v>0</v>
      </c>
      <c r="I129" s="38">
        <v>0</v>
      </c>
      <c r="J129" s="38">
        <v>0</v>
      </c>
      <c r="K129" s="39">
        <f t="shared" si="25"/>
        <v>397636.77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1115422.46</v>
      </c>
      <c r="H130" s="38">
        <v>0</v>
      </c>
      <c r="I130" s="38">
        <v>0</v>
      </c>
      <c r="J130" s="38">
        <v>0</v>
      </c>
      <c r="K130" s="39">
        <f t="shared" si="25"/>
        <v>1115422.46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498993.95</v>
      </c>
      <c r="I131" s="38">
        <v>0</v>
      </c>
      <c r="J131" s="38">
        <v>0</v>
      </c>
      <c r="K131" s="39">
        <f t="shared" si="25"/>
        <v>498993.95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916723.18</v>
      </c>
      <c r="I132" s="38">
        <v>0</v>
      </c>
      <c r="J132" s="38">
        <v>0</v>
      </c>
      <c r="K132" s="39">
        <f t="shared" si="25"/>
        <v>916723.18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517868.03</v>
      </c>
      <c r="J133" s="38"/>
      <c r="K133" s="39">
        <f t="shared" si="25"/>
        <v>517868.03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894336.7</v>
      </c>
      <c r="K134" s="42">
        <f t="shared" si="25"/>
        <v>894336.7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2017-12-19T18:34:35Z</dcterms:modified>
  <cp:category/>
  <cp:version/>
  <cp:contentType/>
  <cp:contentStatus/>
</cp:coreProperties>
</file>