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<sst xmlns="http://schemas.openxmlformats.org/spreadsheetml/2006/main" count="140" uniqueCount="140">
  <si>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</si>
  <si>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</si>
  <si>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</si>
  <si>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</si>
  <si>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</si>
  <si>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</si>
  <si>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</si>
  <si>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</si>
  <si>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</si>
  <si>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</si>
  <si>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</si>
  <si>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</si>
  <si>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</si>
  <si>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</si>
  <si>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</si>
  <si>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</si>
  <si>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</si>
  <si>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</si>
  <si>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</si>
  <si>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</si>
  <si>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</si>
  <si>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</si>
  <si>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</si>
  <si>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</si>
  <si>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</si>
  <si>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</si>
  <si>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</si>
  <si>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</si>
  <si>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</si>
  <si>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</si>
  <si>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</si>
  <si>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</si>
  <si>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</si>
  <si>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</si>
  <si>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</si>
  <si>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</si>
  <si>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</si>
  <si>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</si>
  <si>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</si>
  <si>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</si>
  <si>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</si>
  <si>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</si>
  <si>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</si>
  <si>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</si>
  <si>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</si>
  <si>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</si>
  <si>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</si>
  <si>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</si>
  <si>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</si>
  <si>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</si>
  <si>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</si>
  <si>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</si>
  <si>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</si>
  <si>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</si>
  <si>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</si>
  <si>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</si>
  <si>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</si>
  <si>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</si>
  <si>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</si>
  <si>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</si>
  <si>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</si>
  <si>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</si>
  <si>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</si>
  <si>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</si>
  <si>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</si>
  <si>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</si>
  <si>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</si>
  <si>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</si>
  <si>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</si>
  <si>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</si>
  <si>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</si>
  <si>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</si>
  <si>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</si>
  <si>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</si>
  <si>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</si>
  <si>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</si>
  <si>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</si>
  <si>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</si>
  <si>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</si>
  <si>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</si>
  <si>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</si>
  <si>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</si>
  <si>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</si>
  <si>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</si>
  <si>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</si>
  <si>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</si>
  <si>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</si>
  <si>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</si>
  <si>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</si>
  <si>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</si>
  <si>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</si>
  <si>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</si>
  <si>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</si>
  <si>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</si>
  <si>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</si>
  <si>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</si>
  <si>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</si>
  <si>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</si>
  <si>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</si>
  <si>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</si>
  <si>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</si>
  <si>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</si>
  <si>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</si>
  <si>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</si>
  <si>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</si>
  <si>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</si>
  <si>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</si>
  <si>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</si>
  <si>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</si>
  <si>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</si>
  <si>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</si>
  <si>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</si>
  <si>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</si>
  <si>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</si>
  <si>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</si>
  <si>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</si>
  <si>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</si>
  <si>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</si>
  <si>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</si>
  <si>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</si>
  <si>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</si>
  <si>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</si>
  <si>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</si>
  <si>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</si>
  <si>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</si>
  <si>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</si>
  <si>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</si>
  <si>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</si>
  <si>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</si>
  <si>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</si>
  <si>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</si>
  <si>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</si>
  <si>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</si>
  <si>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</si>
  <si>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</si>
  <si>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</si>
  <si>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</si>
  <si>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</si>
  <si>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12/12/17 - VENCIMENTO 19/12/17</t>
  </si>
  <si>
    <t>(1) Ajuste de remuneração previsto contratualmente, período de 25/10 a 23/11/17, parcela 13/19.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</si>
</sst>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08">
      <selection activeCell="A137" sqref="A13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585430</v>
      </c>
      <c r="C7" s="9">
        <f t="shared" si="0"/>
        <v>757922</v>
      </c>
      <c r="D7" s="9">
        <f t="shared" si="0"/>
        <v>810759</v>
      </c>
      <c r="E7" s="9">
        <f t="shared" si="0"/>
        <v>531628</v>
      </c>
      <c r="F7" s="9">
        <f t="shared" si="0"/>
        <v>716221</v>
      </c>
      <c r="G7" s="9">
        <f t="shared" si="0"/>
        <v>1218152</v>
      </c>
      <c r="H7" s="9">
        <f t="shared" si="0"/>
        <v>544591</v>
      </c>
      <c r="I7" s="9">
        <f t="shared" si="0"/>
        <v>117145</v>
      </c>
      <c r="J7" s="9">
        <f t="shared" si="0"/>
        <v>317231</v>
      </c>
      <c r="K7" s="9">
        <f t="shared" si="0"/>
        <v>5599079</v>
      </c>
      <c r="L7" s="50"/>
    </row>
    <row r="8" spans="1:11" ht="17.25" customHeight="1">
      <c r="A8" s="10" t="s">
        <v>97</v>
      </c>
      <c r="B8" s="11">
        <f>B9+B12+B16</f>
        <v>281490</v>
      </c>
      <c r="C8" s="11">
        <f aca="true" t="shared" si="1" ref="C8:J8">C9+C12+C16</f>
        <v>374421</v>
      </c>
      <c r="D8" s="11">
        <f t="shared" si="1"/>
        <v>376328</v>
      </c>
      <c r="E8" s="11">
        <f t="shared" si="1"/>
        <v>263016</v>
      </c>
      <c r="F8" s="11">
        <f t="shared" si="1"/>
        <v>337060</v>
      </c>
      <c r="G8" s="11">
        <f t="shared" si="1"/>
        <v>573702</v>
      </c>
      <c r="H8" s="11">
        <f t="shared" si="1"/>
        <v>285686</v>
      </c>
      <c r="I8" s="11">
        <f t="shared" si="1"/>
        <v>52696</v>
      </c>
      <c r="J8" s="11">
        <f t="shared" si="1"/>
        <v>146631</v>
      </c>
      <c r="K8" s="11">
        <f>SUM(B8:J8)</f>
        <v>2691030</v>
      </c>
    </row>
    <row r="9" spans="1:11" ht="17.25" customHeight="1">
      <c r="A9" s="15" t="s">
        <v>16</v>
      </c>
      <c r="B9" s="13">
        <f>+B10+B11</f>
        <v>36944</v>
      </c>
      <c r="C9" s="13">
        <f aca="true" t="shared" si="2" ref="C9:J9">+C10+C11</f>
        <v>52112</v>
      </c>
      <c r="D9" s="13">
        <f t="shared" si="2"/>
        <v>49608</v>
      </c>
      <c r="E9" s="13">
        <f t="shared" si="2"/>
        <v>34516</v>
      </c>
      <c r="F9" s="13">
        <f t="shared" si="2"/>
        <v>37448</v>
      </c>
      <c r="G9" s="13">
        <f t="shared" si="2"/>
        <v>50258</v>
      </c>
      <c r="H9" s="13">
        <f t="shared" si="2"/>
        <v>44976</v>
      </c>
      <c r="I9" s="13">
        <f t="shared" si="2"/>
        <v>8178</v>
      </c>
      <c r="J9" s="13">
        <f t="shared" si="2"/>
        <v>17213</v>
      </c>
      <c r="K9" s="11">
        <f>SUM(B9:J9)</f>
        <v>331253</v>
      </c>
    </row>
    <row r="10" spans="1:11" ht="17.25" customHeight="1">
      <c r="A10" s="29" t="s">
        <v>17</v>
      </c>
      <c r="B10" s="13">
        <v>36944</v>
      </c>
      <c r="C10" s="13">
        <v>52112</v>
      </c>
      <c r="D10" s="13">
        <v>49608</v>
      </c>
      <c r="E10" s="13">
        <v>34516</v>
      </c>
      <c r="F10" s="13">
        <v>37448</v>
      </c>
      <c r="G10" s="13">
        <v>50258</v>
      </c>
      <c r="H10" s="13">
        <v>44976</v>
      </c>
      <c r="I10" s="13">
        <v>8178</v>
      </c>
      <c r="J10" s="13">
        <v>17213</v>
      </c>
      <c r="K10" s="11">
        <f>SUM(B10:J10)</f>
        <v>331253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231429</v>
      </c>
      <c r="C12" s="17">
        <f t="shared" si="3"/>
        <v>304570</v>
      </c>
      <c r="D12" s="17">
        <f t="shared" si="3"/>
        <v>309370</v>
      </c>
      <c r="E12" s="17">
        <f t="shared" si="3"/>
        <v>216647</v>
      </c>
      <c r="F12" s="17">
        <f t="shared" si="3"/>
        <v>281019</v>
      </c>
      <c r="G12" s="17">
        <f t="shared" si="3"/>
        <v>491092</v>
      </c>
      <c r="H12" s="17">
        <f t="shared" si="3"/>
        <v>228047</v>
      </c>
      <c r="I12" s="17">
        <f t="shared" si="3"/>
        <v>41833</v>
      </c>
      <c r="J12" s="17">
        <f t="shared" si="3"/>
        <v>122308</v>
      </c>
      <c r="K12" s="11">
        <f aca="true" t="shared" si="4" ref="K12:K27">SUM(B12:J12)</f>
        <v>2226315</v>
      </c>
    </row>
    <row r="13" spans="1:13" ht="17.25" customHeight="1">
      <c r="A13" s="14" t="s">
        <v>19</v>
      </c>
      <c r="B13" s="13">
        <v>110808</v>
      </c>
      <c r="C13" s="13">
        <v>155717</v>
      </c>
      <c r="D13" s="13">
        <v>165069</v>
      </c>
      <c r="E13" s="13">
        <v>110781</v>
      </c>
      <c r="F13" s="13">
        <v>141356</v>
      </c>
      <c r="G13" s="13">
        <v>232310</v>
      </c>
      <c r="H13" s="13">
        <v>106112</v>
      </c>
      <c r="I13" s="13">
        <v>23840</v>
      </c>
      <c r="J13" s="13">
        <v>64321</v>
      </c>
      <c r="K13" s="11">
        <f t="shared" si="4"/>
        <v>1110314</v>
      </c>
      <c r="L13" s="50"/>
      <c r="M13" s="51"/>
    </row>
    <row r="14" spans="1:12" ht="17.25" customHeight="1">
      <c r="A14" s="14" t="s">
        <v>20</v>
      </c>
      <c r="B14" s="13">
        <v>113131</v>
      </c>
      <c r="C14" s="13">
        <v>137905</v>
      </c>
      <c r="D14" s="13">
        <v>136585</v>
      </c>
      <c r="E14" s="13">
        <v>98412</v>
      </c>
      <c r="F14" s="13">
        <v>132334</v>
      </c>
      <c r="G14" s="13">
        <v>246186</v>
      </c>
      <c r="H14" s="13">
        <v>110175</v>
      </c>
      <c r="I14" s="13">
        <v>16301</v>
      </c>
      <c r="J14" s="13">
        <v>55588</v>
      </c>
      <c r="K14" s="11">
        <f t="shared" si="4"/>
        <v>1046617</v>
      </c>
      <c r="L14" s="50"/>
    </row>
    <row r="15" spans="1:11" ht="17.25" customHeight="1">
      <c r="A15" s="14" t="s">
        <v>21</v>
      </c>
      <c r="B15" s="13">
        <v>7490</v>
      </c>
      <c r="C15" s="13">
        <v>10948</v>
      </c>
      <c r="D15" s="13">
        <v>7716</v>
      </c>
      <c r="E15" s="13">
        <v>7454</v>
      </c>
      <c r="F15" s="13">
        <v>7329</v>
      </c>
      <c r="G15" s="13">
        <v>12596</v>
      </c>
      <c r="H15" s="13">
        <v>11760</v>
      </c>
      <c r="I15" s="13">
        <v>1692</v>
      </c>
      <c r="J15" s="13">
        <v>2399</v>
      </c>
      <c r="K15" s="11">
        <f t="shared" si="4"/>
        <v>69384</v>
      </c>
    </row>
    <row r="16" spans="1:11" ht="17.25" customHeight="1">
      <c r="A16" s="15" t="s">
        <v>93</v>
      </c>
      <c r="B16" s="13">
        <f>B17+B18+B19</f>
        <v>13117</v>
      </c>
      <c r="C16" s="13">
        <f aca="true" t="shared" si="5" ref="C16:J16">C17+C18+C19</f>
        <v>17739</v>
      </c>
      <c r="D16" s="13">
        <f t="shared" si="5"/>
        <v>17350</v>
      </c>
      <c r="E16" s="13">
        <f t="shared" si="5"/>
        <v>11853</v>
      </c>
      <c r="F16" s="13">
        <f t="shared" si="5"/>
        <v>18593</v>
      </c>
      <c r="G16" s="13">
        <f t="shared" si="5"/>
        <v>32352</v>
      </c>
      <c r="H16" s="13">
        <f t="shared" si="5"/>
        <v>12663</v>
      </c>
      <c r="I16" s="13">
        <f t="shared" si="5"/>
        <v>2685</v>
      </c>
      <c r="J16" s="13">
        <f t="shared" si="5"/>
        <v>7110</v>
      </c>
      <c r="K16" s="11">
        <f t="shared" si="4"/>
        <v>133462</v>
      </c>
    </row>
    <row r="17" spans="1:11" ht="17.25" customHeight="1">
      <c r="A17" s="14" t="s">
        <v>94</v>
      </c>
      <c r="B17" s="13">
        <v>13048</v>
      </c>
      <c r="C17" s="13">
        <v>17635</v>
      </c>
      <c r="D17" s="13">
        <v>17268</v>
      </c>
      <c r="E17" s="13">
        <v>11791</v>
      </c>
      <c r="F17" s="13">
        <v>18490</v>
      </c>
      <c r="G17" s="13">
        <v>32180</v>
      </c>
      <c r="H17" s="13">
        <v>12593</v>
      </c>
      <c r="I17" s="13">
        <v>2671</v>
      </c>
      <c r="J17" s="13">
        <v>7073</v>
      </c>
      <c r="K17" s="11">
        <f t="shared" si="4"/>
        <v>132749</v>
      </c>
    </row>
    <row r="18" spans="1:11" ht="17.25" customHeight="1">
      <c r="A18" s="14" t="s">
        <v>95</v>
      </c>
      <c r="B18" s="13">
        <v>61</v>
      </c>
      <c r="C18" s="13">
        <v>97</v>
      </c>
      <c r="D18" s="13">
        <v>78</v>
      </c>
      <c r="E18" s="13">
        <v>52</v>
      </c>
      <c r="F18" s="13">
        <v>93</v>
      </c>
      <c r="G18" s="13">
        <v>156</v>
      </c>
      <c r="H18" s="13">
        <v>65</v>
      </c>
      <c r="I18" s="13">
        <v>12</v>
      </c>
      <c r="J18" s="13">
        <v>35</v>
      </c>
      <c r="K18" s="11">
        <f t="shared" si="4"/>
        <v>649</v>
      </c>
    </row>
    <row r="19" spans="1:11" ht="17.25" customHeight="1">
      <c r="A19" s="14" t="s">
        <v>96</v>
      </c>
      <c r="B19" s="13">
        <v>8</v>
      </c>
      <c r="C19" s="13">
        <v>7</v>
      </c>
      <c r="D19" s="13">
        <v>4</v>
      </c>
      <c r="E19" s="13">
        <v>10</v>
      </c>
      <c r="F19" s="13">
        <v>10</v>
      </c>
      <c r="G19" s="13">
        <v>16</v>
      </c>
      <c r="H19" s="13">
        <v>5</v>
      </c>
      <c r="I19" s="13">
        <v>2</v>
      </c>
      <c r="J19" s="13">
        <v>2</v>
      </c>
      <c r="K19" s="11">
        <f t="shared" si="4"/>
        <v>64</v>
      </c>
    </row>
    <row r="20" spans="1:11" ht="17.25" customHeight="1">
      <c r="A20" s="16" t="s">
        <v>22</v>
      </c>
      <c r="B20" s="11">
        <f>+B21+B22+B23</f>
        <v>165413</v>
      </c>
      <c r="C20" s="11">
        <f aca="true" t="shared" si="6" ref="C20:J20">+C21+C22+C23</f>
        <v>190922</v>
      </c>
      <c r="D20" s="11">
        <f t="shared" si="6"/>
        <v>222117</v>
      </c>
      <c r="E20" s="11">
        <f t="shared" si="6"/>
        <v>138226</v>
      </c>
      <c r="F20" s="11">
        <f t="shared" si="6"/>
        <v>216401</v>
      </c>
      <c r="G20" s="11">
        <f t="shared" si="6"/>
        <v>409204</v>
      </c>
      <c r="H20" s="11">
        <f t="shared" si="6"/>
        <v>138940</v>
      </c>
      <c r="I20" s="11">
        <f t="shared" si="6"/>
        <v>32235</v>
      </c>
      <c r="J20" s="11">
        <f t="shared" si="6"/>
        <v>84004</v>
      </c>
      <c r="K20" s="11">
        <f t="shared" si="4"/>
        <v>1597462</v>
      </c>
    </row>
    <row r="21" spans="1:12" ht="17.25" customHeight="1">
      <c r="A21" s="12" t="s">
        <v>23</v>
      </c>
      <c r="B21" s="13">
        <v>86797</v>
      </c>
      <c r="C21" s="13">
        <v>110280</v>
      </c>
      <c r="D21" s="13">
        <v>131623</v>
      </c>
      <c r="E21" s="13">
        <v>79155</v>
      </c>
      <c r="F21" s="13">
        <v>120481</v>
      </c>
      <c r="G21" s="13">
        <v>210822</v>
      </c>
      <c r="H21" s="13">
        <v>75531</v>
      </c>
      <c r="I21" s="13">
        <v>19991</v>
      </c>
      <c r="J21" s="13">
        <v>48526</v>
      </c>
      <c r="K21" s="11">
        <f t="shared" si="4"/>
        <v>883206</v>
      </c>
      <c r="L21" s="50"/>
    </row>
    <row r="22" spans="1:12" ht="17.25" customHeight="1">
      <c r="A22" s="12" t="s">
        <v>24</v>
      </c>
      <c r="B22" s="13">
        <v>74967</v>
      </c>
      <c r="C22" s="13">
        <v>76235</v>
      </c>
      <c r="D22" s="13">
        <v>86745</v>
      </c>
      <c r="E22" s="13">
        <v>56234</v>
      </c>
      <c r="F22" s="13">
        <v>92399</v>
      </c>
      <c r="G22" s="13">
        <v>191919</v>
      </c>
      <c r="H22" s="13">
        <v>59314</v>
      </c>
      <c r="I22" s="13">
        <v>11529</v>
      </c>
      <c r="J22" s="13">
        <v>34331</v>
      </c>
      <c r="K22" s="11">
        <f t="shared" si="4"/>
        <v>683673</v>
      </c>
      <c r="L22" s="50"/>
    </row>
    <row r="23" spans="1:11" ht="17.25" customHeight="1">
      <c r="A23" s="12" t="s">
        <v>25</v>
      </c>
      <c r="B23" s="13">
        <v>3649</v>
      </c>
      <c r="C23" s="13">
        <v>4407</v>
      </c>
      <c r="D23" s="13">
        <v>3749</v>
      </c>
      <c r="E23" s="13">
        <v>2837</v>
      </c>
      <c r="F23" s="13">
        <v>3521</v>
      </c>
      <c r="G23" s="13">
        <v>6463</v>
      </c>
      <c r="H23" s="13">
        <v>4095</v>
      </c>
      <c r="I23" s="13">
        <v>715</v>
      </c>
      <c r="J23" s="13">
        <v>1147</v>
      </c>
      <c r="K23" s="11">
        <f t="shared" si="4"/>
        <v>30583</v>
      </c>
    </row>
    <row r="24" spans="1:11" ht="17.25" customHeight="1">
      <c r="A24" s="16" t="s">
        <v>26</v>
      </c>
      <c r="B24" s="13">
        <f>+B25+B26</f>
        <v>138527</v>
      </c>
      <c r="C24" s="13">
        <f aca="true" t="shared" si="7" ref="C24:J24">+C25+C26</f>
        <v>192579</v>
      </c>
      <c r="D24" s="13">
        <f t="shared" si="7"/>
        <v>212314</v>
      </c>
      <c r="E24" s="13">
        <f t="shared" si="7"/>
        <v>130386</v>
      </c>
      <c r="F24" s="13">
        <f t="shared" si="7"/>
        <v>162760</v>
      </c>
      <c r="G24" s="13">
        <f t="shared" si="7"/>
        <v>235246</v>
      </c>
      <c r="H24" s="13">
        <f t="shared" si="7"/>
        <v>113934</v>
      </c>
      <c r="I24" s="13">
        <f t="shared" si="7"/>
        <v>32214</v>
      </c>
      <c r="J24" s="13">
        <f t="shared" si="7"/>
        <v>86596</v>
      </c>
      <c r="K24" s="11">
        <f t="shared" si="4"/>
        <v>1304556</v>
      </c>
    </row>
    <row r="25" spans="1:12" ht="17.25" customHeight="1">
      <c r="A25" s="12" t="s">
        <v>115</v>
      </c>
      <c r="B25" s="13">
        <v>69649</v>
      </c>
      <c r="C25" s="13">
        <v>107092</v>
      </c>
      <c r="D25" s="13">
        <v>124943</v>
      </c>
      <c r="E25" s="13">
        <v>76987</v>
      </c>
      <c r="F25" s="13">
        <v>86356</v>
      </c>
      <c r="G25" s="13">
        <v>119854</v>
      </c>
      <c r="H25" s="13">
        <v>60226</v>
      </c>
      <c r="I25" s="13">
        <v>21162</v>
      </c>
      <c r="J25" s="13">
        <v>49630</v>
      </c>
      <c r="K25" s="11">
        <f t="shared" si="4"/>
        <v>715899</v>
      </c>
      <c r="L25" s="50"/>
    </row>
    <row r="26" spans="1:12" ht="17.25" customHeight="1">
      <c r="A26" s="12" t="s">
        <v>116</v>
      </c>
      <c r="B26" s="13">
        <v>68878</v>
      </c>
      <c r="C26" s="13">
        <v>85487</v>
      </c>
      <c r="D26" s="13">
        <v>87371</v>
      </c>
      <c r="E26" s="13">
        <v>53399</v>
      </c>
      <c r="F26" s="13">
        <v>76404</v>
      </c>
      <c r="G26" s="13">
        <v>115392</v>
      </c>
      <c r="H26" s="13">
        <v>53708</v>
      </c>
      <c r="I26" s="13">
        <v>11052</v>
      </c>
      <c r="J26" s="13">
        <v>36966</v>
      </c>
      <c r="K26" s="11">
        <f t="shared" si="4"/>
        <v>588657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6031</v>
      </c>
      <c r="I27" s="11">
        <v>0</v>
      </c>
      <c r="J27" s="11">
        <v>0</v>
      </c>
      <c r="K27" s="11">
        <f t="shared" si="4"/>
        <v>6031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14600.71</v>
      </c>
      <c r="I35" s="19">
        <v>0</v>
      </c>
      <c r="J35" s="19">
        <v>0</v>
      </c>
      <c r="K35" s="23">
        <f>SUM(B35:J35)</f>
        <v>14600.71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1693372.5</v>
      </c>
      <c r="C47" s="22">
        <f aca="true" t="shared" si="12" ref="C47:H47">+C48+C57</f>
        <v>2452301.2700000005</v>
      </c>
      <c r="D47" s="22">
        <f t="shared" si="12"/>
        <v>2948385.88</v>
      </c>
      <c r="E47" s="22">
        <f t="shared" si="12"/>
        <v>1652761.72</v>
      </c>
      <c r="F47" s="22">
        <f t="shared" si="12"/>
        <v>2197154.1999999997</v>
      </c>
      <c r="G47" s="22">
        <f t="shared" si="12"/>
        <v>3149388.84</v>
      </c>
      <c r="H47" s="22">
        <f t="shared" si="12"/>
        <v>1633976.26</v>
      </c>
      <c r="I47" s="22">
        <f>+I48+I57</f>
        <v>610196.2899999999</v>
      </c>
      <c r="J47" s="22">
        <f>+J48+J57</f>
        <v>995005.3200000001</v>
      </c>
      <c r="K47" s="22">
        <f>SUM(B47:J47)</f>
        <v>17332542.279999997</v>
      </c>
    </row>
    <row r="48" spans="1:11" ht="17.25" customHeight="1">
      <c r="A48" s="16" t="s">
        <v>108</v>
      </c>
      <c r="B48" s="23">
        <f>SUM(B49:B56)</f>
        <v>1675669.96</v>
      </c>
      <c r="C48" s="23">
        <f aca="true" t="shared" si="13" ref="C48:J48">SUM(C49:C56)</f>
        <v>2427332.1300000004</v>
      </c>
      <c r="D48" s="23">
        <f t="shared" si="13"/>
        <v>2923091.26</v>
      </c>
      <c r="E48" s="23">
        <f t="shared" si="13"/>
        <v>1629812.17</v>
      </c>
      <c r="F48" s="23">
        <f t="shared" si="13"/>
        <v>2173640.5999999996</v>
      </c>
      <c r="G48" s="23">
        <f t="shared" si="13"/>
        <v>3119443</v>
      </c>
      <c r="H48" s="23">
        <f t="shared" si="13"/>
        <v>1613586.16</v>
      </c>
      <c r="I48" s="23">
        <f t="shared" si="13"/>
        <v>610196.2899999999</v>
      </c>
      <c r="J48" s="23">
        <f t="shared" si="13"/>
        <v>981128.4600000001</v>
      </c>
      <c r="K48" s="23">
        <f aca="true" t="shared" si="14" ref="K48:K57">SUM(B48:J48)</f>
        <v>17153900.029999997</v>
      </c>
    </row>
    <row r="49" spans="1:11" ht="17.25" customHeight="1">
      <c r="A49" s="34" t="s">
        <v>43</v>
      </c>
      <c r="B49" s="23">
        <f aca="true" t="shared" si="15" ref="B49:H49">ROUND(B30*B7,2)</f>
        <v>1674388.34</v>
      </c>
      <c r="C49" s="23">
        <f t="shared" si="15"/>
        <v>2419893.36</v>
      </c>
      <c r="D49" s="23">
        <f t="shared" si="15"/>
        <v>2920759.3</v>
      </c>
      <c r="E49" s="23">
        <f t="shared" si="15"/>
        <v>1628801.87</v>
      </c>
      <c r="F49" s="23">
        <f t="shared" si="15"/>
        <v>2171725.32</v>
      </c>
      <c r="G49" s="23">
        <f t="shared" si="15"/>
        <v>3116763.71</v>
      </c>
      <c r="H49" s="23">
        <f t="shared" si="15"/>
        <v>1597775.53</v>
      </c>
      <c r="I49" s="23">
        <f>ROUND(I30*I7,2)</f>
        <v>609130.57</v>
      </c>
      <c r="J49" s="23">
        <f>ROUND(J30*J7,2)</f>
        <v>978911.42</v>
      </c>
      <c r="K49" s="23">
        <f t="shared" si="14"/>
        <v>17118149.42</v>
      </c>
    </row>
    <row r="50" spans="1:11" ht="17.25" customHeight="1">
      <c r="A50" s="34" t="s">
        <v>44</v>
      </c>
      <c r="B50" s="19">
        <v>0</v>
      </c>
      <c r="C50" s="23">
        <f>ROUND(C31*C7,2)</f>
        <v>5378.87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5378.87</v>
      </c>
    </row>
    <row r="51" spans="1:11" ht="17.25" customHeight="1">
      <c r="A51" s="64" t="s">
        <v>104</v>
      </c>
      <c r="B51" s="65">
        <f aca="true" t="shared" si="16" ref="B51:H51">ROUND(B32*B7,2)</f>
        <v>-2810.06</v>
      </c>
      <c r="C51" s="65">
        <f t="shared" si="16"/>
        <v>-3713.82</v>
      </c>
      <c r="D51" s="65">
        <f t="shared" si="16"/>
        <v>-4053.8</v>
      </c>
      <c r="E51" s="65">
        <f t="shared" si="16"/>
        <v>-2435.1</v>
      </c>
      <c r="F51" s="65">
        <f t="shared" si="16"/>
        <v>-3366.24</v>
      </c>
      <c r="G51" s="65">
        <f t="shared" si="16"/>
        <v>-4750.79</v>
      </c>
      <c r="H51" s="65">
        <f t="shared" si="16"/>
        <v>-2505.12</v>
      </c>
      <c r="I51" s="19">
        <v>0</v>
      </c>
      <c r="J51" s="19">
        <v>0</v>
      </c>
      <c r="K51" s="65">
        <f>SUM(B51:J51)</f>
        <v>-23634.93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14600.71</v>
      </c>
      <c r="I53" s="31">
        <f>+I35</f>
        <v>0</v>
      </c>
      <c r="J53" s="31">
        <f>+J35</f>
        <v>0</v>
      </c>
      <c r="K53" s="23">
        <f t="shared" si="14"/>
        <v>14600.71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-406194.31</v>
      </c>
      <c r="C61" s="35">
        <f t="shared" si="17"/>
        <v>-279322.71</v>
      </c>
      <c r="D61" s="35">
        <f t="shared" si="17"/>
        <v>-331839.61</v>
      </c>
      <c r="E61" s="35">
        <f t="shared" si="17"/>
        <v>-435672.59</v>
      </c>
      <c r="F61" s="35">
        <f t="shared" si="17"/>
        <v>-476989.52</v>
      </c>
      <c r="G61" s="35">
        <f t="shared" si="17"/>
        <v>-485093.29000000004</v>
      </c>
      <c r="H61" s="35">
        <f t="shared" si="17"/>
        <v>-220678.71</v>
      </c>
      <c r="I61" s="35">
        <f t="shared" si="17"/>
        <v>-111125.88</v>
      </c>
      <c r="J61" s="35">
        <f t="shared" si="17"/>
        <v>-96875.99</v>
      </c>
      <c r="K61" s="35">
        <f>SUM(B61:J61)</f>
        <v>-2843792.6100000003</v>
      </c>
    </row>
    <row r="62" spans="1:11" ht="18.75" customHeight="1">
      <c r="A62" s="16" t="s">
        <v>74</v>
      </c>
      <c r="B62" s="35">
        <f aca="true" t="shared" si="18" ref="B62:J62">B63+B64+B65+B66+B67+B68</f>
        <v>-353407.76</v>
      </c>
      <c r="C62" s="35">
        <f t="shared" si="18"/>
        <v>-203660.63</v>
      </c>
      <c r="D62" s="35">
        <f t="shared" si="18"/>
        <v>-248407.14999999997</v>
      </c>
      <c r="E62" s="35">
        <f t="shared" si="18"/>
        <v>-385851.44</v>
      </c>
      <c r="F62" s="35">
        <f t="shared" si="18"/>
        <v>-407504.98</v>
      </c>
      <c r="G62" s="35">
        <f t="shared" si="18"/>
        <v>-384489.80000000005</v>
      </c>
      <c r="H62" s="35">
        <f t="shared" si="18"/>
        <v>-170908.8</v>
      </c>
      <c r="I62" s="35">
        <f t="shared" si="18"/>
        <v>-31076.4</v>
      </c>
      <c r="J62" s="35">
        <f t="shared" si="18"/>
        <v>-65409.4</v>
      </c>
      <c r="K62" s="35">
        <f aca="true" t="shared" si="19" ref="K62:K91">SUM(B62:J62)</f>
        <v>-2250716.36</v>
      </c>
    </row>
    <row r="63" spans="1:11" ht="18.75" customHeight="1">
      <c r="A63" s="12" t="s">
        <v>75</v>
      </c>
      <c r="B63" s="35">
        <f>-ROUND(B9*$D$3,2)</f>
        <v>-140387.2</v>
      </c>
      <c r="C63" s="35">
        <f aca="true" t="shared" si="20" ref="C63:J63">-ROUND(C9*$D$3,2)</f>
        <v>-198025.6</v>
      </c>
      <c r="D63" s="35">
        <f t="shared" si="20"/>
        <v>-188510.4</v>
      </c>
      <c r="E63" s="35">
        <f t="shared" si="20"/>
        <v>-131160.8</v>
      </c>
      <c r="F63" s="35">
        <f t="shared" si="20"/>
        <v>-142302.4</v>
      </c>
      <c r="G63" s="35">
        <f t="shared" si="20"/>
        <v>-190980.4</v>
      </c>
      <c r="H63" s="35">
        <f t="shared" si="20"/>
        <v>-170908.8</v>
      </c>
      <c r="I63" s="35">
        <f t="shared" si="20"/>
        <v>-31076.4</v>
      </c>
      <c r="J63" s="35">
        <f t="shared" si="20"/>
        <v>-65409.4</v>
      </c>
      <c r="K63" s="35">
        <f t="shared" si="19"/>
        <v>-1258761.4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-2606.8</v>
      </c>
      <c r="C65" s="35">
        <v>-380</v>
      </c>
      <c r="D65" s="35">
        <v>-581.4</v>
      </c>
      <c r="E65" s="35">
        <v>-1132.4</v>
      </c>
      <c r="F65" s="35">
        <v>-1132.4</v>
      </c>
      <c r="G65" s="35">
        <v>-984.2</v>
      </c>
      <c r="H65" s="19">
        <v>0</v>
      </c>
      <c r="I65" s="19">
        <v>0</v>
      </c>
      <c r="J65" s="19">
        <v>0</v>
      </c>
      <c r="K65" s="35">
        <f t="shared" si="19"/>
        <v>-6817.2</v>
      </c>
    </row>
    <row r="66" spans="1:11" ht="18.75" customHeight="1">
      <c r="A66" s="12" t="s">
        <v>105</v>
      </c>
      <c r="B66" s="35">
        <v>-744.8</v>
      </c>
      <c r="C66" s="35">
        <v>-399</v>
      </c>
      <c r="D66" s="35">
        <v>-239.4</v>
      </c>
      <c r="E66" s="35">
        <v>-691.6</v>
      </c>
      <c r="F66" s="35">
        <v>-159.6</v>
      </c>
      <c r="G66" s="35">
        <v>-26.6</v>
      </c>
      <c r="H66" s="19">
        <v>0</v>
      </c>
      <c r="I66" s="19">
        <v>0</v>
      </c>
      <c r="J66" s="19">
        <v>0</v>
      </c>
      <c r="K66" s="35">
        <f t="shared" si="19"/>
        <v>-2261</v>
      </c>
    </row>
    <row r="67" spans="1:11" ht="18.75" customHeight="1">
      <c r="A67" s="12" t="s">
        <v>52</v>
      </c>
      <c r="B67" s="35">
        <v>-209668.96</v>
      </c>
      <c r="C67" s="35">
        <v>-4856.03</v>
      </c>
      <c r="D67" s="35">
        <v>-59075.95</v>
      </c>
      <c r="E67" s="35">
        <v>-252866.64</v>
      </c>
      <c r="F67" s="35">
        <v>-263910.58</v>
      </c>
      <c r="G67" s="35">
        <v>-192498.6</v>
      </c>
      <c r="H67" s="19">
        <v>0</v>
      </c>
      <c r="I67" s="19">
        <v>0</v>
      </c>
      <c r="J67" s="19">
        <v>0</v>
      </c>
      <c r="K67" s="35">
        <f t="shared" si="19"/>
        <v>-982876.7600000001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-52786.55</v>
      </c>
      <c r="C69" s="65">
        <f>SUM(C70:C102)</f>
        <v>-75662.08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-49769.91</v>
      </c>
      <c r="I69" s="65">
        <f t="shared" si="21"/>
        <v>-80049.48</v>
      </c>
      <c r="J69" s="65">
        <f t="shared" si="21"/>
        <v>-31466.59</v>
      </c>
      <c r="K69" s="65">
        <f t="shared" si="19"/>
        <v>-593076.25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35">
        <v>-820.8</v>
      </c>
      <c r="C77" s="35">
        <v>-102.6</v>
      </c>
      <c r="D77" s="19">
        <v>0</v>
      </c>
      <c r="E77" s="19">
        <v>0</v>
      </c>
      <c r="F77" s="19">
        <v>0</v>
      </c>
      <c r="G77" s="19">
        <v>0</v>
      </c>
      <c r="H77" s="35">
        <v>-444.6</v>
      </c>
      <c r="I77" s="19">
        <v>0</v>
      </c>
      <c r="J77" s="19">
        <v>0</v>
      </c>
      <c r="K77" s="35">
        <f t="shared" si="19"/>
        <v>-1368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31">
        <f>ROUND(SUM(B103:J103),2)</f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1287178.19</v>
      </c>
      <c r="C106" s="24">
        <f t="shared" si="22"/>
        <v>2172978.5600000005</v>
      </c>
      <c r="D106" s="24">
        <f t="shared" si="22"/>
        <v>2616546.27</v>
      </c>
      <c r="E106" s="24">
        <f t="shared" si="22"/>
        <v>1217089.1300000001</v>
      </c>
      <c r="F106" s="24">
        <f t="shared" si="22"/>
        <v>1720164.6799999997</v>
      </c>
      <c r="G106" s="24">
        <f t="shared" si="22"/>
        <v>2664295.55</v>
      </c>
      <c r="H106" s="24">
        <f t="shared" si="22"/>
        <v>1413297.55</v>
      </c>
      <c r="I106" s="24">
        <f>+I107+I108</f>
        <v>499070.4099999999</v>
      </c>
      <c r="J106" s="24">
        <f>+J107+J108</f>
        <v>898129.3300000001</v>
      </c>
      <c r="K106" s="46">
        <f>SUM(B106:J106)</f>
        <v>14488749.67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1269475.65</v>
      </c>
      <c r="C107" s="24">
        <f t="shared" si="23"/>
        <v>2148009.4200000004</v>
      </c>
      <c r="D107" s="24">
        <f t="shared" si="23"/>
        <v>2591251.65</v>
      </c>
      <c r="E107" s="24">
        <f t="shared" si="23"/>
        <v>1194139.58</v>
      </c>
      <c r="F107" s="24">
        <f t="shared" si="23"/>
        <v>1696651.0799999996</v>
      </c>
      <c r="G107" s="24">
        <f t="shared" si="23"/>
        <v>2634349.71</v>
      </c>
      <c r="H107" s="24">
        <f t="shared" si="23"/>
        <v>1392907.45</v>
      </c>
      <c r="I107" s="24">
        <f t="shared" si="23"/>
        <v>499070.4099999999</v>
      </c>
      <c r="J107" s="24">
        <f t="shared" si="23"/>
        <v>884252.4700000001</v>
      </c>
      <c r="K107" s="46">
        <f>SUM(B107:J107)</f>
        <v>14310107.42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14488749.670000002</v>
      </c>
      <c r="L114" s="52"/>
    </row>
    <row r="115" spans="1:11" ht="18.75" customHeight="1">
      <c r="A115" s="26" t="s">
        <v>70</v>
      </c>
      <c r="B115" s="27">
        <v>172763.35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172763.35</v>
      </c>
    </row>
    <row r="116" spans="1:11" ht="18.75" customHeight="1">
      <c r="A116" s="26" t="s">
        <v>71</v>
      </c>
      <c r="B116" s="27">
        <v>1114414.84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1114414.84</v>
      </c>
    </row>
    <row r="117" spans="1:11" ht="18.75" customHeight="1">
      <c r="A117" s="26" t="s">
        <v>72</v>
      </c>
      <c r="B117" s="38">
        <v>0</v>
      </c>
      <c r="C117" s="27">
        <f>+C106</f>
        <v>2172978.5600000005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2172978.5600000005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2435158.22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2435158.22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181388.06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181388.06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1095380.21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1095380.21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121708.92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121708.92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374596.39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374596.39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692515.15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692515.15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75004.11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75004.11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578049.02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578049.02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791384.91</v>
      </c>
      <c r="H126" s="38">
        <v>0</v>
      </c>
      <c r="I126" s="38">
        <v>0</v>
      </c>
      <c r="J126" s="38">
        <v>0</v>
      </c>
      <c r="K126" s="39">
        <f t="shared" si="25"/>
        <v>791384.91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63094.06</v>
      </c>
      <c r="H127" s="38">
        <v>0</v>
      </c>
      <c r="I127" s="38">
        <v>0</v>
      </c>
      <c r="J127" s="38">
        <v>0</v>
      </c>
      <c r="K127" s="39">
        <f t="shared" si="25"/>
        <v>63094.06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382345.44</v>
      </c>
      <c r="H128" s="38">
        <v>0</v>
      </c>
      <c r="I128" s="38">
        <v>0</v>
      </c>
      <c r="J128" s="38">
        <v>0</v>
      </c>
      <c r="K128" s="39">
        <f t="shared" si="25"/>
        <v>382345.44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386110.16</v>
      </c>
      <c r="H129" s="38">
        <v>0</v>
      </c>
      <c r="I129" s="38">
        <v>0</v>
      </c>
      <c r="J129" s="38">
        <v>0</v>
      </c>
      <c r="K129" s="39">
        <f t="shared" si="25"/>
        <v>386110.16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1041360.97</v>
      </c>
      <c r="H130" s="38">
        <v>0</v>
      </c>
      <c r="I130" s="38">
        <v>0</v>
      </c>
      <c r="J130" s="38">
        <v>0</v>
      </c>
      <c r="K130" s="39">
        <f t="shared" si="25"/>
        <v>1041360.97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495774.07</v>
      </c>
      <c r="I131" s="38">
        <v>0</v>
      </c>
      <c r="J131" s="38">
        <v>0</v>
      </c>
      <c r="K131" s="39">
        <f t="shared" si="25"/>
        <v>495774.07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917523.49</v>
      </c>
      <c r="I132" s="38">
        <v>0</v>
      </c>
      <c r="J132" s="38">
        <v>0</v>
      </c>
      <c r="K132" s="39">
        <f t="shared" si="25"/>
        <v>917523.49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499070.41</v>
      </c>
      <c r="J133" s="38"/>
      <c r="K133" s="39">
        <f t="shared" si="25"/>
        <v>499070.41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898129.33</v>
      </c>
      <c r="K134" s="42">
        <f t="shared" si="25"/>
        <v>898129.33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2017-12-18T17:21:44Z</dcterms:modified>
  <cp:category/>
  <cp:version/>
  <cp:contentType/>
  <cp:contentStatus/>
</cp:coreProperties>
</file>