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<sst xmlns="http://schemas.openxmlformats.org/spreadsheetml/2006/main" count="140" uniqueCount="140">
  <si>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</si>
  <si>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</si>
  <si>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</si>
  <si>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</si>
  <si>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</si>
  <si>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</si>
  <si>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</si>
  <si>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</si>
  <si>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</si>
  <si>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</si>
  <si>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</si>
  <si>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</si>
  <si>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</si>
  <si>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</si>
  <si>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</si>
  <si>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</si>
  <si>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</si>
  <si>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</si>
  <si>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</si>
  <si>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</si>
  <si>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</si>
  <si>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</si>
  <si>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</si>
  <si>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</si>
  <si>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</si>
  <si>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</si>
  <si>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</si>
  <si>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</si>
  <si>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</si>
  <si>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</si>
  <si>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</si>
  <si>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</si>
  <si>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</si>
  <si>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</si>
  <si>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</si>
  <si>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</si>
  <si>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</si>
  <si>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</si>
  <si>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</si>
  <si>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</si>
  <si>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</si>
  <si>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</si>
  <si>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</si>
  <si>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</si>
  <si>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</si>
  <si>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</si>
  <si>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</si>
  <si>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</si>
  <si>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</si>
  <si>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</si>
  <si>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</si>
  <si>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</si>
  <si>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</si>
  <si>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</si>
  <si>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</si>
  <si>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</si>
  <si>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</si>
  <si>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</si>
  <si>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</si>
  <si>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</si>
  <si>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</si>
  <si>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</si>
  <si>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</si>
  <si>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</si>
  <si>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</si>
  <si>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</si>
  <si>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</si>
  <si>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</si>
  <si>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</si>
  <si>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</si>
  <si>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</si>
  <si>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</si>
  <si>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</si>
  <si>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</si>
  <si>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</si>
  <si>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</si>
  <si>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</si>
  <si>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</si>
  <si>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</si>
  <si>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</si>
  <si>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</si>
  <si>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</si>
  <si>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</si>
  <si>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</si>
  <si>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</si>
  <si>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</si>
  <si>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</si>
  <si>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</si>
  <si>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</si>
  <si>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</si>
  <si>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</si>
  <si>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</si>
  <si>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</si>
  <si>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</si>
  <si>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</si>
  <si>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</si>
  <si>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</si>
  <si>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</si>
  <si>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</si>
  <si>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</si>
  <si>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</si>
  <si>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</si>
  <si>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</si>
  <si>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</si>
  <si>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</si>
  <si>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</si>
  <si>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</si>
  <si>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</si>
  <si>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</si>
  <si>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</si>
  <si>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</si>
  <si>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</si>
  <si>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</si>
  <si>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</si>
  <si>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</si>
  <si>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</si>
  <si>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</si>
  <si>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</si>
  <si>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</si>
  <si>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</si>
  <si>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</si>
  <si>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</si>
  <si>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</si>
  <si>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</si>
  <si>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</si>
  <si>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</si>
  <si>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</si>
  <si>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</si>
  <si>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</si>
  <si>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</si>
  <si>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</si>
  <si>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</si>
  <si>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</si>
  <si>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</si>
  <si>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</si>
  <si>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</si>
  <si>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</si>
  <si>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</si>
  <si>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OPERAÇÃO 11/12/17 - VENCIMENTO 18/12/17</t>
  </si>
  <si>
    <t>(1) Ajuste de remuneração previsto contratualmente, período de 25/10 a 23/11/17, parcela 12/19.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</si>
</sst>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574204</v>
      </c>
      <c r="C7" s="9">
        <f t="shared" si="0"/>
        <v>750047</v>
      </c>
      <c r="D7" s="9">
        <f t="shared" si="0"/>
        <v>790619</v>
      </c>
      <c r="E7" s="9">
        <f t="shared" si="0"/>
        <v>521325</v>
      </c>
      <c r="F7" s="9">
        <f t="shared" si="0"/>
        <v>708150</v>
      </c>
      <c r="G7" s="9">
        <f t="shared" si="0"/>
        <v>1207479</v>
      </c>
      <c r="H7" s="9">
        <f t="shared" si="0"/>
        <v>533817</v>
      </c>
      <c r="I7" s="9">
        <f t="shared" si="0"/>
        <v>119547</v>
      </c>
      <c r="J7" s="9">
        <f t="shared" si="0"/>
        <v>313166</v>
      </c>
      <c r="K7" s="9">
        <f t="shared" si="0"/>
        <v>5518354</v>
      </c>
      <c r="L7" s="50"/>
    </row>
    <row r="8" spans="1:11" ht="17.25" customHeight="1">
      <c r="A8" s="10" t="s">
        <v>97</v>
      </c>
      <c r="B8" s="11">
        <f>B9+B12+B16</f>
        <v>279181</v>
      </c>
      <c r="C8" s="11">
        <f aca="true" t="shared" si="1" ref="C8:J8">C9+C12+C16</f>
        <v>372647</v>
      </c>
      <c r="D8" s="11">
        <f t="shared" si="1"/>
        <v>366555</v>
      </c>
      <c r="E8" s="11">
        <f t="shared" si="1"/>
        <v>257511</v>
      </c>
      <c r="F8" s="11">
        <f t="shared" si="1"/>
        <v>331512</v>
      </c>
      <c r="G8" s="11">
        <f t="shared" si="1"/>
        <v>567316</v>
      </c>
      <c r="H8" s="11">
        <f t="shared" si="1"/>
        <v>280390</v>
      </c>
      <c r="I8" s="11">
        <f t="shared" si="1"/>
        <v>53585</v>
      </c>
      <c r="J8" s="11">
        <f t="shared" si="1"/>
        <v>144906</v>
      </c>
      <c r="K8" s="11">
        <f>SUM(B8:J8)</f>
        <v>2653603</v>
      </c>
    </row>
    <row r="9" spans="1:11" ht="17.25" customHeight="1">
      <c r="A9" s="15" t="s">
        <v>16</v>
      </c>
      <c r="B9" s="13">
        <f>+B10+B11</f>
        <v>38664</v>
      </c>
      <c r="C9" s="13">
        <f aca="true" t="shared" si="2" ref="C9:J9">+C10+C11</f>
        <v>56297</v>
      </c>
      <c r="D9" s="13">
        <f t="shared" si="2"/>
        <v>52167</v>
      </c>
      <c r="E9" s="13">
        <f t="shared" si="2"/>
        <v>36091</v>
      </c>
      <c r="F9" s="13">
        <f t="shared" si="2"/>
        <v>39834</v>
      </c>
      <c r="G9" s="13">
        <f t="shared" si="2"/>
        <v>54142</v>
      </c>
      <c r="H9" s="13">
        <f t="shared" si="2"/>
        <v>46475</v>
      </c>
      <c r="I9" s="13">
        <f t="shared" si="2"/>
        <v>9205</v>
      </c>
      <c r="J9" s="13">
        <f t="shared" si="2"/>
        <v>18771</v>
      </c>
      <c r="K9" s="11">
        <f>SUM(B9:J9)</f>
        <v>351646</v>
      </c>
    </row>
    <row r="10" spans="1:11" ht="17.25" customHeight="1">
      <c r="A10" s="29" t="s">
        <v>17</v>
      </c>
      <c r="B10" s="13">
        <v>38664</v>
      </c>
      <c r="C10" s="13">
        <v>56297</v>
      </c>
      <c r="D10" s="13">
        <v>52167</v>
      </c>
      <c r="E10" s="13">
        <v>36091</v>
      </c>
      <c r="F10" s="13">
        <v>39834</v>
      </c>
      <c r="G10" s="13">
        <v>54142</v>
      </c>
      <c r="H10" s="13">
        <v>46475</v>
      </c>
      <c r="I10" s="13">
        <v>9205</v>
      </c>
      <c r="J10" s="13">
        <v>18771</v>
      </c>
      <c r="K10" s="11">
        <f>SUM(B10:J10)</f>
        <v>351646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227726</v>
      </c>
      <c r="C12" s="17">
        <f t="shared" si="3"/>
        <v>299029</v>
      </c>
      <c r="D12" s="17">
        <f t="shared" si="3"/>
        <v>297433</v>
      </c>
      <c r="E12" s="17">
        <f t="shared" si="3"/>
        <v>209815</v>
      </c>
      <c r="F12" s="17">
        <f t="shared" si="3"/>
        <v>273638</v>
      </c>
      <c r="G12" s="17">
        <f t="shared" si="3"/>
        <v>481345</v>
      </c>
      <c r="H12" s="17">
        <f t="shared" si="3"/>
        <v>221748</v>
      </c>
      <c r="I12" s="17">
        <f t="shared" si="3"/>
        <v>41649</v>
      </c>
      <c r="J12" s="17">
        <f t="shared" si="3"/>
        <v>119123</v>
      </c>
      <c r="K12" s="11">
        <f aca="true" t="shared" si="4" ref="K12:K27">SUM(B12:J12)</f>
        <v>2171506</v>
      </c>
    </row>
    <row r="13" spans="1:13" ht="17.25" customHeight="1">
      <c r="A13" s="14" t="s">
        <v>19</v>
      </c>
      <c r="B13" s="13">
        <v>107318</v>
      </c>
      <c r="C13" s="13">
        <v>150162</v>
      </c>
      <c r="D13" s="13">
        <v>156129</v>
      </c>
      <c r="E13" s="13">
        <v>105617</v>
      </c>
      <c r="F13" s="13">
        <v>135537</v>
      </c>
      <c r="G13" s="13">
        <v>225155</v>
      </c>
      <c r="H13" s="13">
        <v>101360</v>
      </c>
      <c r="I13" s="13">
        <v>23172</v>
      </c>
      <c r="J13" s="13">
        <v>61769</v>
      </c>
      <c r="K13" s="11">
        <f t="shared" si="4"/>
        <v>1066219</v>
      </c>
      <c r="L13" s="50"/>
      <c r="M13" s="51"/>
    </row>
    <row r="14" spans="1:12" ht="17.25" customHeight="1">
      <c r="A14" s="14" t="s">
        <v>20</v>
      </c>
      <c r="B14" s="13">
        <v>112924</v>
      </c>
      <c r="C14" s="13">
        <v>137631</v>
      </c>
      <c r="D14" s="13">
        <v>133841</v>
      </c>
      <c r="E14" s="13">
        <v>96729</v>
      </c>
      <c r="F14" s="13">
        <v>130748</v>
      </c>
      <c r="G14" s="13">
        <v>243510</v>
      </c>
      <c r="H14" s="13">
        <v>108658</v>
      </c>
      <c r="I14" s="13">
        <v>16738</v>
      </c>
      <c r="J14" s="13">
        <v>54900</v>
      </c>
      <c r="K14" s="11">
        <f t="shared" si="4"/>
        <v>1035679</v>
      </c>
      <c r="L14" s="50"/>
    </row>
    <row r="15" spans="1:11" ht="17.25" customHeight="1">
      <c r="A15" s="14" t="s">
        <v>21</v>
      </c>
      <c r="B15" s="13">
        <v>7484</v>
      </c>
      <c r="C15" s="13">
        <v>11236</v>
      </c>
      <c r="D15" s="13">
        <v>7463</v>
      </c>
      <c r="E15" s="13">
        <v>7469</v>
      </c>
      <c r="F15" s="13">
        <v>7353</v>
      </c>
      <c r="G15" s="13">
        <v>12680</v>
      </c>
      <c r="H15" s="13">
        <v>11730</v>
      </c>
      <c r="I15" s="13">
        <v>1739</v>
      </c>
      <c r="J15" s="13">
        <v>2454</v>
      </c>
      <c r="K15" s="11">
        <f t="shared" si="4"/>
        <v>69608</v>
      </c>
    </row>
    <row r="16" spans="1:11" ht="17.25" customHeight="1">
      <c r="A16" s="15" t="s">
        <v>93</v>
      </c>
      <c r="B16" s="13">
        <f>B17+B18+B19</f>
        <v>12791</v>
      </c>
      <c r="C16" s="13">
        <f aca="true" t="shared" si="5" ref="C16:J16">C17+C18+C19</f>
        <v>17321</v>
      </c>
      <c r="D16" s="13">
        <f t="shared" si="5"/>
        <v>16955</v>
      </c>
      <c r="E16" s="13">
        <f t="shared" si="5"/>
        <v>11605</v>
      </c>
      <c r="F16" s="13">
        <f t="shared" si="5"/>
        <v>18040</v>
      </c>
      <c r="G16" s="13">
        <f t="shared" si="5"/>
        <v>31829</v>
      </c>
      <c r="H16" s="13">
        <f t="shared" si="5"/>
        <v>12167</v>
      </c>
      <c r="I16" s="13">
        <f t="shared" si="5"/>
        <v>2731</v>
      </c>
      <c r="J16" s="13">
        <f t="shared" si="5"/>
        <v>7012</v>
      </c>
      <c r="K16" s="11">
        <f t="shared" si="4"/>
        <v>130451</v>
      </c>
    </row>
    <row r="17" spans="1:11" ht="17.25" customHeight="1">
      <c r="A17" s="14" t="s">
        <v>94</v>
      </c>
      <c r="B17" s="13">
        <v>12726</v>
      </c>
      <c r="C17" s="13">
        <v>17240</v>
      </c>
      <c r="D17" s="13">
        <v>16872</v>
      </c>
      <c r="E17" s="13">
        <v>11548</v>
      </c>
      <c r="F17" s="13">
        <v>17971</v>
      </c>
      <c r="G17" s="13">
        <v>31631</v>
      </c>
      <c r="H17" s="13">
        <v>12093</v>
      </c>
      <c r="I17" s="13">
        <v>2713</v>
      </c>
      <c r="J17" s="13">
        <v>6973</v>
      </c>
      <c r="K17" s="11">
        <f t="shared" si="4"/>
        <v>129767</v>
      </c>
    </row>
    <row r="18" spans="1:11" ht="17.25" customHeight="1">
      <c r="A18" s="14" t="s">
        <v>95</v>
      </c>
      <c r="B18" s="13">
        <v>59</v>
      </c>
      <c r="C18" s="13">
        <v>75</v>
      </c>
      <c r="D18" s="13">
        <v>78</v>
      </c>
      <c r="E18" s="13">
        <v>48</v>
      </c>
      <c r="F18" s="13">
        <v>58</v>
      </c>
      <c r="G18" s="13">
        <v>186</v>
      </c>
      <c r="H18" s="13">
        <v>67</v>
      </c>
      <c r="I18" s="13">
        <v>15</v>
      </c>
      <c r="J18" s="13">
        <v>35</v>
      </c>
      <c r="K18" s="11">
        <f t="shared" si="4"/>
        <v>621</v>
      </c>
    </row>
    <row r="19" spans="1:11" ht="17.25" customHeight="1">
      <c r="A19" s="14" t="s">
        <v>96</v>
      </c>
      <c r="B19" s="13">
        <v>6</v>
      </c>
      <c r="C19" s="13">
        <v>6</v>
      </c>
      <c r="D19" s="13">
        <v>5</v>
      </c>
      <c r="E19" s="13">
        <v>9</v>
      </c>
      <c r="F19" s="13">
        <v>11</v>
      </c>
      <c r="G19" s="13">
        <v>12</v>
      </c>
      <c r="H19" s="13">
        <v>7</v>
      </c>
      <c r="I19" s="13">
        <v>3</v>
      </c>
      <c r="J19" s="13">
        <v>4</v>
      </c>
      <c r="K19" s="11">
        <f t="shared" si="4"/>
        <v>63</v>
      </c>
    </row>
    <row r="20" spans="1:11" ht="17.25" customHeight="1">
      <c r="A20" s="16" t="s">
        <v>22</v>
      </c>
      <c r="B20" s="11">
        <f>+B21+B22+B23</f>
        <v>157408</v>
      </c>
      <c r="C20" s="11">
        <f aca="true" t="shared" si="6" ref="C20:J20">+C21+C22+C23</f>
        <v>184584</v>
      </c>
      <c r="D20" s="11">
        <f t="shared" si="6"/>
        <v>213340</v>
      </c>
      <c r="E20" s="11">
        <f t="shared" si="6"/>
        <v>134696</v>
      </c>
      <c r="F20" s="11">
        <f t="shared" si="6"/>
        <v>211143</v>
      </c>
      <c r="G20" s="11">
        <f t="shared" si="6"/>
        <v>400549</v>
      </c>
      <c r="H20" s="11">
        <f t="shared" si="6"/>
        <v>133994</v>
      </c>
      <c r="I20" s="11">
        <f t="shared" si="6"/>
        <v>32127</v>
      </c>
      <c r="J20" s="11">
        <f t="shared" si="6"/>
        <v>81168</v>
      </c>
      <c r="K20" s="11">
        <f t="shared" si="4"/>
        <v>1549009</v>
      </c>
    </row>
    <row r="21" spans="1:12" ht="17.25" customHeight="1">
      <c r="A21" s="12" t="s">
        <v>23</v>
      </c>
      <c r="B21" s="13">
        <v>81859</v>
      </c>
      <c r="C21" s="13">
        <v>105123</v>
      </c>
      <c r="D21" s="13">
        <v>125257</v>
      </c>
      <c r="E21" s="13">
        <v>76276</v>
      </c>
      <c r="F21" s="13">
        <v>116483</v>
      </c>
      <c r="G21" s="13">
        <v>204586</v>
      </c>
      <c r="H21" s="13">
        <v>72833</v>
      </c>
      <c r="I21" s="13">
        <v>19750</v>
      </c>
      <c r="J21" s="13">
        <v>46138</v>
      </c>
      <c r="K21" s="11">
        <f t="shared" si="4"/>
        <v>848305</v>
      </c>
      <c r="L21" s="50"/>
    </row>
    <row r="22" spans="1:12" ht="17.25" customHeight="1">
      <c r="A22" s="12" t="s">
        <v>24</v>
      </c>
      <c r="B22" s="13">
        <v>72085</v>
      </c>
      <c r="C22" s="13">
        <v>75045</v>
      </c>
      <c r="D22" s="13">
        <v>84436</v>
      </c>
      <c r="E22" s="13">
        <v>55641</v>
      </c>
      <c r="F22" s="13">
        <v>91152</v>
      </c>
      <c r="G22" s="13">
        <v>189403</v>
      </c>
      <c r="H22" s="13">
        <v>56933</v>
      </c>
      <c r="I22" s="13">
        <v>11607</v>
      </c>
      <c r="J22" s="13">
        <v>33840</v>
      </c>
      <c r="K22" s="11">
        <f t="shared" si="4"/>
        <v>670142</v>
      </c>
      <c r="L22" s="50"/>
    </row>
    <row r="23" spans="1:11" ht="17.25" customHeight="1">
      <c r="A23" s="12" t="s">
        <v>25</v>
      </c>
      <c r="B23" s="13">
        <v>3464</v>
      </c>
      <c r="C23" s="13">
        <v>4416</v>
      </c>
      <c r="D23" s="13">
        <v>3647</v>
      </c>
      <c r="E23" s="13">
        <v>2779</v>
      </c>
      <c r="F23" s="13">
        <v>3508</v>
      </c>
      <c r="G23" s="13">
        <v>6560</v>
      </c>
      <c r="H23" s="13">
        <v>4228</v>
      </c>
      <c r="I23" s="13">
        <v>770</v>
      </c>
      <c r="J23" s="13">
        <v>1190</v>
      </c>
      <c r="K23" s="11">
        <f t="shared" si="4"/>
        <v>30562</v>
      </c>
    </row>
    <row r="24" spans="1:11" ht="17.25" customHeight="1">
      <c r="A24" s="16" t="s">
        <v>26</v>
      </c>
      <c r="B24" s="13">
        <f>+B25+B26</f>
        <v>137615</v>
      </c>
      <c r="C24" s="13">
        <f aca="true" t="shared" si="7" ref="C24:J24">+C25+C26</f>
        <v>192816</v>
      </c>
      <c r="D24" s="13">
        <f t="shared" si="7"/>
        <v>210724</v>
      </c>
      <c r="E24" s="13">
        <f t="shared" si="7"/>
        <v>129118</v>
      </c>
      <c r="F24" s="13">
        <f t="shared" si="7"/>
        <v>165495</v>
      </c>
      <c r="G24" s="13">
        <f t="shared" si="7"/>
        <v>239614</v>
      </c>
      <c r="H24" s="13">
        <f t="shared" si="7"/>
        <v>113108</v>
      </c>
      <c r="I24" s="13">
        <f t="shared" si="7"/>
        <v>33835</v>
      </c>
      <c r="J24" s="13">
        <f t="shared" si="7"/>
        <v>87092</v>
      </c>
      <c r="K24" s="11">
        <f t="shared" si="4"/>
        <v>1309417</v>
      </c>
    </row>
    <row r="25" spans="1:12" ht="17.25" customHeight="1">
      <c r="A25" s="12" t="s">
        <v>115</v>
      </c>
      <c r="B25" s="13">
        <v>67740</v>
      </c>
      <c r="C25" s="13">
        <v>105296</v>
      </c>
      <c r="D25" s="13">
        <v>122739</v>
      </c>
      <c r="E25" s="13">
        <v>75651</v>
      </c>
      <c r="F25" s="13">
        <v>86823</v>
      </c>
      <c r="G25" s="13">
        <v>120166</v>
      </c>
      <c r="H25" s="13">
        <v>59140</v>
      </c>
      <c r="I25" s="13">
        <v>22127</v>
      </c>
      <c r="J25" s="13">
        <v>49334</v>
      </c>
      <c r="K25" s="11">
        <f t="shared" si="4"/>
        <v>709016</v>
      </c>
      <c r="L25" s="50"/>
    </row>
    <row r="26" spans="1:12" ht="17.25" customHeight="1">
      <c r="A26" s="12" t="s">
        <v>116</v>
      </c>
      <c r="B26" s="13">
        <v>69875</v>
      </c>
      <c r="C26" s="13">
        <v>87520</v>
      </c>
      <c r="D26" s="13">
        <v>87985</v>
      </c>
      <c r="E26" s="13">
        <v>53467</v>
      </c>
      <c r="F26" s="13">
        <v>78672</v>
      </c>
      <c r="G26" s="13">
        <v>119448</v>
      </c>
      <c r="H26" s="13">
        <v>53968</v>
      </c>
      <c r="I26" s="13">
        <v>11708</v>
      </c>
      <c r="J26" s="13">
        <v>37758</v>
      </c>
      <c r="K26" s="11">
        <f t="shared" si="4"/>
        <v>600401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6325</v>
      </c>
      <c r="I27" s="11">
        <v>0</v>
      </c>
      <c r="J27" s="11">
        <v>0</v>
      </c>
      <c r="K27" s="11">
        <f t="shared" si="4"/>
        <v>6325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13738.14</v>
      </c>
      <c r="I35" s="19">
        <v>0</v>
      </c>
      <c r="J35" s="19">
        <v>0</v>
      </c>
      <c r="K35" s="23">
        <f>SUM(B35:J35)</f>
        <v>13738.14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1661318.9000000001</v>
      </c>
      <c r="C47" s="22">
        <f aca="true" t="shared" si="12" ref="C47:H47">+C48+C57</f>
        <v>2427140.6800000006</v>
      </c>
      <c r="D47" s="22">
        <f t="shared" si="12"/>
        <v>2875932.23</v>
      </c>
      <c r="E47" s="22">
        <f t="shared" si="12"/>
        <v>1621242.59</v>
      </c>
      <c r="F47" s="22">
        <f t="shared" si="12"/>
        <v>2172719.24</v>
      </c>
      <c r="G47" s="22">
        <f t="shared" si="12"/>
        <v>3122122.52</v>
      </c>
      <c r="H47" s="22">
        <f t="shared" si="12"/>
        <v>1601553.42</v>
      </c>
      <c r="I47" s="22">
        <f>+I48+I57</f>
        <v>622686.21</v>
      </c>
      <c r="J47" s="22">
        <f>+J48+J57</f>
        <v>982461.54</v>
      </c>
      <c r="K47" s="22">
        <f>SUM(B47:J47)</f>
        <v>17087177.33</v>
      </c>
    </row>
    <row r="48" spans="1:11" ht="17.25" customHeight="1">
      <c r="A48" s="16" t="s">
        <v>108</v>
      </c>
      <c r="B48" s="23">
        <f>SUM(B49:B56)</f>
        <v>1643616.36</v>
      </c>
      <c r="C48" s="23">
        <f aca="true" t="shared" si="13" ref="C48:J48">SUM(C49:C56)</f>
        <v>2402171.5400000005</v>
      </c>
      <c r="D48" s="23">
        <f t="shared" si="13"/>
        <v>2850637.61</v>
      </c>
      <c r="E48" s="23">
        <f t="shared" si="13"/>
        <v>1598293.04</v>
      </c>
      <c r="F48" s="23">
        <f t="shared" si="13"/>
        <v>2149205.64</v>
      </c>
      <c r="G48" s="23">
        <f t="shared" si="13"/>
        <v>3092176.68</v>
      </c>
      <c r="H48" s="23">
        <f t="shared" si="13"/>
        <v>1581163.3199999998</v>
      </c>
      <c r="I48" s="23">
        <f t="shared" si="13"/>
        <v>622686.21</v>
      </c>
      <c r="J48" s="23">
        <f t="shared" si="13"/>
        <v>968584.68</v>
      </c>
      <c r="K48" s="23">
        <f aca="true" t="shared" si="14" ref="K48:K57">SUM(B48:J48)</f>
        <v>16908535.080000002</v>
      </c>
    </row>
    <row r="49" spans="1:11" ht="17.25" customHeight="1">
      <c r="A49" s="34" t="s">
        <v>43</v>
      </c>
      <c r="B49" s="23">
        <f aca="true" t="shared" si="15" ref="B49:H49">ROUND(B30*B7,2)</f>
        <v>1642280.86</v>
      </c>
      <c r="C49" s="23">
        <f t="shared" si="15"/>
        <v>2394750.06</v>
      </c>
      <c r="D49" s="23">
        <f t="shared" si="15"/>
        <v>2848204.95</v>
      </c>
      <c r="E49" s="23">
        <f t="shared" si="15"/>
        <v>1597235.54</v>
      </c>
      <c r="F49" s="23">
        <f t="shared" si="15"/>
        <v>2147252.43</v>
      </c>
      <c r="G49" s="23">
        <f t="shared" si="15"/>
        <v>3089455.77</v>
      </c>
      <c r="H49" s="23">
        <f t="shared" si="15"/>
        <v>1566165.7</v>
      </c>
      <c r="I49" s="23">
        <f>ROUND(I30*I7,2)</f>
        <v>621620.49</v>
      </c>
      <c r="J49" s="23">
        <f>ROUND(J30*J7,2)</f>
        <v>966367.64</v>
      </c>
      <c r="K49" s="23">
        <f t="shared" si="14"/>
        <v>16873333.439999998</v>
      </c>
    </row>
    <row r="50" spans="1:11" ht="17.25" customHeight="1">
      <c r="A50" s="34" t="s">
        <v>44</v>
      </c>
      <c r="B50" s="19">
        <v>0</v>
      </c>
      <c r="C50" s="23">
        <f>ROUND(C31*C7,2)</f>
        <v>5322.99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5322.99</v>
      </c>
    </row>
    <row r="51" spans="1:11" ht="17.25" customHeight="1">
      <c r="A51" s="64" t="s">
        <v>104</v>
      </c>
      <c r="B51" s="65">
        <f aca="true" t="shared" si="16" ref="B51:H51">ROUND(B32*B7,2)</f>
        <v>-2756.18</v>
      </c>
      <c r="C51" s="65">
        <f t="shared" si="16"/>
        <v>-3675.23</v>
      </c>
      <c r="D51" s="65">
        <f t="shared" si="16"/>
        <v>-3953.1</v>
      </c>
      <c r="E51" s="65">
        <f t="shared" si="16"/>
        <v>-2387.9</v>
      </c>
      <c r="F51" s="65">
        <f t="shared" si="16"/>
        <v>-3328.31</v>
      </c>
      <c r="G51" s="65">
        <f t="shared" si="16"/>
        <v>-4709.17</v>
      </c>
      <c r="H51" s="65">
        <f t="shared" si="16"/>
        <v>-2455.56</v>
      </c>
      <c r="I51" s="19">
        <v>0</v>
      </c>
      <c r="J51" s="19">
        <v>0</v>
      </c>
      <c r="K51" s="65">
        <f>SUM(B51:J51)</f>
        <v>-23265.45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13738.14</v>
      </c>
      <c r="I53" s="31">
        <f>+I35</f>
        <v>0</v>
      </c>
      <c r="J53" s="31">
        <f>+J35</f>
        <v>0</v>
      </c>
      <c r="K53" s="23">
        <f t="shared" si="14"/>
        <v>13738.14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-251727.18</v>
      </c>
      <c r="C61" s="35">
        <f t="shared" si="17"/>
        <v>-294877.18</v>
      </c>
      <c r="D61" s="35">
        <f t="shared" si="17"/>
        <v>-300728.27999999997</v>
      </c>
      <c r="E61" s="35">
        <f t="shared" si="17"/>
        <v>-281073.56</v>
      </c>
      <c r="F61" s="35">
        <f t="shared" si="17"/>
        <v>-301054.99</v>
      </c>
      <c r="G61" s="35">
        <f t="shared" si="17"/>
        <v>-369737.7</v>
      </c>
      <c r="H61" s="35">
        <f t="shared" si="17"/>
        <v>-225930.31</v>
      </c>
      <c r="I61" s="35">
        <f t="shared" si="17"/>
        <v>-115028.48</v>
      </c>
      <c r="J61" s="35">
        <f t="shared" si="17"/>
        <v>-102796.39</v>
      </c>
      <c r="K61" s="35">
        <f>SUM(B61:J61)</f>
        <v>-2242954.0700000003</v>
      </c>
    </row>
    <row r="62" spans="1:11" ht="18.75" customHeight="1">
      <c r="A62" s="16" t="s">
        <v>74</v>
      </c>
      <c r="B62" s="35">
        <f aca="true" t="shared" si="18" ref="B62:J62">B63+B64+B65+B66+B67+B68</f>
        <v>-199761.43</v>
      </c>
      <c r="C62" s="35">
        <f t="shared" si="18"/>
        <v>-219317.7</v>
      </c>
      <c r="D62" s="35">
        <f t="shared" si="18"/>
        <v>-217295.81999999998</v>
      </c>
      <c r="E62" s="35">
        <f t="shared" si="18"/>
        <v>-231252.40999999997</v>
      </c>
      <c r="F62" s="35">
        <f t="shared" si="18"/>
        <v>-231570.45</v>
      </c>
      <c r="G62" s="35">
        <f t="shared" si="18"/>
        <v>-269134.21</v>
      </c>
      <c r="H62" s="35">
        <f t="shared" si="18"/>
        <v>-176605</v>
      </c>
      <c r="I62" s="35">
        <f t="shared" si="18"/>
        <v>-34979</v>
      </c>
      <c r="J62" s="35">
        <f t="shared" si="18"/>
        <v>-71329.8</v>
      </c>
      <c r="K62" s="35">
        <f aca="true" t="shared" si="19" ref="K62:K91">SUM(B62:J62)</f>
        <v>-1651245.8199999998</v>
      </c>
    </row>
    <row r="63" spans="1:11" ht="18.75" customHeight="1">
      <c r="A63" s="12" t="s">
        <v>75</v>
      </c>
      <c r="B63" s="35">
        <f>-ROUND(B9*$D$3,2)</f>
        <v>-146923.2</v>
      </c>
      <c r="C63" s="35">
        <f aca="true" t="shared" si="20" ref="C63:J63">-ROUND(C9*$D$3,2)</f>
        <v>-213928.6</v>
      </c>
      <c r="D63" s="35">
        <f t="shared" si="20"/>
        <v>-198234.6</v>
      </c>
      <c r="E63" s="35">
        <f t="shared" si="20"/>
        <v>-137145.8</v>
      </c>
      <c r="F63" s="35">
        <f t="shared" si="20"/>
        <v>-151369.2</v>
      </c>
      <c r="G63" s="35">
        <f t="shared" si="20"/>
        <v>-205739.6</v>
      </c>
      <c r="H63" s="35">
        <f t="shared" si="20"/>
        <v>-176605</v>
      </c>
      <c r="I63" s="35">
        <f t="shared" si="20"/>
        <v>-34979</v>
      </c>
      <c r="J63" s="35">
        <f t="shared" si="20"/>
        <v>-71329.8</v>
      </c>
      <c r="K63" s="35">
        <f t="shared" si="19"/>
        <v>-1336254.8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-1105.8</v>
      </c>
      <c r="C65" s="35">
        <v>-319.2</v>
      </c>
      <c r="D65" s="35">
        <v>-326.8</v>
      </c>
      <c r="E65" s="35">
        <v>-532</v>
      </c>
      <c r="F65" s="35">
        <v>-402.8</v>
      </c>
      <c r="G65" s="35">
        <v>-361</v>
      </c>
      <c r="H65" s="19">
        <v>0</v>
      </c>
      <c r="I65" s="19">
        <v>0</v>
      </c>
      <c r="J65" s="19">
        <v>0</v>
      </c>
      <c r="K65" s="35">
        <f t="shared" si="19"/>
        <v>-3047.6000000000004</v>
      </c>
    </row>
    <row r="66" spans="1:11" ht="18.75" customHeight="1">
      <c r="A66" s="12" t="s">
        <v>105</v>
      </c>
      <c r="B66" s="35">
        <v>-399</v>
      </c>
      <c r="C66" s="35">
        <v>-292.6</v>
      </c>
      <c r="D66" s="35">
        <v>-106.4</v>
      </c>
      <c r="E66" s="35">
        <v>-505.4</v>
      </c>
      <c r="F66" s="35">
        <v>-26.6</v>
      </c>
      <c r="G66" s="35">
        <v>-133</v>
      </c>
      <c r="H66" s="19">
        <v>0</v>
      </c>
      <c r="I66" s="19">
        <v>0</v>
      </c>
      <c r="J66" s="19">
        <v>0</v>
      </c>
      <c r="K66" s="35">
        <f t="shared" si="19"/>
        <v>-1463</v>
      </c>
    </row>
    <row r="67" spans="1:11" ht="18.75" customHeight="1">
      <c r="A67" s="12" t="s">
        <v>52</v>
      </c>
      <c r="B67" s="35">
        <v>-51333.43</v>
      </c>
      <c r="C67" s="35">
        <v>-4777.3</v>
      </c>
      <c r="D67" s="35">
        <v>-18628.02</v>
      </c>
      <c r="E67" s="35">
        <v>-93069.21</v>
      </c>
      <c r="F67" s="35">
        <v>-79771.85</v>
      </c>
      <c r="G67" s="35">
        <v>-62900.61</v>
      </c>
      <c r="H67" s="19">
        <v>0</v>
      </c>
      <c r="I67" s="19">
        <v>0</v>
      </c>
      <c r="J67" s="19">
        <v>0</v>
      </c>
      <c r="K67" s="35">
        <f t="shared" si="19"/>
        <v>-310480.42000000004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-51965.75</v>
      </c>
      <c r="C69" s="65">
        <f>SUM(C70:C102)</f>
        <v>-75559.48</v>
      </c>
      <c r="D69" s="65">
        <f>SUM(D70:D102)</f>
        <v>-83432.45999999999</v>
      </c>
      <c r="E69" s="65">
        <f aca="true" t="shared" si="21" ref="E69:J69">SUM(E70:E102)</f>
        <v>-49821.15</v>
      </c>
      <c r="F69" s="65">
        <f t="shared" si="21"/>
        <v>-69484.54000000001</v>
      </c>
      <c r="G69" s="65">
        <f t="shared" si="21"/>
        <v>-100603.49</v>
      </c>
      <c r="H69" s="65">
        <f t="shared" si="21"/>
        <v>-49325.31</v>
      </c>
      <c r="I69" s="65">
        <f t="shared" si="21"/>
        <v>-80049.48</v>
      </c>
      <c r="J69" s="65">
        <f t="shared" si="21"/>
        <v>-31466.59</v>
      </c>
      <c r="K69" s="65">
        <f t="shared" si="19"/>
        <v>-591708.25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1409591.7200000002</v>
      </c>
      <c r="C106" s="24">
        <f t="shared" si="22"/>
        <v>2132263.5000000005</v>
      </c>
      <c r="D106" s="24">
        <f t="shared" si="22"/>
        <v>2575203.95</v>
      </c>
      <c r="E106" s="24">
        <f t="shared" si="22"/>
        <v>1340169.0300000003</v>
      </c>
      <c r="F106" s="24">
        <f t="shared" si="22"/>
        <v>1871664.2500000002</v>
      </c>
      <c r="G106" s="24">
        <f t="shared" si="22"/>
        <v>2752384.82</v>
      </c>
      <c r="H106" s="24">
        <f t="shared" si="22"/>
        <v>1375623.1099999999</v>
      </c>
      <c r="I106" s="24">
        <f>+I107+I108</f>
        <v>507657.73</v>
      </c>
      <c r="J106" s="24">
        <f>+J107+J108</f>
        <v>879665.15</v>
      </c>
      <c r="K106" s="46">
        <f>SUM(B106:J106)</f>
        <v>14844223.260000002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1391889.1800000002</v>
      </c>
      <c r="C107" s="24">
        <f t="shared" si="23"/>
        <v>2107294.3600000003</v>
      </c>
      <c r="D107" s="24">
        <f t="shared" si="23"/>
        <v>2549909.33</v>
      </c>
      <c r="E107" s="24">
        <f t="shared" si="23"/>
        <v>1317219.4800000002</v>
      </c>
      <c r="F107" s="24">
        <f t="shared" si="23"/>
        <v>1848150.6500000001</v>
      </c>
      <c r="G107" s="24">
        <f t="shared" si="23"/>
        <v>2722438.98</v>
      </c>
      <c r="H107" s="24">
        <f t="shared" si="23"/>
        <v>1355233.0099999998</v>
      </c>
      <c r="I107" s="24">
        <f t="shared" si="23"/>
        <v>507657.73</v>
      </c>
      <c r="J107" s="24">
        <f t="shared" si="23"/>
        <v>865788.29</v>
      </c>
      <c r="K107" s="46">
        <f>SUM(B107:J107)</f>
        <v>14665581.010000002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14844223.26</v>
      </c>
      <c r="L114" s="52"/>
    </row>
    <row r="115" spans="1:11" ht="18.75" customHeight="1">
      <c r="A115" s="26" t="s">
        <v>70</v>
      </c>
      <c r="B115" s="27">
        <v>188331.63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188331.63</v>
      </c>
    </row>
    <row r="116" spans="1:11" ht="18.75" customHeight="1">
      <c r="A116" s="26" t="s">
        <v>71</v>
      </c>
      <c r="B116" s="27">
        <v>1221260.09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1221260.09</v>
      </c>
    </row>
    <row r="117" spans="1:11" ht="18.75" customHeight="1">
      <c r="A117" s="26" t="s">
        <v>72</v>
      </c>
      <c r="B117" s="38">
        <v>0</v>
      </c>
      <c r="C117" s="27">
        <f>+C106</f>
        <v>2132263.5000000005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2132263.5000000005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2396709.85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2396709.85</v>
      </c>
    </row>
    <row r="119" spans="1:11" ht="18.75" customHeight="1">
      <c r="A119" s="26" t="s">
        <v>121</v>
      </c>
      <c r="B119" s="38">
        <v>0</v>
      </c>
      <c r="C119" s="38">
        <v>0</v>
      </c>
      <c r="D119" s="27">
        <v>178494.1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178494.1</v>
      </c>
    </row>
    <row r="120" spans="1:11" ht="18.75" customHeight="1">
      <c r="A120" s="26" t="s">
        <v>122</v>
      </c>
      <c r="B120" s="38">
        <v>0</v>
      </c>
      <c r="C120" s="38">
        <v>0</v>
      </c>
      <c r="D120" s="38">
        <v>0</v>
      </c>
      <c r="E120" s="27">
        <v>1206152.12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1206152.12</v>
      </c>
    </row>
    <row r="121" spans="1:11" ht="18.75" customHeight="1">
      <c r="A121" s="26" t="s">
        <v>123</v>
      </c>
      <c r="B121" s="38">
        <v>0</v>
      </c>
      <c r="C121" s="38">
        <v>0</v>
      </c>
      <c r="D121" s="38">
        <v>0</v>
      </c>
      <c r="E121" s="27">
        <v>134016.91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134016.91</v>
      </c>
    </row>
    <row r="122" spans="1:11" ht="18.75" customHeight="1">
      <c r="A122" s="26" t="s">
        <v>124</v>
      </c>
      <c r="B122" s="38">
        <v>0</v>
      </c>
      <c r="C122" s="38">
        <v>0</v>
      </c>
      <c r="D122" s="38">
        <v>0</v>
      </c>
      <c r="E122" s="38">
        <v>0</v>
      </c>
      <c r="F122" s="27">
        <v>369287.81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369287.81</v>
      </c>
    </row>
    <row r="123" spans="1:11" ht="18.75" customHeight="1">
      <c r="A123" s="26" t="s">
        <v>125</v>
      </c>
      <c r="B123" s="38">
        <v>0</v>
      </c>
      <c r="C123" s="38">
        <v>0</v>
      </c>
      <c r="D123" s="38">
        <v>0</v>
      </c>
      <c r="E123" s="38">
        <v>0</v>
      </c>
      <c r="F123" s="27">
        <v>672759.84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672759.84</v>
      </c>
    </row>
    <row r="124" spans="1:11" ht="18.75" customHeight="1">
      <c r="A124" s="26" t="s">
        <v>126</v>
      </c>
      <c r="B124" s="38">
        <v>0</v>
      </c>
      <c r="C124" s="38">
        <v>0</v>
      </c>
      <c r="D124" s="38">
        <v>0</v>
      </c>
      <c r="E124" s="38">
        <v>0</v>
      </c>
      <c r="F124" s="27">
        <v>92574.12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92574.12</v>
      </c>
    </row>
    <row r="125" spans="1:11" ht="18.75" customHeight="1">
      <c r="A125" s="26" t="s">
        <v>127</v>
      </c>
      <c r="B125" s="66">
        <v>0</v>
      </c>
      <c r="C125" s="66">
        <v>0</v>
      </c>
      <c r="D125" s="66">
        <v>0</v>
      </c>
      <c r="E125" s="66">
        <v>0</v>
      </c>
      <c r="F125" s="67">
        <v>737042.48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737042.48</v>
      </c>
    </row>
    <row r="126" spans="1:11" ht="18.75" customHeight="1">
      <c r="A126" s="26" t="s">
        <v>128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806116.08</v>
      </c>
      <c r="H126" s="38">
        <v>0</v>
      </c>
      <c r="I126" s="38">
        <v>0</v>
      </c>
      <c r="J126" s="38">
        <v>0</v>
      </c>
      <c r="K126" s="39">
        <f t="shared" si="25"/>
        <v>806116.08</v>
      </c>
    </row>
    <row r="127" spans="1:11" ht="18.75" customHeight="1">
      <c r="A127" s="26" t="s">
        <v>129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71879.64</v>
      </c>
      <c r="H127" s="38">
        <v>0</v>
      </c>
      <c r="I127" s="38">
        <v>0</v>
      </c>
      <c r="J127" s="38">
        <v>0</v>
      </c>
      <c r="K127" s="39">
        <f t="shared" si="25"/>
        <v>71879.64</v>
      </c>
    </row>
    <row r="128" spans="1:11" ht="18.75" customHeight="1">
      <c r="A128" s="26" t="s">
        <v>130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390949.29</v>
      </c>
      <c r="H128" s="38">
        <v>0</v>
      </c>
      <c r="I128" s="38">
        <v>0</v>
      </c>
      <c r="J128" s="38">
        <v>0</v>
      </c>
      <c r="K128" s="39">
        <f t="shared" si="25"/>
        <v>390949.29</v>
      </c>
    </row>
    <row r="129" spans="1:11" ht="18.75" customHeight="1">
      <c r="A129" s="26" t="s">
        <v>131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397728.59</v>
      </c>
      <c r="H129" s="38">
        <v>0</v>
      </c>
      <c r="I129" s="38">
        <v>0</v>
      </c>
      <c r="J129" s="38">
        <v>0</v>
      </c>
      <c r="K129" s="39">
        <f t="shared" si="25"/>
        <v>397728.59</v>
      </c>
    </row>
    <row r="130" spans="1:11" ht="18.75" customHeight="1">
      <c r="A130" s="26" t="s">
        <v>132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1085711.22</v>
      </c>
      <c r="H130" s="38">
        <v>0</v>
      </c>
      <c r="I130" s="38">
        <v>0</v>
      </c>
      <c r="J130" s="38">
        <v>0</v>
      </c>
      <c r="K130" s="39">
        <f t="shared" si="25"/>
        <v>1085711.22</v>
      </c>
    </row>
    <row r="131" spans="1:11" ht="18.75" customHeight="1">
      <c r="A131" s="26" t="s">
        <v>133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475661.26</v>
      </c>
      <c r="I131" s="38">
        <v>0</v>
      </c>
      <c r="J131" s="38">
        <v>0</v>
      </c>
      <c r="K131" s="39">
        <f t="shared" si="25"/>
        <v>475661.26</v>
      </c>
    </row>
    <row r="132" spans="1:11" ht="18.75" customHeight="1">
      <c r="A132" s="26" t="s">
        <v>134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899961.85</v>
      </c>
      <c r="I132" s="38">
        <v>0</v>
      </c>
      <c r="J132" s="38">
        <v>0</v>
      </c>
      <c r="K132" s="39">
        <f t="shared" si="25"/>
        <v>899961.85</v>
      </c>
    </row>
    <row r="133" spans="1:11" ht="18.75" customHeight="1">
      <c r="A133" s="26" t="s">
        <v>135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507657.73</v>
      </c>
      <c r="J133" s="38"/>
      <c r="K133" s="39">
        <f t="shared" si="25"/>
        <v>507657.73</v>
      </c>
    </row>
    <row r="134" spans="1:11" ht="18.75" customHeight="1">
      <c r="A134" s="74" t="s">
        <v>136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879665.15</v>
      </c>
      <c r="K134" s="42">
        <f t="shared" si="25"/>
        <v>879665.15</v>
      </c>
    </row>
    <row r="135" spans="1:11" ht="18.75" customHeight="1">
      <c r="A135" s="72" t="s">
        <v>137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2017-12-15T17:46:45Z</dcterms:modified>
  <cp:category/>
  <cp:version/>
  <cp:contentType/>
  <cp:contentStatus/>
</cp:coreProperties>
</file>