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<sst xmlns="http://schemas.openxmlformats.org/spreadsheetml/2006/main" count="138" uniqueCount="138">
  <si>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</si>
  <si>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</si>
  <si>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</si>
  <si>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</si>
  <si>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</si>
  <si>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</si>
  <si>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</si>
  <si>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</si>
  <si>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</si>
  <si>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</si>
  <si>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</si>
  <si>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</si>
  <si>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</si>
  <si>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</si>
  <si>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</si>
  <si>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</si>
  <si>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</si>
  <si>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</si>
  <si>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</si>
  <si>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</si>
  <si>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</si>
  <si>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</si>
  <si>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</si>
  <si>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</si>
  <si>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</si>
  <si>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</si>
  <si>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</si>
  <si>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</si>
  <si>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</si>
  <si>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</si>
  <si>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</si>
  <si>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</si>
  <si>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</si>
  <si>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</si>
  <si>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</si>
  <si>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</si>
  <si>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</si>
  <si>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</si>
  <si>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</si>
  <si>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</si>
  <si>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</si>
  <si>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</si>
  <si>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</si>
  <si>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</si>
  <si>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</si>
  <si>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</si>
  <si>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</si>
  <si>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</si>
  <si>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</si>
  <si>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</si>
  <si>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</si>
  <si>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</si>
  <si>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</si>
  <si>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</si>
  <si>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</si>
  <si>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</si>
  <si>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</si>
  <si>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</si>
  <si>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</si>
  <si>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</si>
  <si>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</si>
  <si>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</si>
  <si>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</si>
  <si>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</si>
  <si>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</si>
  <si>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</si>
  <si>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</si>
  <si>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</si>
  <si>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</si>
  <si>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</si>
  <si>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</si>
  <si>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</si>
  <si>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</si>
  <si>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</si>
  <si>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</si>
  <si>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</si>
  <si>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</si>
  <si>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</si>
  <si>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</si>
  <si>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</si>
  <si>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</si>
  <si>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</si>
  <si>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</si>
  <si>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</si>
  <si>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</si>
  <si>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</si>
  <si>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</si>
  <si>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</si>
  <si>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</si>
  <si>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</si>
  <si>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</si>
  <si>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</si>
  <si>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</si>
  <si>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</si>
  <si>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</si>
  <si>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</si>
  <si>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</si>
  <si>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</si>
  <si>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</si>
  <si>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</si>
  <si>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</si>
  <si>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</si>
  <si>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</si>
  <si>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</si>
  <si>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</si>
  <si>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</si>
  <si>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</si>
  <si>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</si>
  <si>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</si>
  <si>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</si>
  <si>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</si>
  <si>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</si>
  <si>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</si>
  <si>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</si>
  <si>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</si>
  <si>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</si>
  <si>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</si>
  <si>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</si>
  <si>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</si>
  <si>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</si>
  <si>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</si>
  <si>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</si>
  <si>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</si>
  <si>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</si>
  <si>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</si>
  <si>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</si>
  <si>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</si>
  <si>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</si>
  <si>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</si>
  <si>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</si>
  <si>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</si>
  <si>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</si>
  <si>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</si>
  <si>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</si>
  <si>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23/08/17 - VENCIMENTO 30/08/17</t>
  </si>
  <si>
    <t>6.2.31. Ajuste de Remuneração Previsto Contratualmente ¹</t>
  </si>
  <si>
    <t>Nota:</t>
  </si>
  <si>
    <t>(1) Ajuste de remuneração previsto contratualmente, período de 26/06 a 24/07/17, parcela 19/20.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</si>
</sst>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599865</v>
      </c>
      <c r="C7" s="9">
        <f t="shared" si="0"/>
        <v>782086</v>
      </c>
      <c r="D7" s="9">
        <f t="shared" si="0"/>
        <v>791131</v>
      </c>
      <c r="E7" s="9">
        <f t="shared" si="0"/>
        <v>544203</v>
      </c>
      <c r="F7" s="9">
        <f t="shared" si="0"/>
        <v>736366</v>
      </c>
      <c r="G7" s="9">
        <f t="shared" si="0"/>
        <v>1217304</v>
      </c>
      <c r="H7" s="9">
        <f t="shared" si="0"/>
        <v>567076</v>
      </c>
      <c r="I7" s="9">
        <f t="shared" si="0"/>
        <v>123760</v>
      </c>
      <c r="J7" s="9">
        <f t="shared" si="0"/>
        <v>325298</v>
      </c>
      <c r="K7" s="9">
        <f t="shared" si="0"/>
        <v>5687089</v>
      </c>
      <c r="L7" s="52"/>
    </row>
    <row r="8" spans="1:11" ht="17.25" customHeight="1">
      <c r="A8" s="10" t="s">
        <v>97</v>
      </c>
      <c r="B8" s="11">
        <f>B9+B12+B16</f>
        <v>281646</v>
      </c>
      <c r="C8" s="11">
        <f aca="true" t="shared" si="1" ref="C8:J8">C9+C12+C16</f>
        <v>378739</v>
      </c>
      <c r="D8" s="11">
        <f t="shared" si="1"/>
        <v>357572</v>
      </c>
      <c r="E8" s="11">
        <f t="shared" si="1"/>
        <v>262406</v>
      </c>
      <c r="F8" s="11">
        <f t="shared" si="1"/>
        <v>342622</v>
      </c>
      <c r="G8" s="11">
        <f t="shared" si="1"/>
        <v>569214</v>
      </c>
      <c r="H8" s="11">
        <f t="shared" si="1"/>
        <v>292407</v>
      </c>
      <c r="I8" s="11">
        <f t="shared" si="1"/>
        <v>54107</v>
      </c>
      <c r="J8" s="11">
        <f t="shared" si="1"/>
        <v>144813</v>
      </c>
      <c r="K8" s="11">
        <f>SUM(B8:J8)</f>
        <v>2683526</v>
      </c>
    </row>
    <row r="9" spans="1:11" ht="17.25" customHeight="1">
      <c r="A9" s="15" t="s">
        <v>16</v>
      </c>
      <c r="B9" s="13">
        <f>+B10+B11</f>
        <v>32479</v>
      </c>
      <c r="C9" s="13">
        <f aca="true" t="shared" si="2" ref="C9:J9">+C10+C11</f>
        <v>46393</v>
      </c>
      <c r="D9" s="13">
        <f t="shared" si="2"/>
        <v>39247</v>
      </c>
      <c r="E9" s="13">
        <f t="shared" si="2"/>
        <v>31463</v>
      </c>
      <c r="F9" s="13">
        <f t="shared" si="2"/>
        <v>34539</v>
      </c>
      <c r="G9" s="13">
        <f t="shared" si="2"/>
        <v>45418</v>
      </c>
      <c r="H9" s="13">
        <f t="shared" si="2"/>
        <v>42831</v>
      </c>
      <c r="I9" s="13">
        <f t="shared" si="2"/>
        <v>7660</v>
      </c>
      <c r="J9" s="13">
        <f t="shared" si="2"/>
        <v>14411</v>
      </c>
      <c r="K9" s="11">
        <f>SUM(B9:J9)</f>
        <v>294441</v>
      </c>
    </row>
    <row r="10" spans="1:11" ht="17.25" customHeight="1">
      <c r="A10" s="29" t="s">
        <v>17</v>
      </c>
      <c r="B10" s="13">
        <v>32479</v>
      </c>
      <c r="C10" s="13">
        <v>46393</v>
      </c>
      <c r="D10" s="13">
        <v>39247</v>
      </c>
      <c r="E10" s="13">
        <v>31463</v>
      </c>
      <c r="F10" s="13">
        <v>34539</v>
      </c>
      <c r="G10" s="13">
        <v>45418</v>
      </c>
      <c r="H10" s="13">
        <v>42831</v>
      </c>
      <c r="I10" s="13">
        <v>7660</v>
      </c>
      <c r="J10" s="13">
        <v>14411</v>
      </c>
      <c r="K10" s="11">
        <f>SUM(B10:J10)</f>
        <v>294441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233107</v>
      </c>
      <c r="C12" s="17">
        <f t="shared" si="3"/>
        <v>310016</v>
      </c>
      <c r="D12" s="17">
        <f t="shared" si="3"/>
        <v>297991</v>
      </c>
      <c r="E12" s="17">
        <f t="shared" si="3"/>
        <v>216730</v>
      </c>
      <c r="F12" s="17">
        <f t="shared" si="3"/>
        <v>285363</v>
      </c>
      <c r="G12" s="17">
        <f t="shared" si="3"/>
        <v>484656</v>
      </c>
      <c r="H12" s="17">
        <f t="shared" si="3"/>
        <v>233763</v>
      </c>
      <c r="I12" s="17">
        <f t="shared" si="3"/>
        <v>43137</v>
      </c>
      <c r="J12" s="17">
        <f t="shared" si="3"/>
        <v>121887</v>
      </c>
      <c r="K12" s="11">
        <f aca="true" t="shared" si="4" ref="K12:K27">SUM(B12:J12)</f>
        <v>2226650</v>
      </c>
    </row>
    <row r="13" spans="1:13" ht="17.25" customHeight="1">
      <c r="A13" s="14" t="s">
        <v>19</v>
      </c>
      <c r="B13" s="13">
        <v>111809</v>
      </c>
      <c r="C13" s="13">
        <v>158958</v>
      </c>
      <c r="D13" s="13">
        <v>157653</v>
      </c>
      <c r="E13" s="13">
        <v>110117</v>
      </c>
      <c r="F13" s="13">
        <v>144090</v>
      </c>
      <c r="G13" s="13">
        <v>229910</v>
      </c>
      <c r="H13" s="13">
        <v>106996</v>
      </c>
      <c r="I13" s="13">
        <v>24172</v>
      </c>
      <c r="J13" s="13">
        <v>63976</v>
      </c>
      <c r="K13" s="11">
        <f t="shared" si="4"/>
        <v>1107681</v>
      </c>
      <c r="L13" s="52"/>
      <c r="M13" s="53"/>
    </row>
    <row r="14" spans="1:12" ht="17.25" customHeight="1">
      <c r="A14" s="14" t="s">
        <v>20</v>
      </c>
      <c r="B14" s="13">
        <v>110930</v>
      </c>
      <c r="C14" s="13">
        <v>134663</v>
      </c>
      <c r="D14" s="13">
        <v>129740</v>
      </c>
      <c r="E14" s="13">
        <v>96951</v>
      </c>
      <c r="F14" s="13">
        <v>130865</v>
      </c>
      <c r="G14" s="13">
        <v>238539</v>
      </c>
      <c r="H14" s="13">
        <v>108421</v>
      </c>
      <c r="I14" s="13">
        <v>16393</v>
      </c>
      <c r="J14" s="13">
        <v>54511</v>
      </c>
      <c r="K14" s="11">
        <f t="shared" si="4"/>
        <v>1021013</v>
      </c>
      <c r="L14" s="52"/>
    </row>
    <row r="15" spans="1:11" ht="17.25" customHeight="1">
      <c r="A15" s="14" t="s">
        <v>21</v>
      </c>
      <c r="B15" s="13">
        <v>10368</v>
      </c>
      <c r="C15" s="13">
        <v>16395</v>
      </c>
      <c r="D15" s="13">
        <v>10598</v>
      </c>
      <c r="E15" s="13">
        <v>9662</v>
      </c>
      <c r="F15" s="13">
        <v>10408</v>
      </c>
      <c r="G15" s="13">
        <v>16207</v>
      </c>
      <c r="H15" s="13">
        <v>18346</v>
      </c>
      <c r="I15" s="13">
        <v>2572</v>
      </c>
      <c r="J15" s="13">
        <v>3400</v>
      </c>
      <c r="K15" s="11">
        <f t="shared" si="4"/>
        <v>97956</v>
      </c>
    </row>
    <row r="16" spans="1:11" ht="17.25" customHeight="1">
      <c r="A16" s="15" t="s">
        <v>93</v>
      </c>
      <c r="B16" s="13">
        <f>B17+B18+B19</f>
        <v>16060</v>
      </c>
      <c r="C16" s="13">
        <f aca="true" t="shared" si="5" ref="C16:J16">C17+C18+C19</f>
        <v>22330</v>
      </c>
      <c r="D16" s="13">
        <f t="shared" si="5"/>
        <v>20334</v>
      </c>
      <c r="E16" s="13">
        <f t="shared" si="5"/>
        <v>14213</v>
      </c>
      <c r="F16" s="13">
        <f t="shared" si="5"/>
        <v>22720</v>
      </c>
      <c r="G16" s="13">
        <f t="shared" si="5"/>
        <v>39140</v>
      </c>
      <c r="H16" s="13">
        <f t="shared" si="5"/>
        <v>15813</v>
      </c>
      <c r="I16" s="13">
        <f t="shared" si="5"/>
        <v>3310</v>
      </c>
      <c r="J16" s="13">
        <f t="shared" si="5"/>
        <v>8515</v>
      </c>
      <c r="K16" s="11">
        <f t="shared" si="4"/>
        <v>162435</v>
      </c>
    </row>
    <row r="17" spans="1:11" ht="17.25" customHeight="1">
      <c r="A17" s="14" t="s">
        <v>94</v>
      </c>
      <c r="B17" s="13">
        <v>15880</v>
      </c>
      <c r="C17" s="13">
        <v>22155</v>
      </c>
      <c r="D17" s="13">
        <v>20175</v>
      </c>
      <c r="E17" s="13">
        <v>14075</v>
      </c>
      <c r="F17" s="13">
        <v>22531</v>
      </c>
      <c r="G17" s="13">
        <v>38786</v>
      </c>
      <c r="H17" s="13">
        <v>15644</v>
      </c>
      <c r="I17" s="13">
        <v>3284</v>
      </c>
      <c r="J17" s="13">
        <v>8437</v>
      </c>
      <c r="K17" s="11">
        <f t="shared" si="4"/>
        <v>160967</v>
      </c>
    </row>
    <row r="18" spans="1:11" ht="17.25" customHeight="1">
      <c r="A18" s="14" t="s">
        <v>95</v>
      </c>
      <c r="B18" s="13">
        <v>172</v>
      </c>
      <c r="C18" s="13">
        <v>166</v>
      </c>
      <c r="D18" s="13">
        <v>142</v>
      </c>
      <c r="E18" s="13">
        <v>127</v>
      </c>
      <c r="F18" s="13">
        <v>173</v>
      </c>
      <c r="G18" s="13">
        <v>326</v>
      </c>
      <c r="H18" s="13">
        <v>154</v>
      </c>
      <c r="I18" s="13">
        <v>23</v>
      </c>
      <c r="J18" s="13">
        <v>69</v>
      </c>
      <c r="K18" s="11">
        <f t="shared" si="4"/>
        <v>1352</v>
      </c>
    </row>
    <row r="19" spans="1:11" ht="17.25" customHeight="1">
      <c r="A19" s="14" t="s">
        <v>96</v>
      </c>
      <c r="B19" s="13">
        <v>8</v>
      </c>
      <c r="C19" s="13">
        <v>9</v>
      </c>
      <c r="D19" s="13">
        <v>17</v>
      </c>
      <c r="E19" s="13">
        <v>11</v>
      </c>
      <c r="F19" s="13">
        <v>16</v>
      </c>
      <c r="G19" s="13">
        <v>28</v>
      </c>
      <c r="H19" s="13">
        <v>15</v>
      </c>
      <c r="I19" s="13">
        <v>3</v>
      </c>
      <c r="J19" s="13">
        <v>9</v>
      </c>
      <c r="K19" s="11">
        <f t="shared" si="4"/>
        <v>116</v>
      </c>
    </row>
    <row r="20" spans="1:11" ht="17.25" customHeight="1">
      <c r="A20" s="16" t="s">
        <v>22</v>
      </c>
      <c r="B20" s="11">
        <f>+B21+B22+B23</f>
        <v>165108</v>
      </c>
      <c r="C20" s="11">
        <f aca="true" t="shared" si="6" ref="C20:J20">+C21+C22+C23</f>
        <v>191338</v>
      </c>
      <c r="D20" s="11">
        <f t="shared" si="6"/>
        <v>214089</v>
      </c>
      <c r="E20" s="11">
        <f t="shared" si="6"/>
        <v>137139</v>
      </c>
      <c r="F20" s="11">
        <f t="shared" si="6"/>
        <v>216943</v>
      </c>
      <c r="G20" s="11">
        <f t="shared" si="6"/>
        <v>403096</v>
      </c>
      <c r="H20" s="11">
        <f t="shared" si="6"/>
        <v>141415</v>
      </c>
      <c r="I20" s="11">
        <f t="shared" si="6"/>
        <v>33590</v>
      </c>
      <c r="J20" s="11">
        <f t="shared" si="6"/>
        <v>82267</v>
      </c>
      <c r="K20" s="11">
        <f t="shared" si="4"/>
        <v>1584985</v>
      </c>
    </row>
    <row r="21" spans="1:12" ht="17.25" customHeight="1">
      <c r="A21" s="12" t="s">
        <v>23</v>
      </c>
      <c r="B21" s="13">
        <v>87857</v>
      </c>
      <c r="C21" s="13">
        <v>112069</v>
      </c>
      <c r="D21" s="13">
        <v>126650</v>
      </c>
      <c r="E21" s="13">
        <v>78698</v>
      </c>
      <c r="F21" s="13">
        <v>122682</v>
      </c>
      <c r="G21" s="13">
        <v>209762</v>
      </c>
      <c r="H21" s="13">
        <v>78117</v>
      </c>
      <c r="I21" s="13">
        <v>20973</v>
      </c>
      <c r="J21" s="13">
        <v>47240</v>
      </c>
      <c r="K21" s="11">
        <f t="shared" si="4"/>
        <v>884048</v>
      </c>
      <c r="L21" s="52"/>
    </row>
    <row r="22" spans="1:12" ht="17.25" customHeight="1">
      <c r="A22" s="12" t="s">
        <v>24</v>
      </c>
      <c r="B22" s="13">
        <v>72742</v>
      </c>
      <c r="C22" s="13">
        <v>73739</v>
      </c>
      <c r="D22" s="13">
        <v>83054</v>
      </c>
      <c r="E22" s="13">
        <v>55169</v>
      </c>
      <c r="F22" s="13">
        <v>90062</v>
      </c>
      <c r="G22" s="13">
        <v>185841</v>
      </c>
      <c r="H22" s="13">
        <v>57672</v>
      </c>
      <c r="I22" s="13">
        <v>11668</v>
      </c>
      <c r="J22" s="13">
        <v>33501</v>
      </c>
      <c r="K22" s="11">
        <f t="shared" si="4"/>
        <v>663448</v>
      </c>
      <c r="L22" s="52"/>
    </row>
    <row r="23" spans="1:11" ht="17.25" customHeight="1">
      <c r="A23" s="12" t="s">
        <v>25</v>
      </c>
      <c r="B23" s="13">
        <v>4509</v>
      </c>
      <c r="C23" s="13">
        <v>5530</v>
      </c>
      <c r="D23" s="13">
        <v>4385</v>
      </c>
      <c r="E23" s="13">
        <v>3272</v>
      </c>
      <c r="F23" s="13">
        <v>4199</v>
      </c>
      <c r="G23" s="13">
        <v>7493</v>
      </c>
      <c r="H23" s="13">
        <v>5626</v>
      </c>
      <c r="I23" s="13">
        <v>949</v>
      </c>
      <c r="J23" s="13">
        <v>1526</v>
      </c>
      <c r="K23" s="11">
        <f t="shared" si="4"/>
        <v>37489</v>
      </c>
    </row>
    <row r="24" spans="1:11" ht="17.25" customHeight="1">
      <c r="A24" s="16" t="s">
        <v>26</v>
      </c>
      <c r="B24" s="13">
        <f>+B25+B26</f>
        <v>153111</v>
      </c>
      <c r="C24" s="13">
        <f aca="true" t="shared" si="7" ref="C24:J24">+C25+C26</f>
        <v>212009</v>
      </c>
      <c r="D24" s="13">
        <f t="shared" si="7"/>
        <v>219470</v>
      </c>
      <c r="E24" s="13">
        <f t="shared" si="7"/>
        <v>144658</v>
      </c>
      <c r="F24" s="13">
        <f t="shared" si="7"/>
        <v>176801</v>
      </c>
      <c r="G24" s="13">
        <f t="shared" si="7"/>
        <v>244994</v>
      </c>
      <c r="H24" s="13">
        <f t="shared" si="7"/>
        <v>124915</v>
      </c>
      <c r="I24" s="13">
        <f t="shared" si="7"/>
        <v>36063</v>
      </c>
      <c r="J24" s="13">
        <f t="shared" si="7"/>
        <v>98218</v>
      </c>
      <c r="K24" s="11">
        <f t="shared" si="4"/>
        <v>1410239</v>
      </c>
    </row>
    <row r="25" spans="1:12" ht="17.25" customHeight="1">
      <c r="A25" s="12" t="s">
        <v>115</v>
      </c>
      <c r="B25" s="13">
        <v>65366</v>
      </c>
      <c r="C25" s="13">
        <v>100393</v>
      </c>
      <c r="D25" s="13">
        <v>110181</v>
      </c>
      <c r="E25" s="13">
        <v>71909</v>
      </c>
      <c r="F25" s="13">
        <v>82946</v>
      </c>
      <c r="G25" s="13">
        <v>110013</v>
      </c>
      <c r="H25" s="13">
        <v>56686</v>
      </c>
      <c r="I25" s="13">
        <v>20128</v>
      </c>
      <c r="J25" s="13">
        <v>46694</v>
      </c>
      <c r="K25" s="11">
        <f t="shared" si="4"/>
        <v>664316</v>
      </c>
      <c r="L25" s="52"/>
    </row>
    <row r="26" spans="1:12" ht="17.25" customHeight="1">
      <c r="A26" s="12" t="s">
        <v>116</v>
      </c>
      <c r="B26" s="13">
        <v>87745</v>
      </c>
      <c r="C26" s="13">
        <v>111616</v>
      </c>
      <c r="D26" s="13">
        <v>109289</v>
      </c>
      <c r="E26" s="13">
        <v>72749</v>
      </c>
      <c r="F26" s="13">
        <v>93855</v>
      </c>
      <c r="G26" s="13">
        <v>134981</v>
      </c>
      <c r="H26" s="13">
        <v>68229</v>
      </c>
      <c r="I26" s="13">
        <v>15935</v>
      </c>
      <c r="J26" s="13">
        <v>51524</v>
      </c>
      <c r="K26" s="11">
        <f t="shared" si="4"/>
        <v>745923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8339</v>
      </c>
      <c r="I27" s="11">
        <v>0</v>
      </c>
      <c r="J27" s="11">
        <v>0</v>
      </c>
      <c r="K27" s="11">
        <f t="shared" si="4"/>
        <v>8339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7829.27</v>
      </c>
      <c r="I35" s="19">
        <v>0</v>
      </c>
      <c r="J35" s="19">
        <v>0</v>
      </c>
      <c r="K35" s="23">
        <f>SUM(B35:J35)</f>
        <v>7829.27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1736205.9199999997</v>
      </c>
      <c r="C47" s="22">
        <f aca="true" t="shared" si="12" ref="C47:H47">+C48+C57</f>
        <v>2529991.36</v>
      </c>
      <c r="D47" s="22">
        <f t="shared" si="12"/>
        <v>2878632.3499999996</v>
      </c>
      <c r="E47" s="22">
        <f t="shared" si="12"/>
        <v>1691232.3399999999</v>
      </c>
      <c r="F47" s="22">
        <f t="shared" si="12"/>
        <v>2258319.5200000005</v>
      </c>
      <c r="G47" s="22">
        <f t="shared" si="12"/>
        <v>3147888.3999999994</v>
      </c>
      <c r="H47" s="22">
        <f t="shared" si="12"/>
        <v>1693258.51</v>
      </c>
      <c r="I47" s="22">
        <f>+I48+I57</f>
        <v>644592.97</v>
      </c>
      <c r="J47" s="22">
        <f>+J48+J57</f>
        <v>1020383.99</v>
      </c>
      <c r="K47" s="22">
        <f>SUM(B47:J47)</f>
        <v>17600505.359999996</v>
      </c>
    </row>
    <row r="48" spans="1:11" ht="17.25" customHeight="1">
      <c r="A48" s="16" t="s">
        <v>108</v>
      </c>
      <c r="B48" s="23">
        <f>SUM(B49:B56)</f>
        <v>1716886.2199999997</v>
      </c>
      <c r="C48" s="23">
        <f aca="true" t="shared" si="13" ref="C48:J48">SUM(C49:C56)</f>
        <v>2504536.04</v>
      </c>
      <c r="D48" s="23">
        <f t="shared" si="13"/>
        <v>2852479.53</v>
      </c>
      <c r="E48" s="23">
        <f t="shared" si="13"/>
        <v>1668281.8599999999</v>
      </c>
      <c r="F48" s="23">
        <f t="shared" si="13"/>
        <v>2234629.5900000003</v>
      </c>
      <c r="G48" s="23">
        <f t="shared" si="13"/>
        <v>3117276.5999999996</v>
      </c>
      <c r="H48" s="23">
        <f t="shared" si="13"/>
        <v>1672680.04</v>
      </c>
      <c r="I48" s="23">
        <f t="shared" si="13"/>
        <v>644592.97</v>
      </c>
      <c r="J48" s="23">
        <f t="shared" si="13"/>
        <v>1006021.61</v>
      </c>
      <c r="K48" s="23">
        <f aca="true" t="shared" si="14" ref="K48:K57">SUM(B48:J48)</f>
        <v>17417384.46</v>
      </c>
    </row>
    <row r="49" spans="1:11" ht="17.25" customHeight="1">
      <c r="A49" s="34" t="s">
        <v>43</v>
      </c>
      <c r="B49" s="23">
        <f aca="true" t="shared" si="15" ref="B49:H49">ROUND(B30*B7,2)</f>
        <v>1715673.89</v>
      </c>
      <c r="C49" s="23">
        <f t="shared" si="15"/>
        <v>2497044.18</v>
      </c>
      <c r="D49" s="23">
        <f t="shared" si="15"/>
        <v>2850049.43</v>
      </c>
      <c r="E49" s="23">
        <f t="shared" si="15"/>
        <v>1667329.15</v>
      </c>
      <c r="F49" s="23">
        <f t="shared" si="15"/>
        <v>2232808.99</v>
      </c>
      <c r="G49" s="23">
        <f t="shared" si="15"/>
        <v>3114594.01</v>
      </c>
      <c r="H49" s="23">
        <f t="shared" si="15"/>
        <v>1663744.28</v>
      </c>
      <c r="I49" s="23">
        <f>ROUND(I30*I7,2)</f>
        <v>643527.25</v>
      </c>
      <c r="J49" s="23">
        <f>ROUND(J30*J7,2)</f>
        <v>1003804.57</v>
      </c>
      <c r="K49" s="23">
        <f t="shared" si="14"/>
        <v>17388575.75</v>
      </c>
    </row>
    <row r="50" spans="1:11" ht="17.25" customHeight="1">
      <c r="A50" s="34" t="s">
        <v>44</v>
      </c>
      <c r="B50" s="19">
        <v>0</v>
      </c>
      <c r="C50" s="23">
        <f>ROUND(C31*C7,2)</f>
        <v>5550.36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5550.36</v>
      </c>
    </row>
    <row r="51" spans="1:11" ht="17.25" customHeight="1">
      <c r="A51" s="66" t="s">
        <v>104</v>
      </c>
      <c r="B51" s="67">
        <f aca="true" t="shared" si="16" ref="B51:H51">ROUND(B32*B7,2)</f>
        <v>-2879.35</v>
      </c>
      <c r="C51" s="67">
        <f t="shared" si="16"/>
        <v>-3832.22</v>
      </c>
      <c r="D51" s="67">
        <f t="shared" si="16"/>
        <v>-3955.66</v>
      </c>
      <c r="E51" s="67">
        <f t="shared" si="16"/>
        <v>-2492.69</v>
      </c>
      <c r="F51" s="67">
        <f t="shared" si="16"/>
        <v>-3460.92</v>
      </c>
      <c r="G51" s="67">
        <f t="shared" si="16"/>
        <v>-4747.49</v>
      </c>
      <c r="H51" s="67">
        <f t="shared" si="16"/>
        <v>-2608.55</v>
      </c>
      <c r="I51" s="19">
        <v>0</v>
      </c>
      <c r="J51" s="19">
        <v>0</v>
      </c>
      <c r="K51" s="67">
        <f>SUM(B51:J51)</f>
        <v>-23976.88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7829.27</v>
      </c>
      <c r="I53" s="31">
        <f>+I35</f>
        <v>0</v>
      </c>
      <c r="J53" s="31">
        <f>+J35</f>
        <v>0</v>
      </c>
      <c r="K53" s="23">
        <f t="shared" si="14"/>
        <v>7829.27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-173982.74</v>
      </c>
      <c r="C61" s="35">
        <f t="shared" si="17"/>
        <v>-210704.34999999998</v>
      </c>
      <c r="D61" s="35">
        <f t="shared" si="17"/>
        <v>-201157.03</v>
      </c>
      <c r="E61" s="35">
        <f t="shared" si="17"/>
        <v>-247162.44</v>
      </c>
      <c r="F61" s="35">
        <f t="shared" si="17"/>
        <v>-217827.61000000004</v>
      </c>
      <c r="G61" s="35">
        <f t="shared" si="17"/>
        <v>-256247.58000000002</v>
      </c>
      <c r="H61" s="35">
        <f t="shared" si="17"/>
        <v>-183002.55</v>
      </c>
      <c r="I61" s="35">
        <f t="shared" si="17"/>
        <v>-98715.26999999999</v>
      </c>
      <c r="J61" s="35">
        <f t="shared" si="17"/>
        <v>-68615.36</v>
      </c>
      <c r="K61" s="35">
        <f>SUM(B61:J61)</f>
        <v>-1657414.9300000004</v>
      </c>
    </row>
    <row r="62" spans="1:11" ht="18.75" customHeight="1">
      <c r="A62" s="16" t="s">
        <v>74</v>
      </c>
      <c r="B62" s="35">
        <f aca="true" t="shared" si="18" ref="B62:J62">B63+B64+B65+B66+B67+B68</f>
        <v>-153111.71</v>
      </c>
      <c r="C62" s="35">
        <f t="shared" si="18"/>
        <v>-180383.40999999997</v>
      </c>
      <c r="D62" s="35">
        <f t="shared" si="18"/>
        <v>-169072.28</v>
      </c>
      <c r="E62" s="35">
        <f t="shared" si="18"/>
        <v>-227197.82</v>
      </c>
      <c r="F62" s="35">
        <f t="shared" si="18"/>
        <v>-190002.53000000003</v>
      </c>
      <c r="G62" s="35">
        <f t="shared" si="18"/>
        <v>-215608.56</v>
      </c>
      <c r="H62" s="35">
        <f t="shared" si="18"/>
        <v>-162757.8</v>
      </c>
      <c r="I62" s="35">
        <f t="shared" si="18"/>
        <v>-29108</v>
      </c>
      <c r="J62" s="35">
        <f t="shared" si="18"/>
        <v>-54761.8</v>
      </c>
      <c r="K62" s="35">
        <f aca="true" t="shared" si="19" ref="K62:K91">SUM(B62:J62)</f>
        <v>-1382003.9100000001</v>
      </c>
    </row>
    <row r="63" spans="1:11" ht="18.75" customHeight="1">
      <c r="A63" s="12" t="s">
        <v>75</v>
      </c>
      <c r="B63" s="35">
        <f>-ROUND(B9*$D$3,2)</f>
        <v>-123420.2</v>
      </c>
      <c r="C63" s="35">
        <f aca="true" t="shared" si="20" ref="C63:J63">-ROUND(C9*$D$3,2)</f>
        <v>-176293.4</v>
      </c>
      <c r="D63" s="35">
        <f t="shared" si="20"/>
        <v>-149138.6</v>
      </c>
      <c r="E63" s="35">
        <f t="shared" si="20"/>
        <v>-119559.4</v>
      </c>
      <c r="F63" s="35">
        <f t="shared" si="20"/>
        <v>-131248.2</v>
      </c>
      <c r="G63" s="35">
        <f t="shared" si="20"/>
        <v>-172588.4</v>
      </c>
      <c r="H63" s="35">
        <f t="shared" si="20"/>
        <v>-162757.8</v>
      </c>
      <c r="I63" s="35">
        <f t="shared" si="20"/>
        <v>-29108</v>
      </c>
      <c r="J63" s="35">
        <f t="shared" si="20"/>
        <v>-54761.8</v>
      </c>
      <c r="K63" s="35">
        <f t="shared" si="19"/>
        <v>-1118875.8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-589</v>
      </c>
      <c r="C65" s="35">
        <v>-250.8</v>
      </c>
      <c r="D65" s="35">
        <v>-235.6</v>
      </c>
      <c r="E65" s="35">
        <v>-509.2</v>
      </c>
      <c r="F65" s="35">
        <v>-429.4</v>
      </c>
      <c r="G65" s="35">
        <v>-258.4</v>
      </c>
      <c r="H65" s="19">
        <v>0</v>
      </c>
      <c r="I65" s="19">
        <v>0</v>
      </c>
      <c r="J65" s="19">
        <v>0</v>
      </c>
      <c r="K65" s="35">
        <f t="shared" si="19"/>
        <v>-2272.4</v>
      </c>
    </row>
    <row r="66" spans="1:11" ht="18.75" customHeight="1">
      <c r="A66" s="12" t="s">
        <v>105</v>
      </c>
      <c r="B66" s="35">
        <v>-4362.4</v>
      </c>
      <c r="C66" s="35">
        <v>-1675.8</v>
      </c>
      <c r="D66" s="35">
        <v>-1542.8</v>
      </c>
      <c r="E66" s="35">
        <v>-2956.4</v>
      </c>
      <c r="F66" s="35">
        <v>-1383.2</v>
      </c>
      <c r="G66" s="35">
        <v>-957.6</v>
      </c>
      <c r="H66" s="19">
        <v>0</v>
      </c>
      <c r="I66" s="19">
        <v>0</v>
      </c>
      <c r="J66" s="19">
        <v>0</v>
      </c>
      <c r="K66" s="35">
        <f t="shared" si="19"/>
        <v>-12878.2</v>
      </c>
    </row>
    <row r="67" spans="1:11" ht="18.75" customHeight="1">
      <c r="A67" s="12" t="s">
        <v>52</v>
      </c>
      <c r="B67" s="35">
        <v>-24740.11</v>
      </c>
      <c r="C67" s="35">
        <v>-2163.41</v>
      </c>
      <c r="D67" s="35">
        <v>-18155.28</v>
      </c>
      <c r="E67" s="35">
        <v>-104172.82</v>
      </c>
      <c r="F67" s="35">
        <v>-56941.73</v>
      </c>
      <c r="G67" s="35">
        <v>-41804.16</v>
      </c>
      <c r="H67" s="19">
        <v>0</v>
      </c>
      <c r="I67" s="19">
        <v>0</v>
      </c>
      <c r="J67" s="19">
        <v>0</v>
      </c>
      <c r="K67" s="35">
        <f t="shared" si="19"/>
        <v>-247977.51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-20871.03</v>
      </c>
      <c r="C69" s="67">
        <f>SUM(C70:C102)</f>
        <v>-30320.94</v>
      </c>
      <c r="D69" s="67">
        <f>SUM(D70:D102)</f>
        <v>-32084.75</v>
      </c>
      <c r="E69" s="67">
        <f aca="true" t="shared" si="21" ref="E69:J69">SUM(E70:E102)</f>
        <v>-19964.62</v>
      </c>
      <c r="F69" s="67">
        <f t="shared" si="21"/>
        <v>-27825.08</v>
      </c>
      <c r="G69" s="67">
        <f t="shared" si="21"/>
        <v>-40639.020000000004</v>
      </c>
      <c r="H69" s="67">
        <f t="shared" si="21"/>
        <v>-20244.75</v>
      </c>
      <c r="I69" s="67">
        <f t="shared" si="21"/>
        <v>-69607.26999999999</v>
      </c>
      <c r="J69" s="67">
        <f t="shared" si="21"/>
        <v>-13853.56</v>
      </c>
      <c r="K69" s="67">
        <f t="shared" si="19"/>
        <v>-275411.02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8">
        <f>SUM(B100:J100)</f>
        <v>-76700.93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4"/>
    </row>
    <row r="106" spans="1:12" ht="18.75" customHeight="1">
      <c r="A106" s="16" t="s">
        <v>83</v>
      </c>
      <c r="B106" s="24">
        <f aca="true" t="shared" si="23" ref="B106:H106">+B107+B108</f>
        <v>1562223.1799999997</v>
      </c>
      <c r="C106" s="24">
        <f t="shared" si="23"/>
        <v>2319287.01</v>
      </c>
      <c r="D106" s="24">
        <f t="shared" si="23"/>
        <v>2677475.32</v>
      </c>
      <c r="E106" s="24">
        <f t="shared" si="23"/>
        <v>1444069.8999999997</v>
      </c>
      <c r="F106" s="24">
        <f t="shared" si="23"/>
        <v>2040491.9100000001</v>
      </c>
      <c r="G106" s="24">
        <f t="shared" si="23"/>
        <v>2891640.8199999994</v>
      </c>
      <c r="H106" s="24">
        <f t="shared" si="23"/>
        <v>1510255.96</v>
      </c>
      <c r="I106" s="24">
        <f>+I107+I108</f>
        <v>545877.7</v>
      </c>
      <c r="J106" s="24">
        <f>+J107+J108</f>
        <v>951768.6299999999</v>
      </c>
      <c r="K106" s="48">
        <f t="shared" si="22"/>
        <v>15943090.43</v>
      </c>
      <c r="L106" s="54"/>
    </row>
    <row r="107" spans="1:12" ht="18" customHeight="1">
      <c r="A107" s="16" t="s">
        <v>82</v>
      </c>
      <c r="B107" s="24">
        <f aca="true" t="shared" si="24" ref="B107:J107">+B48+B62+B69+B103</f>
        <v>1542903.4799999997</v>
      </c>
      <c r="C107" s="24">
        <f t="shared" si="24"/>
        <v>2293831.69</v>
      </c>
      <c r="D107" s="24">
        <f t="shared" si="24"/>
        <v>2651322.5</v>
      </c>
      <c r="E107" s="24">
        <f t="shared" si="24"/>
        <v>1421119.4199999997</v>
      </c>
      <c r="F107" s="24">
        <f t="shared" si="24"/>
        <v>2016801.9800000002</v>
      </c>
      <c r="G107" s="24">
        <f t="shared" si="24"/>
        <v>2861029.0199999996</v>
      </c>
      <c r="H107" s="24">
        <f t="shared" si="24"/>
        <v>1489677.49</v>
      </c>
      <c r="I107" s="24">
        <f t="shared" si="24"/>
        <v>545877.7</v>
      </c>
      <c r="J107" s="24">
        <f t="shared" si="24"/>
        <v>937406.2499999999</v>
      </c>
      <c r="K107" s="48">
        <f t="shared" si="22"/>
        <v>15759969.53</v>
      </c>
      <c r="L107" s="54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25455.32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8">
        <f t="shared" si="22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15943090.420000002</v>
      </c>
      <c r="L114" s="54"/>
    </row>
    <row r="115" spans="1:11" ht="18.75" customHeight="1">
      <c r="A115" s="26" t="s">
        <v>70</v>
      </c>
      <c r="B115" s="27">
        <v>204340.99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204340.99</v>
      </c>
    </row>
    <row r="116" spans="1:11" ht="18.75" customHeight="1">
      <c r="A116" s="26" t="s">
        <v>71</v>
      </c>
      <c r="B116" s="27">
        <v>1357882.19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6" ref="K116:K133">SUM(B116:J116)</f>
        <v>1357882.19</v>
      </c>
    </row>
    <row r="117" spans="1:11" ht="18.75" customHeight="1">
      <c r="A117" s="26" t="s">
        <v>72</v>
      </c>
      <c r="B117" s="40">
        <v>0</v>
      </c>
      <c r="C117" s="27">
        <f>+C106</f>
        <v>2319287.01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2319287.01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2677475.32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2677475.32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1299662.91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1299662.91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144406.99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144406.99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391396.35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391396.35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728736.58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6"/>
        <v>728736.58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101739.06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6"/>
        <v>101739.06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818619.92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6"/>
        <v>818619.92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844753.01</v>
      </c>
      <c r="H125" s="40">
        <v>0</v>
      </c>
      <c r="I125" s="40">
        <v>0</v>
      </c>
      <c r="J125" s="40">
        <v>0</v>
      </c>
      <c r="K125" s="41">
        <f t="shared" si="26"/>
        <v>844753.01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67060.35</v>
      </c>
      <c r="H126" s="40">
        <v>0</v>
      </c>
      <c r="I126" s="40">
        <v>0</v>
      </c>
      <c r="J126" s="40">
        <v>0</v>
      </c>
      <c r="K126" s="41">
        <f t="shared" si="26"/>
        <v>67060.35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427943.13</v>
      </c>
      <c r="H127" s="40">
        <v>0</v>
      </c>
      <c r="I127" s="40">
        <v>0</v>
      </c>
      <c r="J127" s="40">
        <v>0</v>
      </c>
      <c r="K127" s="41">
        <f t="shared" si="26"/>
        <v>427943.13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425494.69</v>
      </c>
      <c r="H128" s="40">
        <v>0</v>
      </c>
      <c r="I128" s="40">
        <v>0</v>
      </c>
      <c r="J128" s="40">
        <v>0</v>
      </c>
      <c r="K128" s="41">
        <f t="shared" si="26"/>
        <v>425494.69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1126389.64</v>
      </c>
      <c r="H129" s="40">
        <v>0</v>
      </c>
      <c r="I129" s="40">
        <v>0</v>
      </c>
      <c r="J129" s="40">
        <v>0</v>
      </c>
      <c r="K129" s="41">
        <f t="shared" si="26"/>
        <v>1126389.64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538252.81</v>
      </c>
      <c r="I130" s="40">
        <v>0</v>
      </c>
      <c r="J130" s="40">
        <v>0</v>
      </c>
      <c r="K130" s="41">
        <f t="shared" si="26"/>
        <v>538252.81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972003.14</v>
      </c>
      <c r="I131" s="40">
        <v>0</v>
      </c>
      <c r="J131" s="40">
        <v>0</v>
      </c>
      <c r="K131" s="41">
        <f t="shared" si="26"/>
        <v>972003.14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545877.7</v>
      </c>
      <c r="J132" s="40">
        <v>0</v>
      </c>
      <c r="K132" s="41">
        <f t="shared" si="26"/>
        <v>545877.7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951768.63</v>
      </c>
      <c r="K133" s="44">
        <f t="shared" si="26"/>
        <v>951768.63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2017-08-29T19:18:17Z</dcterms:modified>
  <cp:category/>
  <cp:version/>
  <cp:contentType/>
  <cp:contentStatus/>
</cp:coreProperties>
</file>