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<sst xmlns="http://schemas.openxmlformats.org/spreadsheetml/2006/main" count="138" uniqueCount="138">
  <si>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</si>
  <si>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</si>
  <si>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</si>
  <si>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</si>
  <si>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</si>
  <si>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</si>
  <si>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</si>
  <si>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</si>
  <si>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</si>
  <si>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</si>
  <si>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</si>
  <si>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</si>
  <si>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</si>
  <si>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</si>
  <si>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</si>
  <si>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</si>
  <si>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</si>
  <si>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</si>
  <si>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</si>
  <si>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</si>
  <si>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</si>
  <si>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</si>
  <si>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</si>
  <si>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</si>
  <si>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</si>
  <si>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</si>
  <si>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</si>
  <si>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</si>
  <si>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</si>
  <si>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</si>
  <si>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</si>
  <si>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</si>
  <si>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</si>
  <si>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</si>
  <si>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</si>
  <si>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</si>
  <si>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</si>
  <si>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</si>
  <si>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</si>
  <si>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</si>
  <si>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</si>
  <si>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</si>
  <si>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</si>
  <si>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</si>
  <si>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</si>
  <si>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</si>
  <si>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</si>
  <si>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</si>
  <si>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</si>
  <si>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</si>
  <si>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</si>
  <si>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</si>
  <si>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</si>
  <si>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</si>
  <si>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</si>
  <si>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</si>
  <si>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</si>
  <si>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</si>
  <si>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</si>
  <si>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</si>
  <si>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</si>
  <si>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</si>
  <si>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</si>
  <si>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</si>
  <si>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</si>
  <si>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</si>
  <si>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</si>
  <si>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</si>
  <si>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</si>
  <si>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</si>
  <si>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</si>
  <si>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</si>
  <si>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</si>
  <si>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</si>
  <si>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</si>
  <si>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</si>
  <si>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</si>
  <si>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</si>
  <si>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</si>
  <si>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</si>
  <si>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</si>
  <si>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</si>
  <si>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</si>
  <si>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</si>
  <si>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</si>
  <si>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</si>
  <si>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</si>
  <si>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</si>
  <si>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</si>
  <si>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</si>
  <si>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</si>
  <si>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</si>
  <si>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</si>
  <si>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</si>
  <si>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</si>
  <si>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</si>
  <si>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</si>
  <si>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</si>
  <si>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</si>
  <si>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</si>
  <si>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</si>
  <si>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</si>
  <si>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</si>
  <si>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</si>
  <si>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</si>
  <si>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</si>
  <si>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</si>
  <si>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</si>
  <si>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</si>
  <si>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</si>
  <si>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</si>
  <si>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</si>
  <si>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</si>
  <si>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</si>
  <si>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</si>
  <si>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</si>
  <si>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</si>
  <si>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</si>
  <si>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</si>
  <si>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</si>
  <si>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</si>
  <si>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</si>
  <si>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</si>
  <si>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</si>
  <si>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</si>
  <si>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</si>
  <si>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</si>
  <si>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</si>
  <si>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</si>
  <si>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</si>
  <si>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</si>
  <si>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</si>
  <si>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</si>
  <si>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</si>
  <si>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22/08/17 - VENCIMENTO 29/08/17</t>
  </si>
  <si>
    <t>6.2.31. Ajuste de Remuneração Previsto Contratualmente ¹</t>
  </si>
  <si>
    <t>Nota:</t>
  </si>
  <si>
    <t>(1) Ajuste de remuneração previsto contratualmente, período de 26/06 a 24/07/17, parcela 18/20.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</si>
</sst>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592918</v>
      </c>
      <c r="C7" s="9">
        <f t="shared" si="0"/>
        <v>767471</v>
      </c>
      <c r="D7" s="9">
        <f t="shared" si="0"/>
        <v>779962</v>
      </c>
      <c r="E7" s="9">
        <f t="shared" si="0"/>
        <v>537963</v>
      </c>
      <c r="F7" s="9">
        <f t="shared" si="0"/>
        <v>721953</v>
      </c>
      <c r="G7" s="9">
        <f t="shared" si="0"/>
        <v>1185668</v>
      </c>
      <c r="H7" s="9">
        <f t="shared" si="0"/>
        <v>561541</v>
      </c>
      <c r="I7" s="9">
        <f t="shared" si="0"/>
        <v>121122</v>
      </c>
      <c r="J7" s="9">
        <f t="shared" si="0"/>
        <v>322196</v>
      </c>
      <c r="K7" s="9">
        <f t="shared" si="0"/>
        <v>5590794</v>
      </c>
      <c r="L7" s="52"/>
    </row>
    <row r="8" spans="1:11" ht="17.25" customHeight="1">
      <c r="A8" s="10" t="s">
        <v>97</v>
      </c>
      <c r="B8" s="11">
        <f>B9+B12+B16</f>
        <v>278569</v>
      </c>
      <c r="C8" s="11">
        <f aca="true" t="shared" si="1" ref="C8:J8">C9+C12+C16</f>
        <v>372023</v>
      </c>
      <c r="D8" s="11">
        <f t="shared" si="1"/>
        <v>353375</v>
      </c>
      <c r="E8" s="11">
        <f t="shared" si="1"/>
        <v>260806</v>
      </c>
      <c r="F8" s="11">
        <f t="shared" si="1"/>
        <v>336600</v>
      </c>
      <c r="G8" s="11">
        <f t="shared" si="1"/>
        <v>559350</v>
      </c>
      <c r="H8" s="11">
        <f t="shared" si="1"/>
        <v>289847</v>
      </c>
      <c r="I8" s="11">
        <f t="shared" si="1"/>
        <v>53102</v>
      </c>
      <c r="J8" s="11">
        <f t="shared" si="1"/>
        <v>143787</v>
      </c>
      <c r="K8" s="11">
        <f>SUM(B8:J8)</f>
        <v>2647459</v>
      </c>
    </row>
    <row r="9" spans="1:11" ht="17.25" customHeight="1">
      <c r="A9" s="15" t="s">
        <v>16</v>
      </c>
      <c r="B9" s="13">
        <f>+B10+B11</f>
        <v>31851</v>
      </c>
      <c r="C9" s="13">
        <f aca="true" t="shared" si="2" ref="C9:J9">+C10+C11</f>
        <v>45215</v>
      </c>
      <c r="D9" s="13">
        <f t="shared" si="2"/>
        <v>39477</v>
      </c>
      <c r="E9" s="13">
        <f t="shared" si="2"/>
        <v>31292</v>
      </c>
      <c r="F9" s="13">
        <f t="shared" si="2"/>
        <v>33649</v>
      </c>
      <c r="G9" s="13">
        <f t="shared" si="2"/>
        <v>45044</v>
      </c>
      <c r="H9" s="13">
        <f t="shared" si="2"/>
        <v>42722</v>
      </c>
      <c r="I9" s="13">
        <f t="shared" si="2"/>
        <v>7401</v>
      </c>
      <c r="J9" s="13">
        <f t="shared" si="2"/>
        <v>14547</v>
      </c>
      <c r="K9" s="11">
        <f>SUM(B9:J9)</f>
        <v>291198</v>
      </c>
    </row>
    <row r="10" spans="1:11" ht="17.25" customHeight="1">
      <c r="A10" s="29" t="s">
        <v>17</v>
      </c>
      <c r="B10" s="13">
        <v>31851</v>
      </c>
      <c r="C10" s="13">
        <v>45215</v>
      </c>
      <c r="D10" s="13">
        <v>39477</v>
      </c>
      <c r="E10" s="13">
        <v>31292</v>
      </c>
      <c r="F10" s="13">
        <v>33649</v>
      </c>
      <c r="G10" s="13">
        <v>45044</v>
      </c>
      <c r="H10" s="13">
        <v>42722</v>
      </c>
      <c r="I10" s="13">
        <v>7401</v>
      </c>
      <c r="J10" s="13">
        <v>14547</v>
      </c>
      <c r="K10" s="11">
        <f>SUM(B10:J10)</f>
        <v>291198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230818</v>
      </c>
      <c r="C12" s="17">
        <f t="shared" si="3"/>
        <v>304827</v>
      </c>
      <c r="D12" s="17">
        <f t="shared" si="3"/>
        <v>293827</v>
      </c>
      <c r="E12" s="17">
        <f t="shared" si="3"/>
        <v>215358</v>
      </c>
      <c r="F12" s="17">
        <f t="shared" si="3"/>
        <v>280510</v>
      </c>
      <c r="G12" s="17">
        <f t="shared" si="3"/>
        <v>476284</v>
      </c>
      <c r="H12" s="17">
        <f t="shared" si="3"/>
        <v>231333</v>
      </c>
      <c r="I12" s="17">
        <f t="shared" si="3"/>
        <v>42448</v>
      </c>
      <c r="J12" s="17">
        <f t="shared" si="3"/>
        <v>120647</v>
      </c>
      <c r="K12" s="11">
        <f aca="true" t="shared" si="4" ref="K12:K27">SUM(B12:J12)</f>
        <v>2196052</v>
      </c>
    </row>
    <row r="13" spans="1:13" ht="17.25" customHeight="1">
      <c r="A13" s="14" t="s">
        <v>19</v>
      </c>
      <c r="B13" s="13">
        <v>109496</v>
      </c>
      <c r="C13" s="13">
        <v>154774</v>
      </c>
      <c r="D13" s="13">
        <v>153554</v>
      </c>
      <c r="E13" s="13">
        <v>108599</v>
      </c>
      <c r="F13" s="13">
        <v>140264</v>
      </c>
      <c r="G13" s="13">
        <v>222788</v>
      </c>
      <c r="H13" s="13">
        <v>104937</v>
      </c>
      <c r="I13" s="13">
        <v>23691</v>
      </c>
      <c r="J13" s="13">
        <v>62330</v>
      </c>
      <c r="K13" s="11">
        <f t="shared" si="4"/>
        <v>1080433</v>
      </c>
      <c r="L13" s="52"/>
      <c r="M13" s="53"/>
    </row>
    <row r="14" spans="1:12" ht="17.25" customHeight="1">
      <c r="A14" s="14" t="s">
        <v>20</v>
      </c>
      <c r="B14" s="13">
        <v>111230</v>
      </c>
      <c r="C14" s="13">
        <v>134558</v>
      </c>
      <c r="D14" s="13">
        <v>129761</v>
      </c>
      <c r="E14" s="13">
        <v>96999</v>
      </c>
      <c r="F14" s="13">
        <v>129809</v>
      </c>
      <c r="G14" s="13">
        <v>237380</v>
      </c>
      <c r="H14" s="13">
        <v>108723</v>
      </c>
      <c r="I14" s="13">
        <v>16216</v>
      </c>
      <c r="J14" s="13">
        <v>54913</v>
      </c>
      <c r="K14" s="11">
        <f t="shared" si="4"/>
        <v>1019589</v>
      </c>
      <c r="L14" s="52"/>
    </row>
    <row r="15" spans="1:11" ht="17.25" customHeight="1">
      <c r="A15" s="14" t="s">
        <v>21</v>
      </c>
      <c r="B15" s="13">
        <v>10092</v>
      </c>
      <c r="C15" s="13">
        <v>15495</v>
      </c>
      <c r="D15" s="13">
        <v>10512</v>
      </c>
      <c r="E15" s="13">
        <v>9760</v>
      </c>
      <c r="F15" s="13">
        <v>10437</v>
      </c>
      <c r="G15" s="13">
        <v>16116</v>
      </c>
      <c r="H15" s="13">
        <v>17673</v>
      </c>
      <c r="I15" s="13">
        <v>2541</v>
      </c>
      <c r="J15" s="13">
        <v>3404</v>
      </c>
      <c r="K15" s="11">
        <f t="shared" si="4"/>
        <v>96030</v>
      </c>
    </row>
    <row r="16" spans="1:11" ht="17.25" customHeight="1">
      <c r="A16" s="15" t="s">
        <v>93</v>
      </c>
      <c r="B16" s="13">
        <f>B17+B18+B19</f>
        <v>15900</v>
      </c>
      <c r="C16" s="13">
        <f aca="true" t="shared" si="5" ref="C16:J16">C17+C18+C19</f>
        <v>21981</v>
      </c>
      <c r="D16" s="13">
        <f t="shared" si="5"/>
        <v>20071</v>
      </c>
      <c r="E16" s="13">
        <f t="shared" si="5"/>
        <v>14156</v>
      </c>
      <c r="F16" s="13">
        <f t="shared" si="5"/>
        <v>22441</v>
      </c>
      <c r="G16" s="13">
        <f t="shared" si="5"/>
        <v>38022</v>
      </c>
      <c r="H16" s="13">
        <f t="shared" si="5"/>
        <v>15792</v>
      </c>
      <c r="I16" s="13">
        <f t="shared" si="5"/>
        <v>3253</v>
      </c>
      <c r="J16" s="13">
        <f t="shared" si="5"/>
        <v>8593</v>
      </c>
      <c r="K16" s="11">
        <f t="shared" si="4"/>
        <v>160209</v>
      </c>
    </row>
    <row r="17" spans="1:11" ht="17.25" customHeight="1">
      <c r="A17" s="14" t="s">
        <v>94</v>
      </c>
      <c r="B17" s="13">
        <v>15719</v>
      </c>
      <c r="C17" s="13">
        <v>21795</v>
      </c>
      <c r="D17" s="13">
        <v>19904</v>
      </c>
      <c r="E17" s="13">
        <v>14030</v>
      </c>
      <c r="F17" s="13">
        <v>22256</v>
      </c>
      <c r="G17" s="13">
        <v>37677</v>
      </c>
      <c r="H17" s="13">
        <v>15604</v>
      </c>
      <c r="I17" s="13">
        <v>3234</v>
      </c>
      <c r="J17" s="13">
        <v>8505</v>
      </c>
      <c r="K17" s="11">
        <f t="shared" si="4"/>
        <v>158724</v>
      </c>
    </row>
    <row r="18" spans="1:11" ht="17.25" customHeight="1">
      <c r="A18" s="14" t="s">
        <v>95</v>
      </c>
      <c r="B18" s="13">
        <v>172</v>
      </c>
      <c r="C18" s="13">
        <v>171</v>
      </c>
      <c r="D18" s="13">
        <v>159</v>
      </c>
      <c r="E18" s="13">
        <v>120</v>
      </c>
      <c r="F18" s="13">
        <v>169</v>
      </c>
      <c r="G18" s="13">
        <v>320</v>
      </c>
      <c r="H18" s="13">
        <v>171</v>
      </c>
      <c r="I18" s="13">
        <v>15</v>
      </c>
      <c r="J18" s="13">
        <v>81</v>
      </c>
      <c r="K18" s="11">
        <f t="shared" si="4"/>
        <v>1378</v>
      </c>
    </row>
    <row r="19" spans="1:11" ht="17.25" customHeight="1">
      <c r="A19" s="14" t="s">
        <v>96</v>
      </c>
      <c r="B19" s="13">
        <v>9</v>
      </c>
      <c r="C19" s="13">
        <v>15</v>
      </c>
      <c r="D19" s="13">
        <v>8</v>
      </c>
      <c r="E19" s="13">
        <v>6</v>
      </c>
      <c r="F19" s="13">
        <v>16</v>
      </c>
      <c r="G19" s="13">
        <v>25</v>
      </c>
      <c r="H19" s="13">
        <v>17</v>
      </c>
      <c r="I19" s="13">
        <v>4</v>
      </c>
      <c r="J19" s="13">
        <v>7</v>
      </c>
      <c r="K19" s="11">
        <f t="shared" si="4"/>
        <v>107</v>
      </c>
    </row>
    <row r="20" spans="1:11" ht="17.25" customHeight="1">
      <c r="A20" s="16" t="s">
        <v>22</v>
      </c>
      <c r="B20" s="11">
        <f>+B21+B22+B23</f>
        <v>164056</v>
      </c>
      <c r="C20" s="11">
        <f aca="true" t="shared" si="6" ref="C20:J20">+C21+C22+C23</f>
        <v>188965</v>
      </c>
      <c r="D20" s="11">
        <f t="shared" si="6"/>
        <v>211097</v>
      </c>
      <c r="E20" s="11">
        <f t="shared" si="6"/>
        <v>135895</v>
      </c>
      <c r="F20" s="11">
        <f t="shared" si="6"/>
        <v>213206</v>
      </c>
      <c r="G20" s="11">
        <f t="shared" si="6"/>
        <v>388555</v>
      </c>
      <c r="H20" s="11">
        <f t="shared" si="6"/>
        <v>140866</v>
      </c>
      <c r="I20" s="11">
        <f t="shared" si="6"/>
        <v>32851</v>
      </c>
      <c r="J20" s="11">
        <f t="shared" si="6"/>
        <v>82262</v>
      </c>
      <c r="K20" s="11">
        <f t="shared" si="4"/>
        <v>1557753</v>
      </c>
    </row>
    <row r="21" spans="1:12" ht="17.25" customHeight="1">
      <c r="A21" s="12" t="s">
        <v>23</v>
      </c>
      <c r="B21" s="13">
        <v>86275</v>
      </c>
      <c r="C21" s="13">
        <v>109795</v>
      </c>
      <c r="D21" s="13">
        <v>123408</v>
      </c>
      <c r="E21" s="13">
        <v>77048</v>
      </c>
      <c r="F21" s="13">
        <v>119693</v>
      </c>
      <c r="G21" s="13">
        <v>199303</v>
      </c>
      <c r="H21" s="13">
        <v>77344</v>
      </c>
      <c r="I21" s="13">
        <v>20253</v>
      </c>
      <c r="J21" s="13">
        <v>46543</v>
      </c>
      <c r="K21" s="11">
        <f t="shared" si="4"/>
        <v>859662</v>
      </c>
      <c r="L21" s="52"/>
    </row>
    <row r="22" spans="1:12" ht="17.25" customHeight="1">
      <c r="A22" s="12" t="s">
        <v>24</v>
      </c>
      <c r="B22" s="13">
        <v>73374</v>
      </c>
      <c r="C22" s="13">
        <v>73845</v>
      </c>
      <c r="D22" s="13">
        <v>83483</v>
      </c>
      <c r="E22" s="13">
        <v>55658</v>
      </c>
      <c r="F22" s="13">
        <v>89405</v>
      </c>
      <c r="G22" s="13">
        <v>181832</v>
      </c>
      <c r="H22" s="13">
        <v>58008</v>
      </c>
      <c r="I22" s="13">
        <v>11679</v>
      </c>
      <c r="J22" s="13">
        <v>34154</v>
      </c>
      <c r="K22" s="11">
        <f t="shared" si="4"/>
        <v>661438</v>
      </c>
      <c r="L22" s="52"/>
    </row>
    <row r="23" spans="1:11" ht="17.25" customHeight="1">
      <c r="A23" s="12" t="s">
        <v>25</v>
      </c>
      <c r="B23" s="13">
        <v>4407</v>
      </c>
      <c r="C23" s="13">
        <v>5325</v>
      </c>
      <c r="D23" s="13">
        <v>4206</v>
      </c>
      <c r="E23" s="13">
        <v>3189</v>
      </c>
      <c r="F23" s="13">
        <v>4108</v>
      </c>
      <c r="G23" s="13">
        <v>7420</v>
      </c>
      <c r="H23" s="13">
        <v>5514</v>
      </c>
      <c r="I23" s="13">
        <v>919</v>
      </c>
      <c r="J23" s="13">
        <v>1565</v>
      </c>
      <c r="K23" s="11">
        <f t="shared" si="4"/>
        <v>36653</v>
      </c>
    </row>
    <row r="24" spans="1:11" ht="17.25" customHeight="1">
      <c r="A24" s="16" t="s">
        <v>26</v>
      </c>
      <c r="B24" s="13">
        <f>+B25+B26</f>
        <v>150293</v>
      </c>
      <c r="C24" s="13">
        <f aca="true" t="shared" si="7" ref="C24:J24">+C25+C26</f>
        <v>206483</v>
      </c>
      <c r="D24" s="13">
        <f t="shared" si="7"/>
        <v>215490</v>
      </c>
      <c r="E24" s="13">
        <f t="shared" si="7"/>
        <v>141262</v>
      </c>
      <c r="F24" s="13">
        <f t="shared" si="7"/>
        <v>172147</v>
      </c>
      <c r="G24" s="13">
        <f t="shared" si="7"/>
        <v>237763</v>
      </c>
      <c r="H24" s="13">
        <f t="shared" si="7"/>
        <v>122583</v>
      </c>
      <c r="I24" s="13">
        <f t="shared" si="7"/>
        <v>35169</v>
      </c>
      <c r="J24" s="13">
        <f t="shared" si="7"/>
        <v>96147</v>
      </c>
      <c r="K24" s="11">
        <f t="shared" si="4"/>
        <v>1377337</v>
      </c>
    </row>
    <row r="25" spans="1:12" ht="17.25" customHeight="1">
      <c r="A25" s="12" t="s">
        <v>115</v>
      </c>
      <c r="B25" s="13">
        <v>62567</v>
      </c>
      <c r="C25" s="13">
        <v>96051</v>
      </c>
      <c r="D25" s="13">
        <v>105900</v>
      </c>
      <c r="E25" s="13">
        <v>69444</v>
      </c>
      <c r="F25" s="13">
        <v>79084</v>
      </c>
      <c r="G25" s="13">
        <v>104293</v>
      </c>
      <c r="H25" s="13">
        <v>55664</v>
      </c>
      <c r="I25" s="13">
        <v>19306</v>
      </c>
      <c r="J25" s="13">
        <v>43968</v>
      </c>
      <c r="K25" s="11">
        <f t="shared" si="4"/>
        <v>636277</v>
      </c>
      <c r="L25" s="52"/>
    </row>
    <row r="26" spans="1:12" ht="17.25" customHeight="1">
      <c r="A26" s="12" t="s">
        <v>116</v>
      </c>
      <c r="B26" s="13">
        <v>87726</v>
      </c>
      <c r="C26" s="13">
        <v>110432</v>
      </c>
      <c r="D26" s="13">
        <v>109590</v>
      </c>
      <c r="E26" s="13">
        <v>71818</v>
      </c>
      <c r="F26" s="13">
        <v>93063</v>
      </c>
      <c r="G26" s="13">
        <v>133470</v>
      </c>
      <c r="H26" s="13">
        <v>66919</v>
      </c>
      <c r="I26" s="13">
        <v>15863</v>
      </c>
      <c r="J26" s="13">
        <v>52179</v>
      </c>
      <c r="K26" s="11">
        <f t="shared" si="4"/>
        <v>741060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8245</v>
      </c>
      <c r="I27" s="11">
        <v>0</v>
      </c>
      <c r="J27" s="11">
        <v>0</v>
      </c>
      <c r="K27" s="11">
        <f t="shared" si="4"/>
        <v>8245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8105.05</v>
      </c>
      <c r="I35" s="19">
        <v>0</v>
      </c>
      <c r="J35" s="19">
        <v>0</v>
      </c>
      <c r="K35" s="23">
        <f>SUM(B35:J35)</f>
        <v>8105.05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1716370.14</v>
      </c>
      <c r="C47" s="22">
        <f aca="true" t="shared" si="12" ref="C47:H47">+C48+C57</f>
        <v>2483296.4800000004</v>
      </c>
      <c r="D47" s="22">
        <f t="shared" si="12"/>
        <v>2838451.8799999994</v>
      </c>
      <c r="E47" s="22">
        <f t="shared" si="12"/>
        <v>1672142.8099999998</v>
      </c>
      <c r="F47" s="22">
        <f t="shared" si="12"/>
        <v>2214684.16</v>
      </c>
      <c r="G47" s="22">
        <f t="shared" si="12"/>
        <v>3067067.91</v>
      </c>
      <c r="H47" s="22">
        <f t="shared" si="12"/>
        <v>1677320.6099999999</v>
      </c>
      <c r="I47" s="22">
        <f>+I48+I57</f>
        <v>630875.9</v>
      </c>
      <c r="J47" s="22">
        <f>+J48+J57</f>
        <v>1010811.8400000001</v>
      </c>
      <c r="K47" s="22">
        <f>SUM(B47:J47)</f>
        <v>17311021.73</v>
      </c>
    </row>
    <row r="48" spans="1:11" ht="17.25" customHeight="1">
      <c r="A48" s="16" t="s">
        <v>108</v>
      </c>
      <c r="B48" s="23">
        <f>SUM(B49:B56)</f>
        <v>1697050.44</v>
      </c>
      <c r="C48" s="23">
        <f aca="true" t="shared" si="13" ref="C48:J48">SUM(C49:C56)</f>
        <v>2457841.1600000006</v>
      </c>
      <c r="D48" s="23">
        <f t="shared" si="13"/>
        <v>2812299.0599999996</v>
      </c>
      <c r="E48" s="23">
        <f t="shared" si="13"/>
        <v>1649192.3299999998</v>
      </c>
      <c r="F48" s="23">
        <f t="shared" si="13"/>
        <v>2190994.23</v>
      </c>
      <c r="G48" s="23">
        <f t="shared" si="13"/>
        <v>3036456.1100000003</v>
      </c>
      <c r="H48" s="23">
        <f t="shared" si="13"/>
        <v>1656742.14</v>
      </c>
      <c r="I48" s="23">
        <f t="shared" si="13"/>
        <v>630875.9</v>
      </c>
      <c r="J48" s="23">
        <f t="shared" si="13"/>
        <v>996449.4600000001</v>
      </c>
      <c r="K48" s="23">
        <f aca="true" t="shared" si="14" ref="K48:K57">SUM(B48:J48)</f>
        <v>17127900.830000002</v>
      </c>
    </row>
    <row r="49" spans="1:11" ht="17.25" customHeight="1">
      <c r="A49" s="34" t="s">
        <v>43</v>
      </c>
      <c r="B49" s="23">
        <f aca="true" t="shared" si="15" ref="B49:H49">ROUND(B30*B7,2)</f>
        <v>1695804.77</v>
      </c>
      <c r="C49" s="23">
        <f t="shared" si="15"/>
        <v>2450381.41</v>
      </c>
      <c r="D49" s="23">
        <f t="shared" si="15"/>
        <v>2809813.11</v>
      </c>
      <c r="E49" s="23">
        <f t="shared" si="15"/>
        <v>1648211.04</v>
      </c>
      <c r="F49" s="23">
        <f t="shared" si="15"/>
        <v>2189105.89</v>
      </c>
      <c r="G49" s="23">
        <f t="shared" si="15"/>
        <v>3033650.14</v>
      </c>
      <c r="H49" s="23">
        <f t="shared" si="15"/>
        <v>1647505.14</v>
      </c>
      <c r="I49" s="23">
        <f>ROUND(I30*I7,2)</f>
        <v>629810.18</v>
      </c>
      <c r="J49" s="23">
        <f>ROUND(J30*J7,2)</f>
        <v>994232.42</v>
      </c>
      <c r="K49" s="23">
        <f t="shared" si="14"/>
        <v>17098514.1</v>
      </c>
    </row>
    <row r="50" spans="1:11" ht="17.25" customHeight="1">
      <c r="A50" s="34" t="s">
        <v>44</v>
      </c>
      <c r="B50" s="19">
        <v>0</v>
      </c>
      <c r="C50" s="23">
        <f>ROUND(C31*C7,2)</f>
        <v>5446.64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5446.64</v>
      </c>
    </row>
    <row r="51" spans="1:11" ht="17.25" customHeight="1">
      <c r="A51" s="66" t="s">
        <v>104</v>
      </c>
      <c r="B51" s="67">
        <f aca="true" t="shared" si="16" ref="B51:H51">ROUND(B32*B7,2)</f>
        <v>-2846.01</v>
      </c>
      <c r="C51" s="67">
        <f t="shared" si="16"/>
        <v>-3760.61</v>
      </c>
      <c r="D51" s="67">
        <f t="shared" si="16"/>
        <v>-3899.81</v>
      </c>
      <c r="E51" s="67">
        <f t="shared" si="16"/>
        <v>-2464.11</v>
      </c>
      <c r="F51" s="67">
        <f t="shared" si="16"/>
        <v>-3393.18</v>
      </c>
      <c r="G51" s="67">
        <f t="shared" si="16"/>
        <v>-4624.11</v>
      </c>
      <c r="H51" s="67">
        <f t="shared" si="16"/>
        <v>-2583.09</v>
      </c>
      <c r="I51" s="19">
        <v>0</v>
      </c>
      <c r="J51" s="19">
        <v>0</v>
      </c>
      <c r="K51" s="67">
        <f>SUM(B51:J51)</f>
        <v>-23570.920000000002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8105.05</v>
      </c>
      <c r="I53" s="31">
        <f>+I35</f>
        <v>0</v>
      </c>
      <c r="J53" s="31">
        <f>+J35</f>
        <v>0</v>
      </c>
      <c r="K53" s="23">
        <f t="shared" si="14"/>
        <v>8105.05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-277382.58</v>
      </c>
      <c r="C61" s="35">
        <f t="shared" si="17"/>
        <v>-205918.86000000002</v>
      </c>
      <c r="D61" s="35">
        <f t="shared" si="17"/>
        <v>-236647.13</v>
      </c>
      <c r="E61" s="35">
        <f t="shared" si="17"/>
        <v>-346400.36</v>
      </c>
      <c r="F61" s="35">
        <f t="shared" si="17"/>
        <v>-353535.81</v>
      </c>
      <c r="G61" s="35">
        <f t="shared" si="17"/>
        <v>-365972.72000000003</v>
      </c>
      <c r="H61" s="35">
        <f t="shared" si="17"/>
        <v>-182588.35</v>
      </c>
      <c r="I61" s="35">
        <f t="shared" si="17"/>
        <v>-97731.06999999999</v>
      </c>
      <c r="J61" s="35">
        <f t="shared" si="17"/>
        <v>-69132.16</v>
      </c>
      <c r="K61" s="35">
        <f>SUM(B61:J61)</f>
        <v>-2135309.0400000005</v>
      </c>
    </row>
    <row r="62" spans="1:11" ht="18.75" customHeight="1">
      <c r="A62" s="16" t="s">
        <v>74</v>
      </c>
      <c r="B62" s="35">
        <f aca="true" t="shared" si="18" ref="B62:J62">B63+B64+B65+B66+B67+B68</f>
        <v>-256511.55000000002</v>
      </c>
      <c r="C62" s="35">
        <f t="shared" si="18"/>
        <v>-175597.92</v>
      </c>
      <c r="D62" s="35">
        <f t="shared" si="18"/>
        <v>-204562.38</v>
      </c>
      <c r="E62" s="35">
        <f t="shared" si="18"/>
        <v>-326435.74</v>
      </c>
      <c r="F62" s="35">
        <f t="shared" si="18"/>
        <v>-325710.73</v>
      </c>
      <c r="G62" s="35">
        <f t="shared" si="18"/>
        <v>-325333.7</v>
      </c>
      <c r="H62" s="35">
        <f t="shared" si="18"/>
        <v>-162343.6</v>
      </c>
      <c r="I62" s="35">
        <f t="shared" si="18"/>
        <v>-28123.8</v>
      </c>
      <c r="J62" s="35">
        <f t="shared" si="18"/>
        <v>-55278.6</v>
      </c>
      <c r="K62" s="35">
        <f aca="true" t="shared" si="19" ref="K62:K91">SUM(B62:J62)</f>
        <v>-1859898.0200000003</v>
      </c>
    </row>
    <row r="63" spans="1:11" ht="18.75" customHeight="1">
      <c r="A63" s="12" t="s">
        <v>75</v>
      </c>
      <c r="B63" s="35">
        <f>-ROUND(B9*$D$3,2)</f>
        <v>-121033.8</v>
      </c>
      <c r="C63" s="35">
        <f aca="true" t="shared" si="20" ref="C63:J63">-ROUND(C9*$D$3,2)</f>
        <v>-171817</v>
      </c>
      <c r="D63" s="35">
        <f t="shared" si="20"/>
        <v>-150012.6</v>
      </c>
      <c r="E63" s="35">
        <f t="shared" si="20"/>
        <v>-118909.6</v>
      </c>
      <c r="F63" s="35">
        <f t="shared" si="20"/>
        <v>-127866.2</v>
      </c>
      <c r="G63" s="35">
        <f t="shared" si="20"/>
        <v>-171167.2</v>
      </c>
      <c r="H63" s="35">
        <f t="shared" si="20"/>
        <v>-162343.6</v>
      </c>
      <c r="I63" s="35">
        <f t="shared" si="20"/>
        <v>-28123.8</v>
      </c>
      <c r="J63" s="35">
        <f t="shared" si="20"/>
        <v>-55278.6</v>
      </c>
      <c r="K63" s="35">
        <f t="shared" si="19"/>
        <v>-1106552.4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-2021.6</v>
      </c>
      <c r="C65" s="35">
        <v>-250.8</v>
      </c>
      <c r="D65" s="35">
        <v>-581.4</v>
      </c>
      <c r="E65" s="35">
        <v>-1010.8</v>
      </c>
      <c r="F65" s="35">
        <v>-1045</v>
      </c>
      <c r="G65" s="35">
        <v>-775.2</v>
      </c>
      <c r="H65" s="19">
        <v>0</v>
      </c>
      <c r="I65" s="19">
        <v>0</v>
      </c>
      <c r="J65" s="19">
        <v>0</v>
      </c>
      <c r="K65" s="35">
        <f t="shared" si="19"/>
        <v>-5684.8</v>
      </c>
    </row>
    <row r="66" spans="1:11" ht="18.75" customHeight="1">
      <c r="A66" s="12" t="s">
        <v>105</v>
      </c>
      <c r="B66" s="35">
        <v>-7584.8</v>
      </c>
      <c r="C66" s="35">
        <v>-1003.2</v>
      </c>
      <c r="D66" s="35">
        <v>-2238.2</v>
      </c>
      <c r="E66" s="35">
        <v>-5076.8</v>
      </c>
      <c r="F66" s="35">
        <v>-2793</v>
      </c>
      <c r="G66" s="35">
        <v>-1729</v>
      </c>
      <c r="H66" s="19">
        <v>0</v>
      </c>
      <c r="I66" s="19">
        <v>0</v>
      </c>
      <c r="J66" s="19">
        <v>0</v>
      </c>
      <c r="K66" s="35">
        <f t="shared" si="19"/>
        <v>-20425</v>
      </c>
    </row>
    <row r="67" spans="1:11" ht="18.75" customHeight="1">
      <c r="A67" s="12" t="s">
        <v>52</v>
      </c>
      <c r="B67" s="35">
        <v>-125871.35</v>
      </c>
      <c r="C67" s="35">
        <v>-2526.92</v>
      </c>
      <c r="D67" s="35">
        <v>-51730.18</v>
      </c>
      <c r="E67" s="35">
        <v>-201438.54</v>
      </c>
      <c r="F67" s="35">
        <v>-194006.53</v>
      </c>
      <c r="G67" s="35">
        <v>-151662.3</v>
      </c>
      <c r="H67" s="19">
        <v>0</v>
      </c>
      <c r="I67" s="19">
        <v>0</v>
      </c>
      <c r="J67" s="19">
        <v>0</v>
      </c>
      <c r="K67" s="35">
        <f t="shared" si="19"/>
        <v>-727235.8200000001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-20871.03</v>
      </c>
      <c r="C69" s="67">
        <f>SUM(C70:C102)</f>
        <v>-30320.94</v>
      </c>
      <c r="D69" s="67">
        <f>SUM(D70:D102)</f>
        <v>-32084.75</v>
      </c>
      <c r="E69" s="67">
        <f aca="true" t="shared" si="21" ref="E69:J69">SUM(E70:E102)</f>
        <v>-19964.62</v>
      </c>
      <c r="F69" s="67">
        <f t="shared" si="21"/>
        <v>-27825.08</v>
      </c>
      <c r="G69" s="67">
        <f t="shared" si="21"/>
        <v>-40639.020000000004</v>
      </c>
      <c r="H69" s="67">
        <f t="shared" si="21"/>
        <v>-20244.75</v>
      </c>
      <c r="I69" s="67">
        <f t="shared" si="21"/>
        <v>-69607.26999999999</v>
      </c>
      <c r="J69" s="67">
        <f t="shared" si="21"/>
        <v>-13853.56</v>
      </c>
      <c r="K69" s="67">
        <f t="shared" si="19"/>
        <v>-275411.02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8">
        <f>SUM(B100:J100)</f>
        <v>-76700.93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4"/>
    </row>
    <row r="106" spans="1:12" ht="18.75" customHeight="1">
      <c r="A106" s="16" t="s">
        <v>83</v>
      </c>
      <c r="B106" s="24">
        <f aca="true" t="shared" si="23" ref="B106:H106">+B107+B108</f>
        <v>1438987.5599999998</v>
      </c>
      <c r="C106" s="24">
        <f t="shared" si="23"/>
        <v>2277377.6200000006</v>
      </c>
      <c r="D106" s="24">
        <f t="shared" si="23"/>
        <v>2601804.7499999995</v>
      </c>
      <c r="E106" s="24">
        <f t="shared" si="23"/>
        <v>1325742.4499999997</v>
      </c>
      <c r="F106" s="24">
        <f t="shared" si="23"/>
        <v>1861148.3499999999</v>
      </c>
      <c r="G106" s="24">
        <f t="shared" si="23"/>
        <v>2701095.19</v>
      </c>
      <c r="H106" s="24">
        <f t="shared" si="23"/>
        <v>1494732.2599999998</v>
      </c>
      <c r="I106" s="24">
        <f>+I107+I108</f>
        <v>533144.83</v>
      </c>
      <c r="J106" s="24">
        <f>+J107+J108</f>
        <v>941679.68</v>
      </c>
      <c r="K106" s="48">
        <f t="shared" si="22"/>
        <v>15175712.689999998</v>
      </c>
      <c r="L106" s="54"/>
    </row>
    <row r="107" spans="1:12" ht="18" customHeight="1">
      <c r="A107" s="16" t="s">
        <v>82</v>
      </c>
      <c r="B107" s="24">
        <f aca="true" t="shared" si="24" ref="B107:J107">+B48+B62+B69+B103</f>
        <v>1419667.8599999999</v>
      </c>
      <c r="C107" s="24">
        <f t="shared" si="24"/>
        <v>2251922.3000000007</v>
      </c>
      <c r="D107" s="24">
        <f t="shared" si="24"/>
        <v>2575651.9299999997</v>
      </c>
      <c r="E107" s="24">
        <f t="shared" si="24"/>
        <v>1302791.9699999997</v>
      </c>
      <c r="F107" s="24">
        <f t="shared" si="24"/>
        <v>1837458.42</v>
      </c>
      <c r="G107" s="24">
        <f t="shared" si="24"/>
        <v>2670483.39</v>
      </c>
      <c r="H107" s="24">
        <f t="shared" si="24"/>
        <v>1474153.7899999998</v>
      </c>
      <c r="I107" s="24">
        <f t="shared" si="24"/>
        <v>533144.83</v>
      </c>
      <c r="J107" s="24">
        <f t="shared" si="24"/>
        <v>927317.3</v>
      </c>
      <c r="K107" s="48">
        <f t="shared" si="22"/>
        <v>14992591.790000001</v>
      </c>
      <c r="L107" s="54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25455.32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8">
        <f t="shared" si="22"/>
        <v>183120.9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7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15175712.709999997</v>
      </c>
      <c r="L114" s="54"/>
    </row>
    <row r="115" spans="1:11" ht="18.75" customHeight="1">
      <c r="A115" s="26" t="s">
        <v>70</v>
      </c>
      <c r="B115" s="27">
        <v>185536.73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185536.73</v>
      </c>
    </row>
    <row r="116" spans="1:11" ht="18.75" customHeight="1">
      <c r="A116" s="26" t="s">
        <v>71</v>
      </c>
      <c r="B116" s="27">
        <v>1253450.83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6" ref="K116:K133">SUM(B116:J116)</f>
        <v>1253450.83</v>
      </c>
    </row>
    <row r="117" spans="1:11" ht="18.75" customHeight="1">
      <c r="A117" s="26" t="s">
        <v>72</v>
      </c>
      <c r="B117" s="40">
        <v>0</v>
      </c>
      <c r="C117" s="27">
        <f>+C106</f>
        <v>2277377.6200000006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2277377.6200000006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2601804.7499999995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2601804.7499999995</v>
      </c>
    </row>
    <row r="119" spans="1:11" ht="18.75" customHeight="1">
      <c r="A119" s="26" t="s">
        <v>118</v>
      </c>
      <c r="B119" s="40">
        <v>0</v>
      </c>
      <c r="C119" s="40">
        <v>0</v>
      </c>
      <c r="D119" s="40">
        <v>0</v>
      </c>
      <c r="E119" s="27">
        <v>1193168.2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1193168.2</v>
      </c>
    </row>
    <row r="120" spans="1:11" ht="18.75" customHeight="1">
      <c r="A120" s="26" t="s">
        <v>119</v>
      </c>
      <c r="B120" s="40">
        <v>0</v>
      </c>
      <c r="C120" s="40">
        <v>0</v>
      </c>
      <c r="D120" s="40">
        <v>0</v>
      </c>
      <c r="E120" s="27">
        <v>132574.25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132574.25</v>
      </c>
    </row>
    <row r="121" spans="1:11" ht="18.75" customHeight="1">
      <c r="A121" s="68" t="s">
        <v>120</v>
      </c>
      <c r="B121" s="40">
        <v>0</v>
      </c>
      <c r="C121" s="40">
        <v>0</v>
      </c>
      <c r="D121" s="40">
        <v>0</v>
      </c>
      <c r="E121" s="40">
        <v>0</v>
      </c>
      <c r="F121" s="27">
        <v>383551.73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383551.73</v>
      </c>
    </row>
    <row r="122" spans="1:11" ht="18.75" customHeight="1">
      <c r="A122" s="68" t="s">
        <v>121</v>
      </c>
      <c r="B122" s="40">
        <v>0</v>
      </c>
      <c r="C122" s="40">
        <v>0</v>
      </c>
      <c r="D122" s="40">
        <v>0</v>
      </c>
      <c r="E122" s="40">
        <v>0</v>
      </c>
      <c r="F122" s="27">
        <v>715478.58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6"/>
        <v>715478.58</v>
      </c>
    </row>
    <row r="123" spans="1:11" ht="18.75" customHeight="1">
      <c r="A123" s="68" t="s">
        <v>122</v>
      </c>
      <c r="B123" s="40">
        <v>0</v>
      </c>
      <c r="C123" s="40">
        <v>0</v>
      </c>
      <c r="D123" s="40">
        <v>0</v>
      </c>
      <c r="E123" s="40">
        <v>0</v>
      </c>
      <c r="F123" s="27">
        <v>85933.34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6"/>
        <v>85933.34</v>
      </c>
    </row>
    <row r="124" spans="1:11" ht="18.75" customHeight="1">
      <c r="A124" s="68" t="s">
        <v>123</v>
      </c>
      <c r="B124" s="70">
        <v>0</v>
      </c>
      <c r="C124" s="70">
        <v>0</v>
      </c>
      <c r="D124" s="70">
        <v>0</v>
      </c>
      <c r="E124" s="70">
        <v>0</v>
      </c>
      <c r="F124" s="71">
        <v>676184.7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6"/>
        <v>676184.7</v>
      </c>
    </row>
    <row r="125" spans="1:11" ht="18.75" customHeight="1">
      <c r="A125" s="68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767447.97</v>
      </c>
      <c r="H125" s="40">
        <v>0</v>
      </c>
      <c r="I125" s="40">
        <v>0</v>
      </c>
      <c r="J125" s="40">
        <v>0</v>
      </c>
      <c r="K125" s="41">
        <f t="shared" si="26"/>
        <v>767447.97</v>
      </c>
    </row>
    <row r="126" spans="1:11" ht="18.75" customHeight="1">
      <c r="A126" s="68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63246.38</v>
      </c>
      <c r="H126" s="40">
        <v>0</v>
      </c>
      <c r="I126" s="40">
        <v>0</v>
      </c>
      <c r="J126" s="40">
        <v>0</v>
      </c>
      <c r="K126" s="41">
        <f t="shared" si="26"/>
        <v>63246.38</v>
      </c>
    </row>
    <row r="127" spans="1:11" ht="18.75" customHeight="1">
      <c r="A127" s="68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400584.12</v>
      </c>
      <c r="H127" s="40">
        <v>0</v>
      </c>
      <c r="I127" s="40">
        <v>0</v>
      </c>
      <c r="J127" s="40">
        <v>0</v>
      </c>
      <c r="K127" s="41">
        <f t="shared" si="26"/>
        <v>400584.12</v>
      </c>
    </row>
    <row r="128" spans="1:11" ht="18.75" customHeight="1">
      <c r="A128" s="68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405092.45</v>
      </c>
      <c r="H128" s="40">
        <v>0</v>
      </c>
      <c r="I128" s="40">
        <v>0</v>
      </c>
      <c r="J128" s="40">
        <v>0</v>
      </c>
      <c r="K128" s="41">
        <f t="shared" si="26"/>
        <v>405092.45</v>
      </c>
    </row>
    <row r="129" spans="1:11" ht="18.75" customHeight="1">
      <c r="A129" s="68" t="s">
        <v>128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1064724.28</v>
      </c>
      <c r="H129" s="40">
        <v>0</v>
      </c>
      <c r="I129" s="40">
        <v>0</v>
      </c>
      <c r="J129" s="40">
        <v>0</v>
      </c>
      <c r="K129" s="41">
        <f t="shared" si="26"/>
        <v>1064724.28</v>
      </c>
    </row>
    <row r="130" spans="1:11" ht="18.75" customHeight="1">
      <c r="A130" s="68" t="s">
        <v>129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533019.66</v>
      </c>
      <c r="I130" s="40">
        <v>0</v>
      </c>
      <c r="J130" s="40">
        <v>0</v>
      </c>
      <c r="K130" s="41">
        <f t="shared" si="26"/>
        <v>533019.66</v>
      </c>
    </row>
    <row r="131" spans="1:11" ht="18.75" customHeight="1">
      <c r="A131" s="68" t="s">
        <v>130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961712.61</v>
      </c>
      <c r="I131" s="40">
        <v>0</v>
      </c>
      <c r="J131" s="40">
        <v>0</v>
      </c>
      <c r="K131" s="41">
        <f t="shared" si="26"/>
        <v>961712.61</v>
      </c>
    </row>
    <row r="132" spans="1:11" ht="18.75" customHeight="1">
      <c r="A132" s="68" t="s">
        <v>131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533144.83</v>
      </c>
      <c r="J132" s="40">
        <v>0</v>
      </c>
      <c r="K132" s="41">
        <f t="shared" si="26"/>
        <v>533144.83</v>
      </c>
    </row>
    <row r="133" spans="1:11" ht="18.75" customHeight="1">
      <c r="A133" s="69" t="s">
        <v>132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941679.68</v>
      </c>
      <c r="K133" s="44">
        <f t="shared" si="26"/>
        <v>941679.68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2017-08-28T19:52:54Z</dcterms:modified>
  <cp:category/>
  <cp:version/>
  <cp:contentType/>
  <cp:contentStatus/>
</cp:coreProperties>
</file>