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<sst xmlns="http://schemas.openxmlformats.org/spreadsheetml/2006/main" count="138" uniqueCount="138">
  <si>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</si>
  <si>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</si>
  <si>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</si>
  <si>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</si>
  <si>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</si>
  <si>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</si>
  <si>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</si>
  <si>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</si>
  <si>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</si>
  <si>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</si>
  <si>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</si>
  <si>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</si>
  <si>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</si>
  <si>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</si>
  <si>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</si>
  <si>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</si>
  <si>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</si>
  <si>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</si>
  <si>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</si>
  <si>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</si>
  <si>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</si>
  <si>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</si>
  <si>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</si>
  <si>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</si>
  <si>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</si>
  <si>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</si>
  <si>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</si>
  <si>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</si>
  <si>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</si>
  <si>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</si>
  <si>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</si>
  <si>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</si>
  <si>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</si>
  <si>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</si>
  <si>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</si>
  <si>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</si>
  <si>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</si>
  <si>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</si>
  <si>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</si>
  <si>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</si>
  <si>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</si>
  <si>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</si>
  <si>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</si>
  <si>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</si>
  <si>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</si>
  <si>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</si>
  <si>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</si>
  <si>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</si>
  <si>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</si>
  <si>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</si>
  <si>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</si>
  <si>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</si>
  <si>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</si>
  <si>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</si>
  <si>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</si>
  <si>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</si>
  <si>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</si>
  <si>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</si>
  <si>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</si>
  <si>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</si>
  <si>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</si>
  <si>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</si>
  <si>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</si>
  <si>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</si>
  <si>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</si>
  <si>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</si>
  <si>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</si>
  <si>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</si>
  <si>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</si>
  <si>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</si>
  <si>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</si>
  <si>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</si>
  <si>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</si>
  <si>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</si>
  <si>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</si>
  <si>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</si>
  <si>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</si>
  <si>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</si>
  <si>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</si>
  <si>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</si>
  <si>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</si>
  <si>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</si>
  <si>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</si>
  <si>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</si>
  <si>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</si>
  <si>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</si>
  <si>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</si>
  <si>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</si>
  <si>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</si>
  <si>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</si>
  <si>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</si>
  <si>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</si>
  <si>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</si>
  <si>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</si>
  <si>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</si>
  <si>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</si>
  <si>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</si>
  <si>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</si>
  <si>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</si>
  <si>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</si>
  <si>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</si>
  <si>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</si>
  <si>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</si>
  <si>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</si>
  <si>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</si>
  <si>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</si>
  <si>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</si>
  <si>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</si>
  <si>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</si>
  <si>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</si>
  <si>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</si>
  <si>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</si>
  <si>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</si>
  <si>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</si>
  <si>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</si>
  <si>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</si>
  <si>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</si>
  <si>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</si>
  <si>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</si>
  <si>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</si>
  <si>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</si>
  <si>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</si>
  <si>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</si>
  <si>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</si>
  <si>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</si>
  <si>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</si>
  <si>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</si>
  <si>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</si>
  <si>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</si>
  <si>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</si>
  <si>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</si>
  <si>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</si>
  <si>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</si>
  <si>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</si>
  <si>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16/08/17 - VENCIMENTO 23/08/17</t>
  </si>
  <si>
    <t>6.2.31. Ajuste de Remuneração Previsto Contratualmente ¹</t>
  </si>
  <si>
    <t>Nota:</t>
  </si>
  <si>
    <t>(1) Ajuste de remuneração previsto contratualmente, período de 25/05 a 25/06/17, parcela 14/20.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</si>
</sst>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592513</v>
      </c>
      <c r="C7" s="9">
        <f t="shared" si="0"/>
        <v>762085</v>
      </c>
      <c r="D7" s="9">
        <f t="shared" si="0"/>
        <v>764443</v>
      </c>
      <c r="E7" s="9">
        <f t="shared" si="0"/>
        <v>529336</v>
      </c>
      <c r="F7" s="9">
        <f t="shared" si="0"/>
        <v>721991</v>
      </c>
      <c r="G7" s="9">
        <f t="shared" si="0"/>
        <v>1214201</v>
      </c>
      <c r="H7" s="9">
        <f t="shared" si="0"/>
        <v>563146</v>
      </c>
      <c r="I7" s="9">
        <f t="shared" si="0"/>
        <v>120624</v>
      </c>
      <c r="J7" s="9">
        <f t="shared" si="0"/>
        <v>319348</v>
      </c>
      <c r="K7" s="9">
        <f t="shared" si="0"/>
        <v>5587687</v>
      </c>
      <c r="L7" s="52"/>
    </row>
    <row r="8" spans="1:11" ht="17.25" customHeight="1">
      <c r="A8" s="10" t="s">
        <v>97</v>
      </c>
      <c r="B8" s="11">
        <f>B9+B12+B16</f>
        <v>280374</v>
      </c>
      <c r="C8" s="11">
        <f aca="true" t="shared" si="1" ref="C8:J8">C9+C12+C16</f>
        <v>371146</v>
      </c>
      <c r="D8" s="11">
        <f t="shared" si="1"/>
        <v>346838</v>
      </c>
      <c r="E8" s="11">
        <f t="shared" si="1"/>
        <v>257638</v>
      </c>
      <c r="F8" s="11">
        <f t="shared" si="1"/>
        <v>336934</v>
      </c>
      <c r="G8" s="11">
        <f t="shared" si="1"/>
        <v>568189</v>
      </c>
      <c r="H8" s="11">
        <f t="shared" si="1"/>
        <v>291905</v>
      </c>
      <c r="I8" s="11">
        <f t="shared" si="1"/>
        <v>53478</v>
      </c>
      <c r="J8" s="11">
        <f t="shared" si="1"/>
        <v>143065</v>
      </c>
      <c r="K8" s="11">
        <f>SUM(B8:J8)</f>
        <v>2649567</v>
      </c>
    </row>
    <row r="9" spans="1:11" ht="17.25" customHeight="1">
      <c r="A9" s="15" t="s">
        <v>16</v>
      </c>
      <c r="B9" s="13">
        <f>+B10+B11</f>
        <v>30670</v>
      </c>
      <c r="C9" s="13">
        <f aca="true" t="shared" si="2" ref="C9:J9">+C10+C11</f>
        <v>43249</v>
      </c>
      <c r="D9" s="13">
        <f t="shared" si="2"/>
        <v>35620</v>
      </c>
      <c r="E9" s="13">
        <f t="shared" si="2"/>
        <v>28917</v>
      </c>
      <c r="F9" s="13">
        <f t="shared" si="2"/>
        <v>31609</v>
      </c>
      <c r="G9" s="13">
        <f t="shared" si="2"/>
        <v>42796</v>
      </c>
      <c r="H9" s="13">
        <f t="shared" si="2"/>
        <v>41204</v>
      </c>
      <c r="I9" s="13">
        <f t="shared" si="2"/>
        <v>7130</v>
      </c>
      <c r="J9" s="13">
        <f t="shared" si="2"/>
        <v>13234</v>
      </c>
      <c r="K9" s="11">
        <f>SUM(B9:J9)</f>
        <v>274429</v>
      </c>
    </row>
    <row r="10" spans="1:11" ht="17.25" customHeight="1">
      <c r="A10" s="29" t="s">
        <v>17</v>
      </c>
      <c r="B10" s="13">
        <v>30670</v>
      </c>
      <c r="C10" s="13">
        <v>43249</v>
      </c>
      <c r="D10" s="13">
        <v>35620</v>
      </c>
      <c r="E10" s="13">
        <v>28917</v>
      </c>
      <c r="F10" s="13">
        <v>31609</v>
      </c>
      <c r="G10" s="13">
        <v>42796</v>
      </c>
      <c r="H10" s="13">
        <v>41204</v>
      </c>
      <c r="I10" s="13">
        <v>7130</v>
      </c>
      <c r="J10" s="13">
        <v>13234</v>
      </c>
      <c r="K10" s="11">
        <f>SUM(B10:J10)</f>
        <v>274429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233395</v>
      </c>
      <c r="C12" s="17">
        <f t="shared" si="3"/>
        <v>305659</v>
      </c>
      <c r="D12" s="17">
        <f t="shared" si="3"/>
        <v>290926</v>
      </c>
      <c r="E12" s="17">
        <f t="shared" si="3"/>
        <v>214296</v>
      </c>
      <c r="F12" s="17">
        <f t="shared" si="3"/>
        <v>282299</v>
      </c>
      <c r="G12" s="17">
        <f t="shared" si="3"/>
        <v>485624</v>
      </c>
      <c r="H12" s="17">
        <f t="shared" si="3"/>
        <v>234746</v>
      </c>
      <c r="I12" s="17">
        <f t="shared" si="3"/>
        <v>42983</v>
      </c>
      <c r="J12" s="17">
        <f t="shared" si="3"/>
        <v>120997</v>
      </c>
      <c r="K12" s="11">
        <f aca="true" t="shared" si="4" ref="K12:K27">SUM(B12:J12)</f>
        <v>2210925</v>
      </c>
    </row>
    <row r="13" spans="1:13" ht="17.25" customHeight="1">
      <c r="A13" s="14" t="s">
        <v>19</v>
      </c>
      <c r="B13" s="13">
        <v>107419</v>
      </c>
      <c r="C13" s="13">
        <v>150385</v>
      </c>
      <c r="D13" s="13">
        <v>147972</v>
      </c>
      <c r="E13" s="13">
        <v>105269</v>
      </c>
      <c r="F13" s="13">
        <v>137031</v>
      </c>
      <c r="G13" s="13">
        <v>220792</v>
      </c>
      <c r="H13" s="13">
        <v>102978</v>
      </c>
      <c r="I13" s="13">
        <v>23183</v>
      </c>
      <c r="J13" s="13">
        <v>60433</v>
      </c>
      <c r="K13" s="11">
        <f t="shared" si="4"/>
        <v>1055462</v>
      </c>
      <c r="L13" s="52"/>
      <c r="M13" s="53"/>
    </row>
    <row r="14" spans="1:12" ht="17.25" customHeight="1">
      <c r="A14" s="14" t="s">
        <v>20</v>
      </c>
      <c r="B14" s="13">
        <v>115723</v>
      </c>
      <c r="C14" s="13">
        <v>139141</v>
      </c>
      <c r="D14" s="13">
        <v>132553</v>
      </c>
      <c r="E14" s="13">
        <v>99474</v>
      </c>
      <c r="F14" s="13">
        <v>135056</v>
      </c>
      <c r="G14" s="13">
        <v>248698</v>
      </c>
      <c r="H14" s="13">
        <v>113187</v>
      </c>
      <c r="I14" s="13">
        <v>17247</v>
      </c>
      <c r="J14" s="13">
        <v>57006</v>
      </c>
      <c r="K14" s="11">
        <f t="shared" si="4"/>
        <v>1058085</v>
      </c>
      <c r="L14" s="52"/>
    </row>
    <row r="15" spans="1:11" ht="17.25" customHeight="1">
      <c r="A15" s="14" t="s">
        <v>21</v>
      </c>
      <c r="B15" s="13">
        <v>10253</v>
      </c>
      <c r="C15" s="13">
        <v>16133</v>
      </c>
      <c r="D15" s="13">
        <v>10401</v>
      </c>
      <c r="E15" s="13">
        <v>9553</v>
      </c>
      <c r="F15" s="13">
        <v>10212</v>
      </c>
      <c r="G15" s="13">
        <v>16134</v>
      </c>
      <c r="H15" s="13">
        <v>18581</v>
      </c>
      <c r="I15" s="13">
        <v>2553</v>
      </c>
      <c r="J15" s="13">
        <v>3558</v>
      </c>
      <c r="K15" s="11">
        <f t="shared" si="4"/>
        <v>97378</v>
      </c>
    </row>
    <row r="16" spans="1:11" ht="17.25" customHeight="1">
      <c r="A16" s="15" t="s">
        <v>93</v>
      </c>
      <c r="B16" s="13">
        <f>B17+B18+B19</f>
        <v>16309</v>
      </c>
      <c r="C16" s="13">
        <f aca="true" t="shared" si="5" ref="C16:J16">C17+C18+C19</f>
        <v>22238</v>
      </c>
      <c r="D16" s="13">
        <f t="shared" si="5"/>
        <v>20292</v>
      </c>
      <c r="E16" s="13">
        <f t="shared" si="5"/>
        <v>14425</v>
      </c>
      <c r="F16" s="13">
        <f t="shared" si="5"/>
        <v>23026</v>
      </c>
      <c r="G16" s="13">
        <f t="shared" si="5"/>
        <v>39769</v>
      </c>
      <c r="H16" s="13">
        <f t="shared" si="5"/>
        <v>15955</v>
      </c>
      <c r="I16" s="13">
        <f t="shared" si="5"/>
        <v>3365</v>
      </c>
      <c r="J16" s="13">
        <f t="shared" si="5"/>
        <v>8834</v>
      </c>
      <c r="K16" s="11">
        <f t="shared" si="4"/>
        <v>164213</v>
      </c>
    </row>
    <row r="17" spans="1:11" ht="17.25" customHeight="1">
      <c r="A17" s="14" t="s">
        <v>94</v>
      </c>
      <c r="B17" s="13">
        <v>16101</v>
      </c>
      <c r="C17" s="13">
        <v>22000</v>
      </c>
      <c r="D17" s="13">
        <v>20123</v>
      </c>
      <c r="E17" s="13">
        <v>14253</v>
      </c>
      <c r="F17" s="13">
        <v>22819</v>
      </c>
      <c r="G17" s="13">
        <v>39303</v>
      </c>
      <c r="H17" s="13">
        <v>15776</v>
      </c>
      <c r="I17" s="13">
        <v>3341</v>
      </c>
      <c r="J17" s="13">
        <v>8734</v>
      </c>
      <c r="K17" s="11">
        <f t="shared" si="4"/>
        <v>162450</v>
      </c>
    </row>
    <row r="18" spans="1:11" ht="17.25" customHeight="1">
      <c r="A18" s="14" t="s">
        <v>95</v>
      </c>
      <c r="B18" s="13">
        <v>202</v>
      </c>
      <c r="C18" s="13">
        <v>223</v>
      </c>
      <c r="D18" s="13">
        <v>156</v>
      </c>
      <c r="E18" s="13">
        <v>163</v>
      </c>
      <c r="F18" s="13">
        <v>197</v>
      </c>
      <c r="G18" s="13">
        <v>434</v>
      </c>
      <c r="H18" s="13">
        <v>167</v>
      </c>
      <c r="I18" s="13">
        <v>22</v>
      </c>
      <c r="J18" s="13">
        <v>88</v>
      </c>
      <c r="K18" s="11">
        <f t="shared" si="4"/>
        <v>1652</v>
      </c>
    </row>
    <row r="19" spans="1:11" ht="17.25" customHeight="1">
      <c r="A19" s="14" t="s">
        <v>96</v>
      </c>
      <c r="B19" s="13">
        <v>6</v>
      </c>
      <c r="C19" s="13">
        <v>15</v>
      </c>
      <c r="D19" s="13">
        <v>13</v>
      </c>
      <c r="E19" s="13">
        <v>9</v>
      </c>
      <c r="F19" s="13">
        <v>10</v>
      </c>
      <c r="G19" s="13">
        <v>32</v>
      </c>
      <c r="H19" s="13">
        <v>12</v>
      </c>
      <c r="I19" s="13">
        <v>2</v>
      </c>
      <c r="J19" s="13">
        <v>12</v>
      </c>
      <c r="K19" s="11">
        <f t="shared" si="4"/>
        <v>111</v>
      </c>
    </row>
    <row r="20" spans="1:11" ht="17.25" customHeight="1">
      <c r="A20" s="16" t="s">
        <v>22</v>
      </c>
      <c r="B20" s="11">
        <f>+B21+B22+B23</f>
        <v>164177</v>
      </c>
      <c r="C20" s="11">
        <f aca="true" t="shared" si="6" ref="C20:J20">+C21+C22+C23</f>
        <v>186824</v>
      </c>
      <c r="D20" s="11">
        <f t="shared" si="6"/>
        <v>208221</v>
      </c>
      <c r="E20" s="11">
        <f t="shared" si="6"/>
        <v>132921</v>
      </c>
      <c r="F20" s="11">
        <f t="shared" si="6"/>
        <v>213359</v>
      </c>
      <c r="G20" s="11">
        <f t="shared" si="6"/>
        <v>403836</v>
      </c>
      <c r="H20" s="11">
        <f t="shared" si="6"/>
        <v>140553</v>
      </c>
      <c r="I20" s="11">
        <f t="shared" si="6"/>
        <v>32560</v>
      </c>
      <c r="J20" s="11">
        <f t="shared" si="6"/>
        <v>80870</v>
      </c>
      <c r="K20" s="11">
        <f t="shared" si="4"/>
        <v>1563321</v>
      </c>
    </row>
    <row r="21" spans="1:12" ht="17.25" customHeight="1">
      <c r="A21" s="12" t="s">
        <v>23</v>
      </c>
      <c r="B21" s="13">
        <v>83072</v>
      </c>
      <c r="C21" s="13">
        <v>104059</v>
      </c>
      <c r="D21" s="13">
        <v>117741</v>
      </c>
      <c r="E21" s="13">
        <v>72902</v>
      </c>
      <c r="F21" s="13">
        <v>114912</v>
      </c>
      <c r="G21" s="13">
        <v>200518</v>
      </c>
      <c r="H21" s="13">
        <v>74213</v>
      </c>
      <c r="I21" s="13">
        <v>19424</v>
      </c>
      <c r="J21" s="13">
        <v>44093</v>
      </c>
      <c r="K21" s="11">
        <f t="shared" si="4"/>
        <v>830934</v>
      </c>
      <c r="L21" s="52"/>
    </row>
    <row r="22" spans="1:12" ht="17.25" customHeight="1">
      <c r="A22" s="12" t="s">
        <v>24</v>
      </c>
      <c r="B22" s="13">
        <v>76747</v>
      </c>
      <c r="C22" s="13">
        <v>77387</v>
      </c>
      <c r="D22" s="13">
        <v>86293</v>
      </c>
      <c r="E22" s="13">
        <v>56812</v>
      </c>
      <c r="F22" s="13">
        <v>94300</v>
      </c>
      <c r="G22" s="13">
        <v>195964</v>
      </c>
      <c r="H22" s="13">
        <v>60674</v>
      </c>
      <c r="I22" s="13">
        <v>12225</v>
      </c>
      <c r="J22" s="13">
        <v>35322</v>
      </c>
      <c r="K22" s="11">
        <f t="shared" si="4"/>
        <v>695724</v>
      </c>
      <c r="L22" s="52"/>
    </row>
    <row r="23" spans="1:11" ht="17.25" customHeight="1">
      <c r="A23" s="12" t="s">
        <v>25</v>
      </c>
      <c r="B23" s="13">
        <v>4358</v>
      </c>
      <c r="C23" s="13">
        <v>5378</v>
      </c>
      <c r="D23" s="13">
        <v>4187</v>
      </c>
      <c r="E23" s="13">
        <v>3207</v>
      </c>
      <c r="F23" s="13">
        <v>4147</v>
      </c>
      <c r="G23" s="13">
        <v>7354</v>
      </c>
      <c r="H23" s="13">
        <v>5666</v>
      </c>
      <c r="I23" s="13">
        <v>911</v>
      </c>
      <c r="J23" s="13">
        <v>1455</v>
      </c>
      <c r="K23" s="11">
        <f t="shared" si="4"/>
        <v>36663</v>
      </c>
    </row>
    <row r="24" spans="1:11" ht="17.25" customHeight="1">
      <c r="A24" s="16" t="s">
        <v>26</v>
      </c>
      <c r="B24" s="13">
        <f>+B25+B26</f>
        <v>147962</v>
      </c>
      <c r="C24" s="13">
        <f aca="true" t="shared" si="7" ref="C24:J24">+C25+C26</f>
        <v>204115</v>
      </c>
      <c r="D24" s="13">
        <f t="shared" si="7"/>
        <v>209384</v>
      </c>
      <c r="E24" s="13">
        <f t="shared" si="7"/>
        <v>138777</v>
      </c>
      <c r="F24" s="13">
        <f t="shared" si="7"/>
        <v>171698</v>
      </c>
      <c r="G24" s="13">
        <f t="shared" si="7"/>
        <v>242176</v>
      </c>
      <c r="H24" s="13">
        <f t="shared" si="7"/>
        <v>122447</v>
      </c>
      <c r="I24" s="13">
        <f t="shared" si="7"/>
        <v>34586</v>
      </c>
      <c r="J24" s="13">
        <f t="shared" si="7"/>
        <v>95413</v>
      </c>
      <c r="K24" s="11">
        <f t="shared" si="4"/>
        <v>1366558</v>
      </c>
    </row>
    <row r="25" spans="1:12" ht="17.25" customHeight="1">
      <c r="A25" s="12" t="s">
        <v>115</v>
      </c>
      <c r="B25" s="13">
        <v>61365</v>
      </c>
      <c r="C25" s="13">
        <v>93934</v>
      </c>
      <c r="D25" s="13">
        <v>101940</v>
      </c>
      <c r="E25" s="13">
        <v>67214</v>
      </c>
      <c r="F25" s="13">
        <v>79258</v>
      </c>
      <c r="G25" s="13">
        <v>107087</v>
      </c>
      <c r="H25" s="13">
        <v>54398</v>
      </c>
      <c r="I25" s="13">
        <v>18895</v>
      </c>
      <c r="J25" s="13">
        <v>43713</v>
      </c>
      <c r="K25" s="11">
        <f t="shared" si="4"/>
        <v>627804</v>
      </c>
      <c r="L25" s="52"/>
    </row>
    <row r="26" spans="1:12" ht="17.25" customHeight="1">
      <c r="A26" s="12" t="s">
        <v>116</v>
      </c>
      <c r="B26" s="13">
        <v>86597</v>
      </c>
      <c r="C26" s="13">
        <v>110181</v>
      </c>
      <c r="D26" s="13">
        <v>107444</v>
      </c>
      <c r="E26" s="13">
        <v>71563</v>
      </c>
      <c r="F26" s="13">
        <v>92440</v>
      </c>
      <c r="G26" s="13">
        <v>135089</v>
      </c>
      <c r="H26" s="13">
        <v>68049</v>
      </c>
      <c r="I26" s="13">
        <v>15691</v>
      </c>
      <c r="J26" s="13">
        <v>51700</v>
      </c>
      <c r="K26" s="11">
        <f t="shared" si="4"/>
        <v>738754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8241</v>
      </c>
      <c r="I27" s="11">
        <v>0</v>
      </c>
      <c r="J27" s="11">
        <v>0</v>
      </c>
      <c r="K27" s="11">
        <f t="shared" si="4"/>
        <v>8241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8116.79</v>
      </c>
      <c r="I35" s="19">
        <v>0</v>
      </c>
      <c r="J35" s="19">
        <v>0</v>
      </c>
      <c r="K35" s="23">
        <f>SUM(B35:J35)</f>
        <v>8116.79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1715213.7499999998</v>
      </c>
      <c r="C47" s="22">
        <f aca="true" t="shared" si="12" ref="C47:H47">+C48+C57</f>
        <v>2466088.23</v>
      </c>
      <c r="D47" s="22">
        <f t="shared" si="12"/>
        <v>2782622.2699999996</v>
      </c>
      <c r="E47" s="22">
        <f t="shared" si="12"/>
        <v>1645750.9199999997</v>
      </c>
      <c r="F47" s="22">
        <f t="shared" si="12"/>
        <v>2214799.2</v>
      </c>
      <c r="G47" s="22">
        <f t="shared" si="12"/>
        <v>3139961.18</v>
      </c>
      <c r="H47" s="22">
        <f t="shared" si="12"/>
        <v>1682033.8800000001</v>
      </c>
      <c r="I47" s="22">
        <f>+I48+I57</f>
        <v>628286.4</v>
      </c>
      <c r="J47" s="22">
        <f>+J48+J57</f>
        <v>1002023.4800000001</v>
      </c>
      <c r="K47" s="22">
        <f>SUM(B47:J47)</f>
        <v>17276779.31</v>
      </c>
    </row>
    <row r="48" spans="1:11" ht="17.25" customHeight="1">
      <c r="A48" s="16" t="s">
        <v>108</v>
      </c>
      <c r="B48" s="23">
        <f>SUM(B49:B56)</f>
        <v>1695894.0499999998</v>
      </c>
      <c r="C48" s="23">
        <f aca="true" t="shared" si="13" ref="C48:J48">SUM(C49:C56)</f>
        <v>2440632.91</v>
      </c>
      <c r="D48" s="23">
        <f t="shared" si="13"/>
        <v>2756469.4499999997</v>
      </c>
      <c r="E48" s="23">
        <f t="shared" si="13"/>
        <v>1622800.4399999997</v>
      </c>
      <c r="F48" s="23">
        <f t="shared" si="13"/>
        <v>2191109.27</v>
      </c>
      <c r="G48" s="23">
        <f t="shared" si="13"/>
        <v>3109349.3800000004</v>
      </c>
      <c r="H48" s="23">
        <f t="shared" si="13"/>
        <v>1661455.4100000001</v>
      </c>
      <c r="I48" s="23">
        <f t="shared" si="13"/>
        <v>628286.4</v>
      </c>
      <c r="J48" s="23">
        <f t="shared" si="13"/>
        <v>987661.1000000001</v>
      </c>
      <c r="K48" s="23">
        <f aca="true" t="shared" si="14" ref="K48:K57">SUM(B48:J48)</f>
        <v>17093658.41</v>
      </c>
    </row>
    <row r="49" spans="1:11" ht="17.25" customHeight="1">
      <c r="A49" s="34" t="s">
        <v>43</v>
      </c>
      <c r="B49" s="23">
        <f aca="true" t="shared" si="15" ref="B49:H49">ROUND(B30*B7,2)</f>
        <v>1694646.43</v>
      </c>
      <c r="C49" s="23">
        <f t="shared" si="15"/>
        <v>2433184.99</v>
      </c>
      <c r="D49" s="23">
        <f t="shared" si="15"/>
        <v>2753905.91</v>
      </c>
      <c r="E49" s="23">
        <f t="shared" si="15"/>
        <v>1621779.64</v>
      </c>
      <c r="F49" s="23">
        <f t="shared" si="15"/>
        <v>2189221.11</v>
      </c>
      <c r="G49" s="23">
        <f t="shared" si="15"/>
        <v>3106654.68</v>
      </c>
      <c r="H49" s="23">
        <f t="shared" si="15"/>
        <v>1652214.05</v>
      </c>
      <c r="I49" s="23">
        <f>ROUND(I30*I7,2)</f>
        <v>627220.68</v>
      </c>
      <c r="J49" s="23">
        <f>ROUND(J30*J7,2)</f>
        <v>985444.06</v>
      </c>
      <c r="K49" s="23">
        <f t="shared" si="14"/>
        <v>17064271.55</v>
      </c>
    </row>
    <row r="50" spans="1:11" ht="17.25" customHeight="1">
      <c r="A50" s="34" t="s">
        <v>44</v>
      </c>
      <c r="B50" s="19">
        <v>0</v>
      </c>
      <c r="C50" s="23">
        <f>ROUND(C31*C7,2)</f>
        <v>5408.42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5408.42</v>
      </c>
    </row>
    <row r="51" spans="1:11" ht="17.25" customHeight="1">
      <c r="A51" s="66" t="s">
        <v>104</v>
      </c>
      <c r="B51" s="67">
        <f aca="true" t="shared" si="16" ref="B51:H51">ROUND(B32*B7,2)</f>
        <v>-2844.06</v>
      </c>
      <c r="C51" s="67">
        <f t="shared" si="16"/>
        <v>-3734.22</v>
      </c>
      <c r="D51" s="67">
        <f t="shared" si="16"/>
        <v>-3822.22</v>
      </c>
      <c r="E51" s="67">
        <f t="shared" si="16"/>
        <v>-2424.6</v>
      </c>
      <c r="F51" s="67">
        <f t="shared" si="16"/>
        <v>-3393.36</v>
      </c>
      <c r="G51" s="67">
        <f t="shared" si="16"/>
        <v>-4735.38</v>
      </c>
      <c r="H51" s="67">
        <f t="shared" si="16"/>
        <v>-2590.47</v>
      </c>
      <c r="I51" s="19">
        <v>0</v>
      </c>
      <c r="J51" s="19">
        <v>0</v>
      </c>
      <c r="K51" s="67">
        <f>SUM(B51:J51)</f>
        <v>-23544.31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8116.79</v>
      </c>
      <c r="I53" s="31">
        <f>+I35</f>
        <v>0</v>
      </c>
      <c r="J53" s="31">
        <f>+J35</f>
        <v>0</v>
      </c>
      <c r="K53" s="23">
        <f t="shared" si="14"/>
        <v>8116.79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-176482.6</v>
      </c>
      <c r="C61" s="35">
        <f t="shared" si="17"/>
        <v>-198598.75000000003</v>
      </c>
      <c r="D61" s="35">
        <f t="shared" si="17"/>
        <v>-190923.17</v>
      </c>
      <c r="E61" s="35">
        <f t="shared" si="17"/>
        <v>-255469.05</v>
      </c>
      <c r="F61" s="35">
        <f t="shared" si="17"/>
        <v>-185387.21000000002</v>
      </c>
      <c r="G61" s="35">
        <f t="shared" si="17"/>
        <v>-265445.58999999997</v>
      </c>
      <c r="H61" s="35">
        <f t="shared" si="17"/>
        <v>-176819.95</v>
      </c>
      <c r="I61" s="35">
        <f t="shared" si="17"/>
        <v>-96701.26999999999</v>
      </c>
      <c r="J61" s="35">
        <f t="shared" si="17"/>
        <v>-64142.759999999995</v>
      </c>
      <c r="K61" s="35">
        <f>SUM(B61:J61)</f>
        <v>-1609970.35</v>
      </c>
    </row>
    <row r="62" spans="1:11" ht="18.75" customHeight="1">
      <c r="A62" s="16" t="s">
        <v>74</v>
      </c>
      <c r="B62" s="35">
        <f aca="true" t="shared" si="18" ref="B62:J62">B63+B64+B65+B66+B67+B68</f>
        <v>-155611.57</v>
      </c>
      <c r="C62" s="35">
        <f t="shared" si="18"/>
        <v>-168277.81000000003</v>
      </c>
      <c r="D62" s="35">
        <f t="shared" si="18"/>
        <v>-158838.42</v>
      </c>
      <c r="E62" s="35">
        <f t="shared" si="18"/>
        <v>-235504.43</v>
      </c>
      <c r="F62" s="35">
        <f t="shared" si="18"/>
        <v>-157562.13</v>
      </c>
      <c r="G62" s="35">
        <f t="shared" si="18"/>
        <v>-224806.56999999998</v>
      </c>
      <c r="H62" s="35">
        <f t="shared" si="18"/>
        <v>-156575.2</v>
      </c>
      <c r="I62" s="35">
        <f t="shared" si="18"/>
        <v>-27094</v>
      </c>
      <c r="J62" s="35">
        <f t="shared" si="18"/>
        <v>-50289.2</v>
      </c>
      <c r="K62" s="35">
        <f aca="true" t="shared" si="19" ref="K62:K91">SUM(B62:J62)</f>
        <v>-1334559.3299999998</v>
      </c>
    </row>
    <row r="63" spans="1:11" ht="18.75" customHeight="1">
      <c r="A63" s="12" t="s">
        <v>75</v>
      </c>
      <c r="B63" s="35">
        <f>-ROUND(B9*$D$3,2)</f>
        <v>-116546</v>
      </c>
      <c r="C63" s="35">
        <f aca="true" t="shared" si="20" ref="C63:J63">-ROUND(C9*$D$3,2)</f>
        <v>-164346.2</v>
      </c>
      <c r="D63" s="35">
        <f t="shared" si="20"/>
        <v>-135356</v>
      </c>
      <c r="E63" s="35">
        <f t="shared" si="20"/>
        <v>-109884.6</v>
      </c>
      <c r="F63" s="35">
        <f t="shared" si="20"/>
        <v>-120114.2</v>
      </c>
      <c r="G63" s="35">
        <f t="shared" si="20"/>
        <v>-162624.8</v>
      </c>
      <c r="H63" s="35">
        <f t="shared" si="20"/>
        <v>-156575.2</v>
      </c>
      <c r="I63" s="35">
        <f t="shared" si="20"/>
        <v>-27094</v>
      </c>
      <c r="J63" s="35">
        <f t="shared" si="20"/>
        <v>-50289.2</v>
      </c>
      <c r="K63" s="35">
        <f t="shared" si="19"/>
        <v>-1042830.2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-744.8</v>
      </c>
      <c r="C65" s="35">
        <v>-243.2</v>
      </c>
      <c r="D65" s="35">
        <v>-338.2</v>
      </c>
      <c r="E65" s="35">
        <v>-505.4</v>
      </c>
      <c r="F65" s="35">
        <v>-178.6</v>
      </c>
      <c r="G65" s="35">
        <v>-342</v>
      </c>
      <c r="H65" s="19">
        <v>0</v>
      </c>
      <c r="I65" s="19">
        <v>0</v>
      </c>
      <c r="J65" s="19">
        <v>0</v>
      </c>
      <c r="K65" s="35">
        <f t="shared" si="19"/>
        <v>-2352.2</v>
      </c>
    </row>
    <row r="66" spans="1:11" ht="18.75" customHeight="1">
      <c r="A66" s="12" t="s">
        <v>105</v>
      </c>
      <c r="B66" s="35">
        <v>-5639.2</v>
      </c>
      <c r="C66" s="35">
        <v>-1516.2</v>
      </c>
      <c r="D66" s="35">
        <v>-1900</v>
      </c>
      <c r="E66" s="35">
        <v>-3929.2</v>
      </c>
      <c r="F66" s="35">
        <v>-957.6</v>
      </c>
      <c r="G66" s="35">
        <v>-1409.8</v>
      </c>
      <c r="H66" s="19">
        <v>0</v>
      </c>
      <c r="I66" s="19">
        <v>0</v>
      </c>
      <c r="J66" s="19">
        <v>0</v>
      </c>
      <c r="K66" s="35">
        <f t="shared" si="19"/>
        <v>-15351.999999999998</v>
      </c>
    </row>
    <row r="67" spans="1:11" ht="18.75" customHeight="1">
      <c r="A67" s="12" t="s">
        <v>52</v>
      </c>
      <c r="B67" s="35">
        <v>-32681.57</v>
      </c>
      <c r="C67" s="35">
        <v>-2172.21</v>
      </c>
      <c r="D67" s="35">
        <v>-21244.22</v>
      </c>
      <c r="E67" s="35">
        <v>-121185.23</v>
      </c>
      <c r="F67" s="35">
        <v>-36311.73</v>
      </c>
      <c r="G67" s="35">
        <v>-60429.97</v>
      </c>
      <c r="H67" s="19">
        <v>0</v>
      </c>
      <c r="I67" s="19">
        <v>0</v>
      </c>
      <c r="J67" s="19">
        <v>0</v>
      </c>
      <c r="K67" s="35">
        <f t="shared" si="19"/>
        <v>-274024.93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-20871.03</v>
      </c>
      <c r="C69" s="67">
        <f>SUM(C70:C102)</f>
        <v>-30320.94</v>
      </c>
      <c r="D69" s="67">
        <f>SUM(D70:D102)</f>
        <v>-32084.75</v>
      </c>
      <c r="E69" s="67">
        <f aca="true" t="shared" si="21" ref="E69:J69">SUM(E70:E102)</f>
        <v>-19964.62</v>
      </c>
      <c r="F69" s="67">
        <f t="shared" si="21"/>
        <v>-27825.08</v>
      </c>
      <c r="G69" s="67">
        <f t="shared" si="21"/>
        <v>-40639.020000000004</v>
      </c>
      <c r="H69" s="67">
        <f t="shared" si="21"/>
        <v>-20244.75</v>
      </c>
      <c r="I69" s="67">
        <f t="shared" si="21"/>
        <v>-69607.26999999999</v>
      </c>
      <c r="J69" s="67">
        <f t="shared" si="21"/>
        <v>-13853.56</v>
      </c>
      <c r="K69" s="67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8">
        <f>SUM(B100:J100)</f>
        <v>-76700.93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1538731.1499999997</v>
      </c>
      <c r="C106" s="24">
        <f t="shared" si="23"/>
        <v>2267489.48</v>
      </c>
      <c r="D106" s="24">
        <f t="shared" si="23"/>
        <v>2591699.0999999996</v>
      </c>
      <c r="E106" s="24">
        <f t="shared" si="23"/>
        <v>1390281.8699999996</v>
      </c>
      <c r="F106" s="24">
        <f t="shared" si="23"/>
        <v>2029411.99</v>
      </c>
      <c r="G106" s="24">
        <f t="shared" si="23"/>
        <v>2874515.5900000003</v>
      </c>
      <c r="H106" s="24">
        <f t="shared" si="23"/>
        <v>1505213.9300000002</v>
      </c>
      <c r="I106" s="24">
        <f>+I107+I108</f>
        <v>531585.13</v>
      </c>
      <c r="J106" s="24">
        <f>+J107+J108</f>
        <v>937880.7200000001</v>
      </c>
      <c r="K106" s="48">
        <f t="shared" si="22"/>
        <v>15666808.96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1519411.4499999997</v>
      </c>
      <c r="C107" s="24">
        <f t="shared" si="24"/>
        <v>2242034.16</v>
      </c>
      <c r="D107" s="24">
        <f t="shared" si="24"/>
        <v>2565546.28</v>
      </c>
      <c r="E107" s="24">
        <f t="shared" si="24"/>
        <v>1367331.3899999997</v>
      </c>
      <c r="F107" s="24">
        <f t="shared" si="24"/>
        <v>2005722.06</v>
      </c>
      <c r="G107" s="24">
        <f t="shared" si="24"/>
        <v>2843903.7900000005</v>
      </c>
      <c r="H107" s="24">
        <f t="shared" si="24"/>
        <v>1484635.4600000002</v>
      </c>
      <c r="I107" s="24">
        <f t="shared" si="24"/>
        <v>531585.13</v>
      </c>
      <c r="J107" s="24">
        <f t="shared" si="24"/>
        <v>923518.3400000001</v>
      </c>
      <c r="K107" s="48">
        <f t="shared" si="22"/>
        <v>15483688.060000002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15666808.959999999</v>
      </c>
      <c r="L114" s="54"/>
    </row>
    <row r="115" spans="1:11" ht="18.75" customHeight="1">
      <c r="A115" s="26" t="s">
        <v>70</v>
      </c>
      <c r="B115" s="27">
        <v>200207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200207</v>
      </c>
    </row>
    <row r="116" spans="1:11" ht="18.75" customHeight="1">
      <c r="A116" s="26" t="s">
        <v>71</v>
      </c>
      <c r="B116" s="27">
        <v>1338524.15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1338524.15</v>
      </c>
    </row>
    <row r="117" spans="1:11" ht="18.75" customHeight="1">
      <c r="A117" s="26" t="s">
        <v>72</v>
      </c>
      <c r="B117" s="40">
        <v>0</v>
      </c>
      <c r="C117" s="27">
        <f>+C106</f>
        <v>2267489.48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2267489.48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2591699.0999999996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2591699.0999999996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1251253.67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1251253.67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139028.19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139028.19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384251.38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384251.38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718566.63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718566.63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101439.93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101439.93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825154.06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825154.06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843422.12</v>
      </c>
      <c r="H125" s="40">
        <v>0</v>
      </c>
      <c r="I125" s="40">
        <v>0</v>
      </c>
      <c r="J125" s="40">
        <v>0</v>
      </c>
      <c r="K125" s="41">
        <f t="shared" si="26"/>
        <v>843422.12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66717.85</v>
      </c>
      <c r="H126" s="40">
        <v>0</v>
      </c>
      <c r="I126" s="40">
        <v>0</v>
      </c>
      <c r="J126" s="40">
        <v>0</v>
      </c>
      <c r="K126" s="41">
        <f t="shared" si="26"/>
        <v>66717.85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421478.49</v>
      </c>
      <c r="H127" s="40">
        <v>0</v>
      </c>
      <c r="I127" s="40">
        <v>0</v>
      </c>
      <c r="J127" s="40">
        <v>0</v>
      </c>
      <c r="K127" s="41">
        <f t="shared" si="26"/>
        <v>421478.49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416993.08</v>
      </c>
      <c r="H128" s="40">
        <v>0</v>
      </c>
      <c r="I128" s="40">
        <v>0</v>
      </c>
      <c r="J128" s="40">
        <v>0</v>
      </c>
      <c r="K128" s="41">
        <f t="shared" si="26"/>
        <v>416993.08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1125904.04</v>
      </c>
      <c r="H129" s="40">
        <v>0</v>
      </c>
      <c r="I129" s="40">
        <v>0</v>
      </c>
      <c r="J129" s="40">
        <v>0</v>
      </c>
      <c r="K129" s="41">
        <f t="shared" si="26"/>
        <v>1125904.04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535863.5</v>
      </c>
      <c r="I130" s="40">
        <v>0</v>
      </c>
      <c r="J130" s="40">
        <v>0</v>
      </c>
      <c r="K130" s="41">
        <f t="shared" si="26"/>
        <v>535863.5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969350.44</v>
      </c>
      <c r="I131" s="40">
        <v>0</v>
      </c>
      <c r="J131" s="40">
        <v>0</v>
      </c>
      <c r="K131" s="41">
        <f t="shared" si="26"/>
        <v>969350.44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531585.13</v>
      </c>
      <c r="J132" s="40">
        <v>0</v>
      </c>
      <c r="K132" s="41">
        <f t="shared" si="26"/>
        <v>531585.13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937880.72</v>
      </c>
      <c r="K133" s="44">
        <f t="shared" si="26"/>
        <v>937880.72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2017-08-22T19:39:08Z</dcterms:modified>
  <cp:category/>
  <cp:version/>
  <cp:contentType/>
  <cp:contentStatus/>
</cp:coreProperties>
</file>