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<sst xmlns="http://schemas.openxmlformats.org/spreadsheetml/2006/main" count="138" uniqueCount="138">
  <si>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</si>
  <si>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</si>
  <si>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</si>
  <si>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</si>
  <si>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</si>
  <si>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</si>
  <si>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</si>
  <si>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</si>
  <si>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</si>
  <si>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</si>
  <si>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</si>
  <si>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</si>
  <si>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</si>
  <si>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</si>
  <si>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</si>
  <si>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</si>
  <si>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</si>
  <si>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</si>
  <si>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</si>
  <si>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</si>
  <si>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</si>
  <si>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</si>
  <si>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</si>
  <si>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</si>
  <si>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</si>
  <si>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</si>
  <si>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</si>
  <si>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</si>
  <si>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</si>
  <si>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</si>
  <si>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</si>
  <si>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</si>
  <si>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</si>
  <si>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</si>
  <si>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</si>
  <si>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</si>
  <si>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</si>
  <si>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</si>
  <si>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</si>
  <si>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</si>
  <si>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</si>
  <si>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</si>
  <si>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</si>
  <si>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</si>
  <si>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</si>
  <si>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</si>
  <si>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</si>
  <si>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</si>
  <si>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</si>
  <si>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</si>
  <si>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</si>
  <si>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</si>
  <si>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</si>
  <si>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</si>
  <si>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</si>
  <si>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</si>
  <si>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</si>
  <si>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</si>
  <si>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</si>
  <si>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</si>
  <si>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</si>
  <si>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</si>
  <si>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</si>
  <si>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</si>
  <si>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</si>
  <si>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</si>
  <si>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</si>
  <si>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</si>
  <si>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</si>
  <si>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</si>
  <si>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</si>
  <si>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</si>
  <si>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</si>
  <si>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</si>
  <si>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</si>
  <si>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</si>
  <si>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</si>
  <si>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</si>
  <si>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</si>
  <si>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</si>
  <si>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</si>
  <si>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</si>
  <si>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</si>
  <si>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</si>
  <si>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</si>
  <si>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</si>
  <si>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</si>
  <si>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</si>
  <si>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</si>
  <si>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</si>
  <si>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</si>
  <si>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</si>
  <si>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</si>
  <si>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</si>
  <si>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</si>
  <si>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</si>
  <si>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</si>
  <si>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</si>
  <si>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</si>
  <si>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</si>
  <si>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</si>
  <si>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</si>
  <si>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</si>
  <si>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</si>
  <si>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</si>
  <si>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</si>
  <si>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</si>
  <si>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</si>
  <si>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</si>
  <si>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</si>
  <si>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</si>
  <si>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</si>
  <si>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</si>
  <si>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</si>
  <si>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</si>
  <si>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</si>
  <si>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</si>
  <si>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</si>
  <si>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</si>
  <si>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</si>
  <si>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</si>
  <si>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</si>
  <si>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</si>
  <si>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</si>
  <si>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</si>
  <si>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</si>
  <si>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</si>
  <si>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</si>
  <si>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</si>
  <si>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</si>
  <si>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</si>
  <si>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</si>
  <si>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</si>
  <si>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</si>
  <si>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08/08/17 - VENCIMENTO 15/08/17</t>
  </si>
  <si>
    <t>6.2.31. Ajuste de Remuneração Previsto Contratualmente ¹</t>
  </si>
  <si>
    <t>Nota:</t>
  </si>
  <si>
    <t>¹ Ajuste de remuneração previsto contratualmente, período de 26/06 a 24/07/17, parcela 8/20.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</si>
</sst>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619254</v>
      </c>
      <c r="C7" s="9">
        <f t="shared" si="0"/>
        <v>796094</v>
      </c>
      <c r="D7" s="9">
        <f t="shared" si="0"/>
        <v>825815</v>
      </c>
      <c r="E7" s="9">
        <f t="shared" si="0"/>
        <v>555786</v>
      </c>
      <c r="F7" s="9">
        <f t="shared" si="0"/>
        <v>755145</v>
      </c>
      <c r="G7" s="9">
        <f t="shared" si="0"/>
        <v>1237347</v>
      </c>
      <c r="H7" s="9">
        <f t="shared" si="0"/>
        <v>578535</v>
      </c>
      <c r="I7" s="9">
        <f t="shared" si="0"/>
        <v>129820</v>
      </c>
      <c r="J7" s="9">
        <f t="shared" si="0"/>
        <v>338502</v>
      </c>
      <c r="K7" s="9">
        <f t="shared" si="0"/>
        <v>5836298</v>
      </c>
      <c r="L7" s="52"/>
    </row>
    <row r="8" spans="1:11" ht="17.25" customHeight="1">
      <c r="A8" s="10" t="s">
        <v>97</v>
      </c>
      <c r="B8" s="11">
        <f>B9+B12+B16</f>
        <v>295261</v>
      </c>
      <c r="C8" s="11">
        <f aca="true" t="shared" si="1" ref="C8:J8">C9+C12+C16</f>
        <v>390907</v>
      </c>
      <c r="D8" s="11">
        <f t="shared" si="1"/>
        <v>376052</v>
      </c>
      <c r="E8" s="11">
        <f t="shared" si="1"/>
        <v>272430</v>
      </c>
      <c r="F8" s="11">
        <f t="shared" si="1"/>
        <v>353737</v>
      </c>
      <c r="G8" s="11">
        <f t="shared" si="1"/>
        <v>589350</v>
      </c>
      <c r="H8" s="11">
        <f t="shared" si="1"/>
        <v>301944</v>
      </c>
      <c r="I8" s="11">
        <f t="shared" si="1"/>
        <v>57151</v>
      </c>
      <c r="J8" s="11">
        <f t="shared" si="1"/>
        <v>151614</v>
      </c>
      <c r="K8" s="11">
        <f>SUM(B8:J8)</f>
        <v>2788446</v>
      </c>
    </row>
    <row r="9" spans="1:11" ht="17.25" customHeight="1">
      <c r="A9" s="15" t="s">
        <v>16</v>
      </c>
      <c r="B9" s="13">
        <f>+B10+B11</f>
        <v>35885</v>
      </c>
      <c r="C9" s="13">
        <f aca="true" t="shared" si="2" ref="C9:J9">+C10+C11</f>
        <v>50472</v>
      </c>
      <c r="D9" s="13">
        <f t="shared" si="2"/>
        <v>44367</v>
      </c>
      <c r="E9" s="13">
        <f t="shared" si="2"/>
        <v>34117</v>
      </c>
      <c r="F9" s="13">
        <f t="shared" si="2"/>
        <v>37663</v>
      </c>
      <c r="G9" s="13">
        <f t="shared" si="2"/>
        <v>50755</v>
      </c>
      <c r="H9" s="13">
        <f t="shared" si="2"/>
        <v>46305</v>
      </c>
      <c r="I9" s="13">
        <f t="shared" si="2"/>
        <v>8466</v>
      </c>
      <c r="J9" s="13">
        <f t="shared" si="2"/>
        <v>16400</v>
      </c>
      <c r="K9" s="11">
        <f>SUM(B9:J9)</f>
        <v>324430</v>
      </c>
    </row>
    <row r="10" spans="1:11" ht="17.25" customHeight="1">
      <c r="A10" s="29" t="s">
        <v>17</v>
      </c>
      <c r="B10" s="13">
        <v>35885</v>
      </c>
      <c r="C10" s="13">
        <v>50472</v>
      </c>
      <c r="D10" s="13">
        <v>44367</v>
      </c>
      <c r="E10" s="13">
        <v>34117</v>
      </c>
      <c r="F10" s="13">
        <v>37663</v>
      </c>
      <c r="G10" s="13">
        <v>50755</v>
      </c>
      <c r="H10" s="13">
        <v>46305</v>
      </c>
      <c r="I10" s="13">
        <v>8466</v>
      </c>
      <c r="J10" s="13">
        <v>16400</v>
      </c>
      <c r="K10" s="11">
        <f>SUM(B10:J10)</f>
        <v>324430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242578</v>
      </c>
      <c r="C12" s="17">
        <f t="shared" si="3"/>
        <v>317679</v>
      </c>
      <c r="D12" s="17">
        <f t="shared" si="3"/>
        <v>310475</v>
      </c>
      <c r="E12" s="17">
        <f t="shared" si="3"/>
        <v>223581</v>
      </c>
      <c r="F12" s="17">
        <f t="shared" si="3"/>
        <v>292562</v>
      </c>
      <c r="G12" s="17">
        <f t="shared" si="3"/>
        <v>498852</v>
      </c>
      <c r="H12" s="17">
        <f t="shared" si="3"/>
        <v>239520</v>
      </c>
      <c r="I12" s="17">
        <f t="shared" si="3"/>
        <v>45072</v>
      </c>
      <c r="J12" s="17">
        <f t="shared" si="3"/>
        <v>126439</v>
      </c>
      <c r="K12" s="11">
        <f aca="true" t="shared" si="4" ref="K12:K27">SUM(B12:J12)</f>
        <v>2296758</v>
      </c>
    </row>
    <row r="13" spans="1:13" ht="17.25" customHeight="1">
      <c r="A13" s="14" t="s">
        <v>19</v>
      </c>
      <c r="B13" s="13">
        <v>112174</v>
      </c>
      <c r="C13" s="13">
        <v>157432</v>
      </c>
      <c r="D13" s="13">
        <v>160550</v>
      </c>
      <c r="E13" s="13">
        <v>110775</v>
      </c>
      <c r="F13" s="13">
        <v>143009</v>
      </c>
      <c r="G13" s="13">
        <v>227763</v>
      </c>
      <c r="H13" s="13">
        <v>105800</v>
      </c>
      <c r="I13" s="13">
        <v>24705</v>
      </c>
      <c r="J13" s="13">
        <v>64234</v>
      </c>
      <c r="K13" s="11">
        <f t="shared" si="4"/>
        <v>1106442</v>
      </c>
      <c r="L13" s="52"/>
      <c r="M13" s="53"/>
    </row>
    <row r="14" spans="1:12" ht="17.25" customHeight="1">
      <c r="A14" s="14" t="s">
        <v>20</v>
      </c>
      <c r="B14" s="13">
        <v>120450</v>
      </c>
      <c r="C14" s="13">
        <v>144203</v>
      </c>
      <c r="D14" s="13">
        <v>139546</v>
      </c>
      <c r="E14" s="13">
        <v>103040</v>
      </c>
      <c r="F14" s="13">
        <v>139250</v>
      </c>
      <c r="G14" s="13">
        <v>255226</v>
      </c>
      <c r="H14" s="13">
        <v>115318</v>
      </c>
      <c r="I14" s="13">
        <v>17823</v>
      </c>
      <c r="J14" s="13">
        <v>58657</v>
      </c>
      <c r="K14" s="11">
        <f t="shared" si="4"/>
        <v>1093513</v>
      </c>
      <c r="L14" s="52"/>
    </row>
    <row r="15" spans="1:11" ht="17.25" customHeight="1">
      <c r="A15" s="14" t="s">
        <v>21</v>
      </c>
      <c r="B15" s="13">
        <v>9954</v>
      </c>
      <c r="C15" s="13">
        <v>16044</v>
      </c>
      <c r="D15" s="13">
        <v>10379</v>
      </c>
      <c r="E15" s="13">
        <v>9766</v>
      </c>
      <c r="F15" s="13">
        <v>10303</v>
      </c>
      <c r="G15" s="13">
        <v>15863</v>
      </c>
      <c r="H15" s="13">
        <v>18402</v>
      </c>
      <c r="I15" s="13">
        <v>2544</v>
      </c>
      <c r="J15" s="13">
        <v>3548</v>
      </c>
      <c r="K15" s="11">
        <f t="shared" si="4"/>
        <v>96803</v>
      </c>
    </row>
    <row r="16" spans="1:11" ht="17.25" customHeight="1">
      <c r="A16" s="15" t="s">
        <v>93</v>
      </c>
      <c r="B16" s="13">
        <f>B17+B18+B19</f>
        <v>16798</v>
      </c>
      <c r="C16" s="13">
        <f aca="true" t="shared" si="5" ref="C16:J16">C17+C18+C19</f>
        <v>22756</v>
      </c>
      <c r="D16" s="13">
        <f t="shared" si="5"/>
        <v>21210</v>
      </c>
      <c r="E16" s="13">
        <f t="shared" si="5"/>
        <v>14732</v>
      </c>
      <c r="F16" s="13">
        <f t="shared" si="5"/>
        <v>23512</v>
      </c>
      <c r="G16" s="13">
        <f t="shared" si="5"/>
        <v>39743</v>
      </c>
      <c r="H16" s="13">
        <f t="shared" si="5"/>
        <v>16119</v>
      </c>
      <c r="I16" s="13">
        <f t="shared" si="5"/>
        <v>3613</v>
      </c>
      <c r="J16" s="13">
        <f t="shared" si="5"/>
        <v>8775</v>
      </c>
      <c r="K16" s="11">
        <f t="shared" si="4"/>
        <v>167258</v>
      </c>
    </row>
    <row r="17" spans="1:11" ht="17.25" customHeight="1">
      <c r="A17" s="14" t="s">
        <v>94</v>
      </c>
      <c r="B17" s="13">
        <v>16585</v>
      </c>
      <c r="C17" s="13">
        <v>22550</v>
      </c>
      <c r="D17" s="13">
        <v>21023</v>
      </c>
      <c r="E17" s="13">
        <v>14533</v>
      </c>
      <c r="F17" s="13">
        <v>23233</v>
      </c>
      <c r="G17" s="13">
        <v>39237</v>
      </c>
      <c r="H17" s="13">
        <v>15913</v>
      </c>
      <c r="I17" s="13">
        <v>3581</v>
      </c>
      <c r="J17" s="13">
        <v>8666</v>
      </c>
      <c r="K17" s="11">
        <f t="shared" si="4"/>
        <v>165321</v>
      </c>
    </row>
    <row r="18" spans="1:11" ht="17.25" customHeight="1">
      <c r="A18" s="14" t="s">
        <v>95</v>
      </c>
      <c r="B18" s="13">
        <v>205</v>
      </c>
      <c r="C18" s="13">
        <v>201</v>
      </c>
      <c r="D18" s="13">
        <v>180</v>
      </c>
      <c r="E18" s="13">
        <v>185</v>
      </c>
      <c r="F18" s="13">
        <v>265</v>
      </c>
      <c r="G18" s="13">
        <v>481</v>
      </c>
      <c r="H18" s="13">
        <v>196</v>
      </c>
      <c r="I18" s="13">
        <v>31</v>
      </c>
      <c r="J18" s="13">
        <v>98</v>
      </c>
      <c r="K18" s="11">
        <f t="shared" si="4"/>
        <v>1842</v>
      </c>
    </row>
    <row r="19" spans="1:11" ht="17.25" customHeight="1">
      <c r="A19" s="14" t="s">
        <v>96</v>
      </c>
      <c r="B19" s="13">
        <v>8</v>
      </c>
      <c r="C19" s="13">
        <v>5</v>
      </c>
      <c r="D19" s="13">
        <v>7</v>
      </c>
      <c r="E19" s="13">
        <v>14</v>
      </c>
      <c r="F19" s="13">
        <v>14</v>
      </c>
      <c r="G19" s="13">
        <v>25</v>
      </c>
      <c r="H19" s="13">
        <v>10</v>
      </c>
      <c r="I19" s="13">
        <v>1</v>
      </c>
      <c r="J19" s="13">
        <v>11</v>
      </c>
      <c r="K19" s="11">
        <f t="shared" si="4"/>
        <v>95</v>
      </c>
    </row>
    <row r="20" spans="1:11" ht="17.25" customHeight="1">
      <c r="A20" s="16" t="s">
        <v>22</v>
      </c>
      <c r="B20" s="11">
        <f>+B21+B22+B23</f>
        <v>171691</v>
      </c>
      <c r="C20" s="11">
        <f aca="true" t="shared" si="6" ref="C20:J20">+C21+C22+C23</f>
        <v>196523</v>
      </c>
      <c r="D20" s="11">
        <f t="shared" si="6"/>
        <v>223937</v>
      </c>
      <c r="E20" s="11">
        <f t="shared" si="6"/>
        <v>140694</v>
      </c>
      <c r="F20" s="11">
        <f t="shared" si="6"/>
        <v>224055</v>
      </c>
      <c r="G20" s="11">
        <f t="shared" si="6"/>
        <v>407118</v>
      </c>
      <c r="H20" s="11">
        <f t="shared" si="6"/>
        <v>145477</v>
      </c>
      <c r="I20" s="11">
        <f t="shared" si="6"/>
        <v>35128</v>
      </c>
      <c r="J20" s="11">
        <f t="shared" si="6"/>
        <v>86036</v>
      </c>
      <c r="K20" s="11">
        <f t="shared" si="4"/>
        <v>1630659</v>
      </c>
    </row>
    <row r="21" spans="1:12" ht="17.25" customHeight="1">
      <c r="A21" s="12" t="s">
        <v>23</v>
      </c>
      <c r="B21" s="13">
        <v>87716</v>
      </c>
      <c r="C21" s="13">
        <v>110400</v>
      </c>
      <c r="D21" s="13">
        <v>129246</v>
      </c>
      <c r="E21" s="13">
        <v>78533</v>
      </c>
      <c r="F21" s="13">
        <v>121575</v>
      </c>
      <c r="G21" s="13">
        <v>204035</v>
      </c>
      <c r="H21" s="13">
        <v>77597</v>
      </c>
      <c r="I21" s="13">
        <v>21150</v>
      </c>
      <c r="J21" s="13">
        <v>47699</v>
      </c>
      <c r="K21" s="11">
        <f t="shared" si="4"/>
        <v>877951</v>
      </c>
      <c r="L21" s="52"/>
    </row>
    <row r="22" spans="1:12" ht="17.25" customHeight="1">
      <c r="A22" s="12" t="s">
        <v>24</v>
      </c>
      <c r="B22" s="13">
        <v>79674</v>
      </c>
      <c r="C22" s="13">
        <v>80702</v>
      </c>
      <c r="D22" s="13">
        <v>90296</v>
      </c>
      <c r="E22" s="13">
        <v>58933</v>
      </c>
      <c r="F22" s="13">
        <v>98369</v>
      </c>
      <c r="G22" s="13">
        <v>195849</v>
      </c>
      <c r="H22" s="13">
        <v>62198</v>
      </c>
      <c r="I22" s="13">
        <v>13043</v>
      </c>
      <c r="J22" s="13">
        <v>36769</v>
      </c>
      <c r="K22" s="11">
        <f t="shared" si="4"/>
        <v>715833</v>
      </c>
      <c r="L22" s="52"/>
    </row>
    <row r="23" spans="1:11" ht="17.25" customHeight="1">
      <c r="A23" s="12" t="s">
        <v>25</v>
      </c>
      <c r="B23" s="13">
        <v>4301</v>
      </c>
      <c r="C23" s="13">
        <v>5421</v>
      </c>
      <c r="D23" s="13">
        <v>4395</v>
      </c>
      <c r="E23" s="13">
        <v>3228</v>
      </c>
      <c r="F23" s="13">
        <v>4111</v>
      </c>
      <c r="G23" s="13">
        <v>7234</v>
      </c>
      <c r="H23" s="13">
        <v>5682</v>
      </c>
      <c r="I23" s="13">
        <v>935</v>
      </c>
      <c r="J23" s="13">
        <v>1568</v>
      </c>
      <c r="K23" s="11">
        <f t="shared" si="4"/>
        <v>36875</v>
      </c>
    </row>
    <row r="24" spans="1:11" ht="17.25" customHeight="1">
      <c r="A24" s="16" t="s">
        <v>26</v>
      </c>
      <c r="B24" s="13">
        <f>+B25+B26</f>
        <v>152302</v>
      </c>
      <c r="C24" s="13">
        <f aca="true" t="shared" si="7" ref="C24:J24">+C25+C26</f>
        <v>208664</v>
      </c>
      <c r="D24" s="13">
        <f t="shared" si="7"/>
        <v>225826</v>
      </c>
      <c r="E24" s="13">
        <f t="shared" si="7"/>
        <v>142662</v>
      </c>
      <c r="F24" s="13">
        <f t="shared" si="7"/>
        <v>177353</v>
      </c>
      <c r="G24" s="13">
        <f t="shared" si="7"/>
        <v>240879</v>
      </c>
      <c r="H24" s="13">
        <f t="shared" si="7"/>
        <v>122728</v>
      </c>
      <c r="I24" s="13">
        <f t="shared" si="7"/>
        <v>37541</v>
      </c>
      <c r="J24" s="13">
        <f t="shared" si="7"/>
        <v>100852</v>
      </c>
      <c r="K24" s="11">
        <f t="shared" si="4"/>
        <v>1408807</v>
      </c>
    </row>
    <row r="25" spans="1:12" ht="17.25" customHeight="1">
      <c r="A25" s="12" t="s">
        <v>115</v>
      </c>
      <c r="B25" s="13">
        <v>69848</v>
      </c>
      <c r="C25" s="13">
        <v>105878</v>
      </c>
      <c r="D25" s="13">
        <v>120555</v>
      </c>
      <c r="E25" s="13">
        <v>76231</v>
      </c>
      <c r="F25" s="13">
        <v>89475</v>
      </c>
      <c r="G25" s="13">
        <v>117530</v>
      </c>
      <c r="H25" s="13">
        <v>59616</v>
      </c>
      <c r="I25" s="13">
        <v>22469</v>
      </c>
      <c r="J25" s="13">
        <v>50374</v>
      </c>
      <c r="K25" s="11">
        <f t="shared" si="4"/>
        <v>711976</v>
      </c>
      <c r="L25" s="52"/>
    </row>
    <row r="26" spans="1:12" ht="17.25" customHeight="1">
      <c r="A26" s="12" t="s">
        <v>116</v>
      </c>
      <c r="B26" s="13">
        <v>82454</v>
      </c>
      <c r="C26" s="13">
        <v>102786</v>
      </c>
      <c r="D26" s="13">
        <v>105271</v>
      </c>
      <c r="E26" s="13">
        <v>66431</v>
      </c>
      <c r="F26" s="13">
        <v>87878</v>
      </c>
      <c r="G26" s="13">
        <v>123349</v>
      </c>
      <c r="H26" s="13">
        <v>63112</v>
      </c>
      <c r="I26" s="13">
        <v>15072</v>
      </c>
      <c r="J26" s="13">
        <v>50478</v>
      </c>
      <c r="K26" s="11">
        <f t="shared" si="4"/>
        <v>696831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8386</v>
      </c>
      <c r="I27" s="11">
        <v>0</v>
      </c>
      <c r="J27" s="11">
        <v>0</v>
      </c>
      <c r="K27" s="11">
        <f t="shared" si="4"/>
        <v>8386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7691.37</v>
      </c>
      <c r="I35" s="19">
        <v>0</v>
      </c>
      <c r="J35" s="19">
        <v>0</v>
      </c>
      <c r="K35" s="23">
        <f>SUM(B35:J35)</f>
        <v>7691.37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1791567.33</v>
      </c>
      <c r="C47" s="22">
        <f aca="true" t="shared" si="12" ref="C47:H47">+C48+C57</f>
        <v>2575255.14</v>
      </c>
      <c r="D47" s="22">
        <f t="shared" si="12"/>
        <v>3003408.0399999996</v>
      </c>
      <c r="E47" s="22">
        <f t="shared" si="12"/>
        <v>1726667.2799999998</v>
      </c>
      <c r="F47" s="22">
        <f t="shared" si="12"/>
        <v>2315172.94</v>
      </c>
      <c r="G47" s="22">
        <f t="shared" si="12"/>
        <v>3199092.26</v>
      </c>
      <c r="H47" s="22">
        <f t="shared" si="12"/>
        <v>1726687.4600000002</v>
      </c>
      <c r="I47" s="22">
        <f>+I48+I57</f>
        <v>676103.76</v>
      </c>
      <c r="J47" s="22">
        <f>+J48+J57</f>
        <v>1061128.89</v>
      </c>
      <c r="K47" s="22">
        <f>SUM(B47:J47)</f>
        <v>18075083.1</v>
      </c>
    </row>
    <row r="48" spans="1:11" ht="17.25" customHeight="1">
      <c r="A48" s="16" t="s">
        <v>108</v>
      </c>
      <c r="B48" s="23">
        <f>SUM(B49:B56)</f>
        <v>1772247.6300000001</v>
      </c>
      <c r="C48" s="23">
        <f aca="true" t="shared" si="13" ref="C48:J48">SUM(C49:C56)</f>
        <v>2549291.56</v>
      </c>
      <c r="D48" s="23">
        <f t="shared" si="13"/>
        <v>2977255.2199999997</v>
      </c>
      <c r="E48" s="23">
        <f t="shared" si="13"/>
        <v>1703716.7999999998</v>
      </c>
      <c r="F48" s="23">
        <f t="shared" si="13"/>
        <v>2291483.01</v>
      </c>
      <c r="G48" s="23">
        <f t="shared" si="13"/>
        <v>3168480.46</v>
      </c>
      <c r="H48" s="23">
        <f t="shared" si="13"/>
        <v>1706108.9900000002</v>
      </c>
      <c r="I48" s="23">
        <f t="shared" si="13"/>
        <v>676103.76</v>
      </c>
      <c r="J48" s="23">
        <f t="shared" si="13"/>
        <v>1046766.51</v>
      </c>
      <c r="K48" s="23">
        <f aca="true" t="shared" si="14" ref="K48:K57">SUM(B48:J48)</f>
        <v>17891453.94</v>
      </c>
    </row>
    <row r="49" spans="1:11" ht="17.25" customHeight="1">
      <c r="A49" s="34" t="s">
        <v>43</v>
      </c>
      <c r="B49" s="23">
        <f aca="true" t="shared" si="15" ref="B49:H49">ROUND(B30*B7,2)</f>
        <v>1771128.37</v>
      </c>
      <c r="C49" s="23">
        <f t="shared" si="15"/>
        <v>2541768.92</v>
      </c>
      <c r="D49" s="23">
        <f t="shared" si="15"/>
        <v>2974998.54</v>
      </c>
      <c r="E49" s="23">
        <f t="shared" si="15"/>
        <v>1702817.15</v>
      </c>
      <c r="F49" s="23">
        <f t="shared" si="15"/>
        <v>2289750.67</v>
      </c>
      <c r="G49" s="23">
        <f t="shared" si="15"/>
        <v>3165876.03</v>
      </c>
      <c r="H49" s="23">
        <f t="shared" si="15"/>
        <v>1697363.84</v>
      </c>
      <c r="I49" s="23">
        <f>ROUND(I30*I7,2)</f>
        <v>675038.04</v>
      </c>
      <c r="J49" s="23">
        <f>ROUND(J30*J7,2)</f>
        <v>1044549.47</v>
      </c>
      <c r="K49" s="23">
        <f t="shared" si="14"/>
        <v>17863291.029999997</v>
      </c>
    </row>
    <row r="50" spans="1:11" ht="17.25" customHeight="1">
      <c r="A50" s="34" t="s">
        <v>44</v>
      </c>
      <c r="B50" s="19">
        <v>0</v>
      </c>
      <c r="C50" s="23">
        <f>ROUND(C31*C7,2)</f>
        <v>5649.78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5649.78</v>
      </c>
    </row>
    <row r="51" spans="1:11" ht="17.25" customHeight="1">
      <c r="A51" s="66" t="s">
        <v>104</v>
      </c>
      <c r="B51" s="67">
        <f aca="true" t="shared" si="16" ref="B51:H51">ROUND(B32*B7,2)</f>
        <v>-2972.42</v>
      </c>
      <c r="C51" s="67">
        <f t="shared" si="16"/>
        <v>-3900.86</v>
      </c>
      <c r="D51" s="67">
        <f t="shared" si="16"/>
        <v>-4129.08</v>
      </c>
      <c r="E51" s="67">
        <f t="shared" si="16"/>
        <v>-2545.75</v>
      </c>
      <c r="F51" s="67">
        <f t="shared" si="16"/>
        <v>-3549.18</v>
      </c>
      <c r="G51" s="67">
        <f t="shared" si="16"/>
        <v>-4825.65</v>
      </c>
      <c r="H51" s="67">
        <f t="shared" si="16"/>
        <v>-2661.26</v>
      </c>
      <c r="I51" s="19">
        <v>0</v>
      </c>
      <c r="J51" s="19">
        <v>0</v>
      </c>
      <c r="K51" s="67">
        <f>SUM(B51:J51)</f>
        <v>-24584.200000000004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7691.37</v>
      </c>
      <c r="I53" s="31">
        <f>+I35</f>
        <v>0</v>
      </c>
      <c r="J53" s="31">
        <f>+J35</f>
        <v>0</v>
      </c>
      <c r="K53" s="23">
        <f t="shared" si="14"/>
        <v>7691.37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25963.58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183629.16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-295474.41000000003</v>
      </c>
      <c r="C61" s="35">
        <f t="shared" si="17"/>
        <v>-227218.32</v>
      </c>
      <c r="D61" s="35">
        <f t="shared" si="17"/>
        <v>-257180.41</v>
      </c>
      <c r="E61" s="35">
        <f t="shared" si="17"/>
        <v>-361175.91000000003</v>
      </c>
      <c r="F61" s="35">
        <f t="shared" si="17"/>
        <v>-369616.62000000005</v>
      </c>
      <c r="G61" s="35">
        <f t="shared" si="17"/>
        <v>-380275.41000000003</v>
      </c>
      <c r="H61" s="35">
        <f t="shared" si="17"/>
        <v>-196203.75</v>
      </c>
      <c r="I61" s="35">
        <f t="shared" si="17"/>
        <v>-101778.06999999999</v>
      </c>
      <c r="J61" s="35">
        <f t="shared" si="17"/>
        <v>-76173.56</v>
      </c>
      <c r="K61" s="35">
        <f>SUM(B61:J61)</f>
        <v>-2265096.46</v>
      </c>
    </row>
    <row r="62" spans="1:11" ht="18.75" customHeight="1">
      <c r="A62" s="16" t="s">
        <v>74</v>
      </c>
      <c r="B62" s="35">
        <f aca="true" t="shared" si="18" ref="B62:J62">B63+B64+B65+B66+B67+B68</f>
        <v>-274603.38</v>
      </c>
      <c r="C62" s="35">
        <f t="shared" si="18"/>
        <v>-196897.38</v>
      </c>
      <c r="D62" s="35">
        <f t="shared" si="18"/>
        <v>-225095.66</v>
      </c>
      <c r="E62" s="35">
        <f t="shared" si="18"/>
        <v>-341211.29000000004</v>
      </c>
      <c r="F62" s="35">
        <f t="shared" si="18"/>
        <v>-341791.54000000004</v>
      </c>
      <c r="G62" s="35">
        <f t="shared" si="18"/>
        <v>-339636.39</v>
      </c>
      <c r="H62" s="35">
        <f t="shared" si="18"/>
        <v>-175959</v>
      </c>
      <c r="I62" s="35">
        <f t="shared" si="18"/>
        <v>-32170.8</v>
      </c>
      <c r="J62" s="35">
        <f t="shared" si="18"/>
        <v>-62320</v>
      </c>
      <c r="K62" s="35">
        <f aca="true" t="shared" si="19" ref="K62:K91">SUM(B62:J62)</f>
        <v>-1989685.4400000002</v>
      </c>
    </row>
    <row r="63" spans="1:11" ht="18.75" customHeight="1">
      <c r="A63" s="12" t="s">
        <v>75</v>
      </c>
      <c r="B63" s="35">
        <f>-ROUND(B9*$D$3,2)</f>
        <v>-136363</v>
      </c>
      <c r="C63" s="35">
        <f aca="true" t="shared" si="20" ref="C63:J63">-ROUND(C9*$D$3,2)</f>
        <v>-191793.6</v>
      </c>
      <c r="D63" s="35">
        <f t="shared" si="20"/>
        <v>-168594.6</v>
      </c>
      <c r="E63" s="35">
        <f t="shared" si="20"/>
        <v>-129644.6</v>
      </c>
      <c r="F63" s="35">
        <f t="shared" si="20"/>
        <v>-143119.4</v>
      </c>
      <c r="G63" s="35">
        <f t="shared" si="20"/>
        <v>-192869</v>
      </c>
      <c r="H63" s="35">
        <f t="shared" si="20"/>
        <v>-175959</v>
      </c>
      <c r="I63" s="35">
        <f t="shared" si="20"/>
        <v>-32170.8</v>
      </c>
      <c r="J63" s="35">
        <f t="shared" si="20"/>
        <v>-62320</v>
      </c>
      <c r="K63" s="35">
        <f t="shared" si="19"/>
        <v>-1232834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-2055.8</v>
      </c>
      <c r="C65" s="35">
        <v>-266</v>
      </c>
      <c r="D65" s="35">
        <v>-991.8</v>
      </c>
      <c r="E65" s="35">
        <v>-809.4</v>
      </c>
      <c r="F65" s="35">
        <v>-1185.6</v>
      </c>
      <c r="G65" s="35">
        <v>-619.4</v>
      </c>
      <c r="H65" s="19">
        <v>0</v>
      </c>
      <c r="I65" s="19">
        <v>0</v>
      </c>
      <c r="J65" s="19">
        <v>0</v>
      </c>
      <c r="K65" s="35">
        <f t="shared" si="19"/>
        <v>-5928</v>
      </c>
    </row>
    <row r="66" spans="1:11" ht="18.75" customHeight="1">
      <c r="A66" s="12" t="s">
        <v>105</v>
      </c>
      <c r="B66" s="35">
        <v>-8310.6</v>
      </c>
      <c r="C66" s="35">
        <v>-1941.8</v>
      </c>
      <c r="D66" s="35">
        <v>-3059</v>
      </c>
      <c r="E66" s="35">
        <v>-4366.2</v>
      </c>
      <c r="F66" s="35">
        <v>-2705.6</v>
      </c>
      <c r="G66" s="35">
        <v>-1968.4</v>
      </c>
      <c r="H66" s="19">
        <v>0</v>
      </c>
      <c r="I66" s="19">
        <v>0</v>
      </c>
      <c r="J66" s="19">
        <v>0</v>
      </c>
      <c r="K66" s="35">
        <f t="shared" si="19"/>
        <v>-22351.6</v>
      </c>
    </row>
    <row r="67" spans="1:11" ht="18.75" customHeight="1">
      <c r="A67" s="12" t="s">
        <v>52</v>
      </c>
      <c r="B67" s="35">
        <v>-127873.98</v>
      </c>
      <c r="C67" s="35">
        <v>-2895.98</v>
      </c>
      <c r="D67" s="35">
        <v>-52450.26</v>
      </c>
      <c r="E67" s="35">
        <v>-206391.09</v>
      </c>
      <c r="F67" s="35">
        <v>-194780.94</v>
      </c>
      <c r="G67" s="35">
        <v>-144179.59</v>
      </c>
      <c r="H67" s="19">
        <v>0</v>
      </c>
      <c r="I67" s="19">
        <v>0</v>
      </c>
      <c r="J67" s="19">
        <v>0</v>
      </c>
      <c r="K67" s="35">
        <f t="shared" si="19"/>
        <v>-728571.84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SUM(B70:B100)</f>
        <v>-20871.03</v>
      </c>
      <c r="C69" s="67">
        <f>SUM(C70:C100)</f>
        <v>-30320.94</v>
      </c>
      <c r="D69" s="67">
        <f>SUM(D70:D100)</f>
        <v>-32084.75</v>
      </c>
      <c r="E69" s="67">
        <f aca="true" t="shared" si="21" ref="E69:J69">SUM(E70:E100)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55"/>
    </row>
    <row r="102" spans="1:12" ht="18.75" customHeight="1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1496092.92</v>
      </c>
      <c r="C106" s="24">
        <f t="shared" si="23"/>
        <v>2348036.8200000003</v>
      </c>
      <c r="D106" s="24">
        <f t="shared" si="23"/>
        <v>2746227.6299999994</v>
      </c>
      <c r="E106" s="24">
        <f t="shared" si="23"/>
        <v>1365491.3699999996</v>
      </c>
      <c r="F106" s="24">
        <f t="shared" si="23"/>
        <v>1945556.3199999996</v>
      </c>
      <c r="G106" s="24">
        <f t="shared" si="23"/>
        <v>2818816.8499999996</v>
      </c>
      <c r="H106" s="24">
        <f t="shared" si="23"/>
        <v>1530483.7100000002</v>
      </c>
      <c r="I106" s="24">
        <f>+I107+I108</f>
        <v>574325.69</v>
      </c>
      <c r="J106" s="24">
        <f>+J107+J108</f>
        <v>984955.33</v>
      </c>
      <c r="K106" s="48">
        <f t="shared" si="22"/>
        <v>15809986.639999999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1476773.22</v>
      </c>
      <c r="C107" s="24">
        <f t="shared" si="24"/>
        <v>2322073.24</v>
      </c>
      <c r="D107" s="24">
        <f t="shared" si="24"/>
        <v>2720074.8099999996</v>
      </c>
      <c r="E107" s="24">
        <f t="shared" si="24"/>
        <v>1342540.8899999997</v>
      </c>
      <c r="F107" s="24">
        <f t="shared" si="24"/>
        <v>1921866.3899999997</v>
      </c>
      <c r="G107" s="24">
        <f t="shared" si="24"/>
        <v>2788205.05</v>
      </c>
      <c r="H107" s="24">
        <f t="shared" si="24"/>
        <v>1509905.2400000002</v>
      </c>
      <c r="I107" s="24">
        <f t="shared" si="24"/>
        <v>574325.69</v>
      </c>
      <c r="J107" s="24">
        <f t="shared" si="24"/>
        <v>970592.95</v>
      </c>
      <c r="K107" s="48">
        <f t="shared" si="22"/>
        <v>15626357.479999997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25963.58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183629.16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15809986.649999997</v>
      </c>
      <c r="L114" s="54"/>
    </row>
    <row r="115" spans="1:11" ht="18.75" customHeight="1">
      <c r="A115" s="26" t="s">
        <v>70</v>
      </c>
      <c r="B115" s="27">
        <v>194516.35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194516.35</v>
      </c>
    </row>
    <row r="116" spans="1:11" ht="18.75" customHeight="1">
      <c r="A116" s="26" t="s">
        <v>71</v>
      </c>
      <c r="B116" s="27">
        <v>1301576.57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1301576.57</v>
      </c>
    </row>
    <row r="117" spans="1:11" ht="18.75" customHeight="1">
      <c r="A117" s="26" t="s">
        <v>72</v>
      </c>
      <c r="B117" s="40">
        <v>0</v>
      </c>
      <c r="C117" s="27">
        <f>+C106</f>
        <v>2348036.8200000003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2348036.8200000003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2746227.6299999994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2746227.6299999994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1228942.23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1228942.23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136549.14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136549.14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396202.63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396202.63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737730.67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737730.67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90923.12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90923.12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720699.9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720699.9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801345.02</v>
      </c>
      <c r="H125" s="40">
        <v>0</v>
      </c>
      <c r="I125" s="40">
        <v>0</v>
      </c>
      <c r="J125" s="40">
        <v>0</v>
      </c>
      <c r="K125" s="41">
        <f t="shared" si="26"/>
        <v>801345.02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65600.81</v>
      </c>
      <c r="H126" s="40">
        <v>0</v>
      </c>
      <c r="I126" s="40">
        <v>0</v>
      </c>
      <c r="J126" s="40">
        <v>0</v>
      </c>
      <c r="K126" s="41">
        <f t="shared" si="26"/>
        <v>65600.81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417107.89</v>
      </c>
      <c r="H127" s="40">
        <v>0</v>
      </c>
      <c r="I127" s="40">
        <v>0</v>
      </c>
      <c r="J127" s="40">
        <v>0</v>
      </c>
      <c r="K127" s="41">
        <f t="shared" si="26"/>
        <v>417107.89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418363.27</v>
      </c>
      <c r="H128" s="40">
        <v>0</v>
      </c>
      <c r="I128" s="40">
        <v>0</v>
      </c>
      <c r="J128" s="40">
        <v>0</v>
      </c>
      <c r="K128" s="41">
        <f t="shared" si="26"/>
        <v>418363.27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1116399.87</v>
      </c>
      <c r="H129" s="40">
        <v>0</v>
      </c>
      <c r="I129" s="40">
        <v>0</v>
      </c>
      <c r="J129" s="40">
        <v>0</v>
      </c>
      <c r="K129" s="41">
        <f t="shared" si="26"/>
        <v>1116399.87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555572.28</v>
      </c>
      <c r="I130" s="40">
        <v>0</v>
      </c>
      <c r="J130" s="40">
        <v>0</v>
      </c>
      <c r="K130" s="41">
        <f t="shared" si="26"/>
        <v>555572.28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974911.43</v>
      </c>
      <c r="I131" s="40">
        <v>0</v>
      </c>
      <c r="J131" s="40">
        <v>0</v>
      </c>
      <c r="K131" s="41">
        <f t="shared" si="26"/>
        <v>974911.43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574325.69</v>
      </c>
      <c r="J132" s="40">
        <v>0</v>
      </c>
      <c r="K132" s="41">
        <f t="shared" si="26"/>
        <v>574325.69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984955.33</v>
      </c>
      <c r="K133" s="44">
        <f t="shared" si="26"/>
        <v>984955.33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2017-08-15T20:00:12Z</dcterms:modified>
  <cp:category/>
  <cp:version/>
  <cp:contentType/>
  <cp:contentStatus/>
</cp:coreProperties>
</file>