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<sst xmlns="http://schemas.openxmlformats.org/spreadsheetml/2006/main" count="135" uniqueCount="135">
  <si>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</si>
  <si>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</si>
  <si>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</si>
  <si>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</si>
  <si>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</si>
  <si>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</si>
  <si>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</si>
  <si>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</si>
  <si>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</si>
  <si>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</si>
  <si>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</si>
  <si>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</si>
  <si>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</si>
  <si>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</si>
  <si>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</si>
  <si>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</si>
  <si>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</si>
  <si>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</si>
  <si>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</si>
  <si>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</si>
  <si>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</si>
  <si>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</si>
  <si>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</si>
  <si>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</si>
  <si>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</si>
  <si>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</si>
  <si>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</si>
  <si>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</si>
  <si>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</si>
  <si>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</si>
  <si>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</si>
  <si>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</si>
  <si>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</si>
  <si>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</si>
  <si>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</si>
  <si>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</si>
  <si>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</si>
  <si>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</si>
  <si>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</si>
  <si>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</si>
  <si>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</si>
  <si>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</si>
  <si>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</si>
  <si>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</si>
  <si>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</si>
  <si>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</si>
  <si>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</si>
  <si>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</si>
  <si>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</si>
  <si>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</si>
  <si>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</si>
  <si>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</si>
  <si>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</si>
  <si>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</si>
  <si>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</si>
  <si>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</si>
  <si>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</si>
  <si>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</si>
  <si>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</si>
  <si>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</si>
  <si>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</si>
  <si>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</si>
  <si>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</si>
  <si>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</si>
  <si>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</si>
  <si>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</si>
  <si>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</si>
  <si>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</si>
  <si>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</si>
  <si>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</si>
  <si>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</si>
  <si>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</si>
  <si>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</si>
  <si>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</si>
  <si>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</si>
  <si>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</si>
  <si>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</si>
  <si>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</si>
  <si>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</si>
  <si>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</si>
  <si>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</si>
  <si>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</si>
  <si>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</si>
  <si>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</si>
  <si>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</si>
  <si>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</si>
  <si>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</si>
  <si>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</si>
  <si>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</si>
  <si>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</si>
  <si>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</si>
  <si>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</si>
  <si>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</si>
  <si>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</si>
  <si>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</si>
  <si>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</si>
  <si>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</si>
  <si>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</si>
  <si>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</si>
  <si>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</si>
  <si>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</si>
  <si>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</si>
  <si>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</si>
  <si>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</si>
  <si>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</si>
  <si>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</si>
  <si>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</si>
  <si>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</si>
  <si>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</si>
  <si>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</si>
  <si>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</si>
  <si>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</si>
  <si>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</si>
  <si>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</si>
  <si>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</si>
  <si>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</si>
  <si>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</si>
  <si>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</si>
  <si>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</si>
  <si>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</si>
  <si>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</si>
  <si>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</si>
  <si>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</si>
  <si>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</si>
  <si>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</si>
  <si>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</si>
  <si>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</si>
  <si>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</si>
  <si>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</si>
  <si>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</si>
  <si>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</si>
  <si>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</si>
  <si>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</si>
  <si>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29/04/17 - VENCIMENTO 10/05/17</t>
  </si>
  <si>
    <t>7. Remuneração Líquida a Pagar (7.1. + 7.2. + 7.2.1)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</si>
</sst>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325357</v>
      </c>
      <c r="C7" s="9">
        <f t="shared" si="0"/>
        <v>401195</v>
      </c>
      <c r="D7" s="9">
        <f t="shared" si="0"/>
        <v>461579</v>
      </c>
      <c r="E7" s="9">
        <f t="shared" si="0"/>
        <v>259039</v>
      </c>
      <c r="F7" s="9">
        <f t="shared" si="0"/>
        <v>393940</v>
      </c>
      <c r="G7" s="9">
        <f t="shared" si="0"/>
        <v>633953</v>
      </c>
      <c r="H7" s="9">
        <f t="shared" si="0"/>
        <v>259031</v>
      </c>
      <c r="I7" s="9">
        <f t="shared" si="0"/>
        <v>61099</v>
      </c>
      <c r="J7" s="9">
        <f t="shared" si="0"/>
        <v>192792</v>
      </c>
      <c r="K7" s="9">
        <f t="shared" si="0"/>
        <v>2987985</v>
      </c>
      <c r="L7" s="52"/>
    </row>
    <row r="8" spans="1:11" ht="17.25" customHeight="1">
      <c r="A8" s="10" t="s">
        <v>96</v>
      </c>
      <c r="B8" s="11">
        <f>B9+B12+B16</f>
        <v>158155</v>
      </c>
      <c r="C8" s="11">
        <f aca="true" t="shared" si="1" ref="C8:J8">C9+C12+C16</f>
        <v>203844</v>
      </c>
      <c r="D8" s="11">
        <f t="shared" si="1"/>
        <v>222396</v>
      </c>
      <c r="E8" s="11">
        <f t="shared" si="1"/>
        <v>130803</v>
      </c>
      <c r="F8" s="11">
        <f t="shared" si="1"/>
        <v>189855</v>
      </c>
      <c r="G8" s="11">
        <f t="shared" si="1"/>
        <v>312368</v>
      </c>
      <c r="H8" s="11">
        <f t="shared" si="1"/>
        <v>139293</v>
      </c>
      <c r="I8" s="11">
        <f t="shared" si="1"/>
        <v>28066</v>
      </c>
      <c r="J8" s="11">
        <f t="shared" si="1"/>
        <v>91249</v>
      </c>
      <c r="K8" s="11">
        <f>SUM(B8:J8)</f>
        <v>1476029</v>
      </c>
    </row>
    <row r="9" spans="1:11" ht="17.25" customHeight="1">
      <c r="A9" s="15" t="s">
        <v>16</v>
      </c>
      <c r="B9" s="13">
        <f>+B10+B11</f>
        <v>23547</v>
      </c>
      <c r="C9" s="13">
        <f aca="true" t="shared" si="2" ref="C9:J9">+C10+C11</f>
        <v>34159</v>
      </c>
      <c r="D9" s="13">
        <f t="shared" si="2"/>
        <v>33036</v>
      </c>
      <c r="E9" s="13">
        <f t="shared" si="2"/>
        <v>20766</v>
      </c>
      <c r="F9" s="13">
        <f t="shared" si="2"/>
        <v>23002</v>
      </c>
      <c r="G9" s="13">
        <f t="shared" si="2"/>
        <v>29270</v>
      </c>
      <c r="H9" s="13">
        <f t="shared" si="2"/>
        <v>25151</v>
      </c>
      <c r="I9" s="13">
        <f t="shared" si="2"/>
        <v>5280</v>
      </c>
      <c r="J9" s="13">
        <f t="shared" si="2"/>
        <v>11972</v>
      </c>
      <c r="K9" s="11">
        <f>SUM(B9:J9)</f>
        <v>206183</v>
      </c>
    </row>
    <row r="10" spans="1:11" ht="17.25" customHeight="1">
      <c r="A10" s="29" t="s">
        <v>17</v>
      </c>
      <c r="B10" s="13">
        <v>23547</v>
      </c>
      <c r="C10" s="13">
        <v>34159</v>
      </c>
      <c r="D10" s="13">
        <v>33036</v>
      </c>
      <c r="E10" s="13">
        <v>20766</v>
      </c>
      <c r="F10" s="13">
        <v>23002</v>
      </c>
      <c r="G10" s="13">
        <v>29270</v>
      </c>
      <c r="H10" s="13">
        <v>25151</v>
      </c>
      <c r="I10" s="13">
        <v>5280</v>
      </c>
      <c r="J10" s="13">
        <v>11972</v>
      </c>
      <c r="K10" s="11">
        <f>SUM(B10:J10)</f>
        <v>206183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112053</v>
      </c>
      <c r="C12" s="17">
        <f t="shared" si="3"/>
        <v>142883</v>
      </c>
      <c r="D12" s="17">
        <f t="shared" si="3"/>
        <v>158603</v>
      </c>
      <c r="E12" s="17">
        <f t="shared" si="3"/>
        <v>92870</v>
      </c>
      <c r="F12" s="17">
        <f t="shared" si="3"/>
        <v>134921</v>
      </c>
      <c r="G12" s="17">
        <f t="shared" si="3"/>
        <v>226087</v>
      </c>
      <c r="H12" s="17">
        <f t="shared" si="3"/>
        <v>96772</v>
      </c>
      <c r="I12" s="17">
        <f t="shared" si="3"/>
        <v>18650</v>
      </c>
      <c r="J12" s="17">
        <f t="shared" si="3"/>
        <v>65850</v>
      </c>
      <c r="K12" s="11">
        <f aca="true" t="shared" si="4" ref="K12:K27">SUM(B12:J12)</f>
        <v>1048689</v>
      </c>
    </row>
    <row r="13" spans="1:13" ht="17.25" customHeight="1">
      <c r="A13" s="14" t="s">
        <v>19</v>
      </c>
      <c r="B13" s="13">
        <v>56567</v>
      </c>
      <c r="C13" s="13">
        <v>78230</v>
      </c>
      <c r="D13" s="13">
        <v>88051</v>
      </c>
      <c r="E13" s="13">
        <v>50353</v>
      </c>
      <c r="F13" s="13">
        <v>70468</v>
      </c>
      <c r="G13" s="13">
        <v>109798</v>
      </c>
      <c r="H13" s="13">
        <v>46326</v>
      </c>
      <c r="I13" s="13">
        <v>11026</v>
      </c>
      <c r="J13" s="13">
        <v>36412</v>
      </c>
      <c r="K13" s="11">
        <f t="shared" si="4"/>
        <v>547231</v>
      </c>
      <c r="L13" s="52"/>
      <c r="M13" s="53"/>
    </row>
    <row r="14" spans="1:12" ht="17.25" customHeight="1">
      <c r="A14" s="14" t="s">
        <v>20</v>
      </c>
      <c r="B14" s="13">
        <v>52521</v>
      </c>
      <c r="C14" s="13">
        <v>60583</v>
      </c>
      <c r="D14" s="13">
        <v>67379</v>
      </c>
      <c r="E14" s="13">
        <v>40005</v>
      </c>
      <c r="F14" s="13">
        <v>61720</v>
      </c>
      <c r="G14" s="13">
        <v>112101</v>
      </c>
      <c r="H14" s="13">
        <v>46637</v>
      </c>
      <c r="I14" s="13">
        <v>7047</v>
      </c>
      <c r="J14" s="13">
        <v>28375</v>
      </c>
      <c r="K14" s="11">
        <f t="shared" si="4"/>
        <v>476368</v>
      </c>
      <c r="L14" s="52"/>
    </row>
    <row r="15" spans="1:11" ht="17.25" customHeight="1">
      <c r="A15" s="14" t="s">
        <v>21</v>
      </c>
      <c r="B15" s="13">
        <v>2965</v>
      </c>
      <c r="C15" s="13">
        <v>4070</v>
      </c>
      <c r="D15" s="13">
        <v>3173</v>
      </c>
      <c r="E15" s="13">
        <v>2512</v>
      </c>
      <c r="F15" s="13">
        <v>2733</v>
      </c>
      <c r="G15" s="13">
        <v>4188</v>
      </c>
      <c r="H15" s="13">
        <v>3809</v>
      </c>
      <c r="I15" s="13">
        <v>577</v>
      </c>
      <c r="J15" s="13">
        <v>1063</v>
      </c>
      <c r="K15" s="11">
        <f t="shared" si="4"/>
        <v>25090</v>
      </c>
    </row>
    <row r="16" spans="1:11" ht="17.25" customHeight="1">
      <c r="A16" s="15" t="s">
        <v>92</v>
      </c>
      <c r="B16" s="13">
        <f>B17+B18+B19</f>
        <v>22555</v>
      </c>
      <c r="C16" s="13">
        <f aca="true" t="shared" si="5" ref="C16:J16">C17+C18+C19</f>
        <v>26802</v>
      </c>
      <c r="D16" s="13">
        <f t="shared" si="5"/>
        <v>30757</v>
      </c>
      <c r="E16" s="13">
        <f t="shared" si="5"/>
        <v>17167</v>
      </c>
      <c r="F16" s="13">
        <f t="shared" si="5"/>
        <v>31932</v>
      </c>
      <c r="G16" s="13">
        <f t="shared" si="5"/>
        <v>57011</v>
      </c>
      <c r="H16" s="13">
        <f t="shared" si="5"/>
        <v>17370</v>
      </c>
      <c r="I16" s="13">
        <f t="shared" si="5"/>
        <v>4136</v>
      </c>
      <c r="J16" s="13">
        <f t="shared" si="5"/>
        <v>13427</v>
      </c>
      <c r="K16" s="11">
        <f t="shared" si="4"/>
        <v>221157</v>
      </c>
    </row>
    <row r="17" spans="1:11" ht="17.25" customHeight="1">
      <c r="A17" s="14" t="s">
        <v>93</v>
      </c>
      <c r="B17" s="13">
        <v>12438</v>
      </c>
      <c r="C17" s="13">
        <v>15774</v>
      </c>
      <c r="D17" s="13">
        <v>16966</v>
      </c>
      <c r="E17" s="13">
        <v>9392</v>
      </c>
      <c r="F17" s="13">
        <v>18020</v>
      </c>
      <c r="G17" s="13">
        <v>29180</v>
      </c>
      <c r="H17" s="13">
        <v>9718</v>
      </c>
      <c r="I17" s="13">
        <v>2474</v>
      </c>
      <c r="J17" s="13">
        <v>6967</v>
      </c>
      <c r="K17" s="11">
        <f t="shared" si="4"/>
        <v>120929</v>
      </c>
    </row>
    <row r="18" spans="1:11" ht="17.25" customHeight="1">
      <c r="A18" s="14" t="s">
        <v>94</v>
      </c>
      <c r="B18" s="13">
        <v>9841</v>
      </c>
      <c r="C18" s="13">
        <v>10679</v>
      </c>
      <c r="D18" s="13">
        <v>13572</v>
      </c>
      <c r="E18" s="13">
        <v>7580</v>
      </c>
      <c r="F18" s="13">
        <v>13686</v>
      </c>
      <c r="G18" s="13">
        <v>27438</v>
      </c>
      <c r="H18" s="13">
        <v>7380</v>
      </c>
      <c r="I18" s="13">
        <v>1598</v>
      </c>
      <c r="J18" s="13">
        <v>6373</v>
      </c>
      <c r="K18" s="11">
        <f t="shared" si="4"/>
        <v>98147</v>
      </c>
    </row>
    <row r="19" spans="1:11" ht="17.25" customHeight="1">
      <c r="A19" s="14" t="s">
        <v>95</v>
      </c>
      <c r="B19" s="13">
        <v>276</v>
      </c>
      <c r="C19" s="13">
        <v>349</v>
      </c>
      <c r="D19" s="13">
        <v>219</v>
      </c>
      <c r="E19" s="13">
        <v>195</v>
      </c>
      <c r="F19" s="13">
        <v>226</v>
      </c>
      <c r="G19" s="13">
        <v>393</v>
      </c>
      <c r="H19" s="13">
        <v>272</v>
      </c>
      <c r="I19" s="13">
        <v>64</v>
      </c>
      <c r="J19" s="13">
        <v>87</v>
      </c>
      <c r="K19" s="11">
        <f t="shared" si="4"/>
        <v>2081</v>
      </c>
    </row>
    <row r="20" spans="1:11" ht="17.25" customHeight="1">
      <c r="A20" s="16" t="s">
        <v>22</v>
      </c>
      <c r="B20" s="11">
        <f>+B21+B22+B23</f>
        <v>83292</v>
      </c>
      <c r="C20" s="11">
        <f aca="true" t="shared" si="6" ref="C20:J20">+C21+C22+C23</f>
        <v>90987</v>
      </c>
      <c r="D20" s="11">
        <f t="shared" si="6"/>
        <v>116121</v>
      </c>
      <c r="E20" s="11">
        <f t="shared" si="6"/>
        <v>60690</v>
      </c>
      <c r="F20" s="11">
        <f t="shared" si="6"/>
        <v>110549</v>
      </c>
      <c r="G20" s="11">
        <f t="shared" si="6"/>
        <v>198034</v>
      </c>
      <c r="H20" s="11">
        <f t="shared" si="6"/>
        <v>62015</v>
      </c>
      <c r="I20" s="11">
        <f t="shared" si="6"/>
        <v>15246</v>
      </c>
      <c r="J20" s="11">
        <f t="shared" si="6"/>
        <v>44185</v>
      </c>
      <c r="K20" s="11">
        <f t="shared" si="4"/>
        <v>781119</v>
      </c>
    </row>
    <row r="21" spans="1:12" ht="17.25" customHeight="1">
      <c r="A21" s="12" t="s">
        <v>23</v>
      </c>
      <c r="B21" s="13">
        <v>46013</v>
      </c>
      <c r="C21" s="13">
        <v>55312</v>
      </c>
      <c r="D21" s="13">
        <v>71720</v>
      </c>
      <c r="E21" s="13">
        <v>36076</v>
      </c>
      <c r="F21" s="13">
        <v>62623</v>
      </c>
      <c r="G21" s="13">
        <v>102103</v>
      </c>
      <c r="H21" s="13">
        <v>34127</v>
      </c>
      <c r="I21" s="13">
        <v>9780</v>
      </c>
      <c r="J21" s="13">
        <v>26528</v>
      </c>
      <c r="K21" s="11">
        <f t="shared" si="4"/>
        <v>444282</v>
      </c>
      <c r="L21" s="52"/>
    </row>
    <row r="22" spans="1:12" ht="17.25" customHeight="1">
      <c r="A22" s="12" t="s">
        <v>24</v>
      </c>
      <c r="B22" s="13">
        <v>35915</v>
      </c>
      <c r="C22" s="13">
        <v>34153</v>
      </c>
      <c r="D22" s="13">
        <v>42950</v>
      </c>
      <c r="E22" s="13">
        <v>23670</v>
      </c>
      <c r="F22" s="13">
        <v>46574</v>
      </c>
      <c r="G22" s="13">
        <v>93543</v>
      </c>
      <c r="H22" s="13">
        <v>26640</v>
      </c>
      <c r="I22" s="13">
        <v>5210</v>
      </c>
      <c r="J22" s="13">
        <v>17197</v>
      </c>
      <c r="K22" s="11">
        <f t="shared" si="4"/>
        <v>325852</v>
      </c>
      <c r="L22" s="52"/>
    </row>
    <row r="23" spans="1:11" ht="17.25" customHeight="1">
      <c r="A23" s="12" t="s">
        <v>25</v>
      </c>
      <c r="B23" s="13">
        <v>1364</v>
      </c>
      <c r="C23" s="13">
        <v>1522</v>
      </c>
      <c r="D23" s="13">
        <v>1451</v>
      </c>
      <c r="E23" s="13">
        <v>944</v>
      </c>
      <c r="F23" s="13">
        <v>1352</v>
      </c>
      <c r="G23" s="13">
        <v>2388</v>
      </c>
      <c r="H23" s="13">
        <v>1248</v>
      </c>
      <c r="I23" s="13">
        <v>256</v>
      </c>
      <c r="J23" s="13">
        <v>460</v>
      </c>
      <c r="K23" s="11">
        <f t="shared" si="4"/>
        <v>10985</v>
      </c>
    </row>
    <row r="24" spans="1:11" ht="17.25" customHeight="1">
      <c r="A24" s="16" t="s">
        <v>26</v>
      </c>
      <c r="B24" s="13">
        <f>+B25+B26</f>
        <v>83910</v>
      </c>
      <c r="C24" s="13">
        <f aca="true" t="shared" si="7" ref="C24:J24">+C25+C26</f>
        <v>106364</v>
      </c>
      <c r="D24" s="13">
        <f t="shared" si="7"/>
        <v>123062</v>
      </c>
      <c r="E24" s="13">
        <f t="shared" si="7"/>
        <v>67546</v>
      </c>
      <c r="F24" s="13">
        <f t="shared" si="7"/>
        <v>93536</v>
      </c>
      <c r="G24" s="13">
        <f t="shared" si="7"/>
        <v>123551</v>
      </c>
      <c r="H24" s="13">
        <f t="shared" si="7"/>
        <v>54289</v>
      </c>
      <c r="I24" s="13">
        <f t="shared" si="7"/>
        <v>17787</v>
      </c>
      <c r="J24" s="13">
        <f t="shared" si="7"/>
        <v>57358</v>
      </c>
      <c r="K24" s="11">
        <f t="shared" si="4"/>
        <v>727403</v>
      </c>
    </row>
    <row r="25" spans="1:12" ht="17.25" customHeight="1">
      <c r="A25" s="12" t="s">
        <v>114</v>
      </c>
      <c r="B25" s="13">
        <v>40762</v>
      </c>
      <c r="C25" s="13">
        <v>55736</v>
      </c>
      <c r="D25" s="13">
        <v>68316</v>
      </c>
      <c r="E25" s="13">
        <v>38677</v>
      </c>
      <c r="F25" s="13">
        <v>48041</v>
      </c>
      <c r="G25" s="13">
        <v>59706</v>
      </c>
      <c r="H25" s="13">
        <v>27984</v>
      </c>
      <c r="I25" s="13">
        <v>11360</v>
      </c>
      <c r="J25" s="13">
        <v>30504</v>
      </c>
      <c r="K25" s="11">
        <f t="shared" si="4"/>
        <v>381086</v>
      </c>
      <c r="L25" s="52"/>
    </row>
    <row r="26" spans="1:12" ht="17.25" customHeight="1">
      <c r="A26" s="12" t="s">
        <v>115</v>
      </c>
      <c r="B26" s="13">
        <v>43148</v>
      </c>
      <c r="C26" s="13">
        <v>50628</v>
      </c>
      <c r="D26" s="13">
        <v>54746</v>
      </c>
      <c r="E26" s="13">
        <v>28869</v>
      </c>
      <c r="F26" s="13">
        <v>45495</v>
      </c>
      <c r="G26" s="13">
        <v>63845</v>
      </c>
      <c r="H26" s="13">
        <v>26305</v>
      </c>
      <c r="I26" s="13">
        <v>6427</v>
      </c>
      <c r="J26" s="13">
        <v>26854</v>
      </c>
      <c r="K26" s="11">
        <f t="shared" si="4"/>
        <v>346317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3434</v>
      </c>
      <c r="I27" s="11">
        <v>0</v>
      </c>
      <c r="J27" s="11">
        <v>0</v>
      </c>
      <c r="K27" s="11">
        <f t="shared" si="4"/>
        <v>3434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22631.3</v>
      </c>
      <c r="I35" s="19">
        <v>0</v>
      </c>
      <c r="J35" s="19">
        <v>0</v>
      </c>
      <c r="K35" s="23">
        <f>SUM(B35:J35)</f>
        <v>22631.3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925208.2500000001</v>
      </c>
      <c r="C47" s="22">
        <f aca="true" t="shared" si="12" ref="C47:H47">+C48+C57</f>
        <v>1274395.3999999997</v>
      </c>
      <c r="D47" s="22">
        <f t="shared" si="12"/>
        <v>1644791.3100000003</v>
      </c>
      <c r="E47" s="22">
        <f t="shared" si="12"/>
        <v>795590.7100000001</v>
      </c>
      <c r="F47" s="22">
        <f t="shared" si="12"/>
        <v>1187237.03</v>
      </c>
      <c r="G47" s="22">
        <f t="shared" si="12"/>
        <v>1610133.1600000001</v>
      </c>
      <c r="H47" s="22">
        <f t="shared" si="12"/>
        <v>783359.7200000001</v>
      </c>
      <c r="I47" s="22">
        <f>+I48+I57</f>
        <v>309695.1</v>
      </c>
      <c r="J47" s="22">
        <f>+J48+J57</f>
        <v>594131.71</v>
      </c>
      <c r="K47" s="22">
        <f>SUM(B47:J47)</f>
        <v>9124542.39</v>
      </c>
    </row>
    <row r="48" spans="1:11" ht="17.25" customHeight="1">
      <c r="A48" s="16" t="s">
        <v>107</v>
      </c>
      <c r="B48" s="23">
        <f>SUM(B49:B56)</f>
        <v>906501.8600000001</v>
      </c>
      <c r="C48" s="23">
        <f aca="true" t="shared" si="13" ref="C48:J48">SUM(C49:C56)</f>
        <v>1250920.1799999997</v>
      </c>
      <c r="D48" s="23">
        <f t="shared" si="13"/>
        <v>1619419.7300000002</v>
      </c>
      <c r="E48" s="23">
        <f t="shared" si="13"/>
        <v>773236.66</v>
      </c>
      <c r="F48" s="23">
        <f t="shared" si="13"/>
        <v>1163819.66</v>
      </c>
      <c r="G48" s="23">
        <f t="shared" si="13"/>
        <v>1580647.84</v>
      </c>
      <c r="H48" s="23">
        <f t="shared" si="13"/>
        <v>763419.05</v>
      </c>
      <c r="I48" s="23">
        <f t="shared" si="13"/>
        <v>309695.1</v>
      </c>
      <c r="J48" s="23">
        <f t="shared" si="13"/>
        <v>580149.62</v>
      </c>
      <c r="K48" s="23">
        <f aca="true" t="shared" si="14" ref="K48:K57">SUM(B48:J48)</f>
        <v>8947809.7</v>
      </c>
    </row>
    <row r="49" spans="1:11" ht="17.25" customHeight="1">
      <c r="A49" s="34" t="s">
        <v>43</v>
      </c>
      <c r="B49" s="23">
        <f aca="true" t="shared" si="15" ref="B49:H49">ROUND(B30*B7,2)</f>
        <v>903971.89</v>
      </c>
      <c r="C49" s="23">
        <f t="shared" si="15"/>
        <v>1244346.41</v>
      </c>
      <c r="D49" s="23">
        <f t="shared" si="15"/>
        <v>1615341.87</v>
      </c>
      <c r="E49" s="23">
        <f t="shared" si="15"/>
        <v>770977.78</v>
      </c>
      <c r="F49" s="23">
        <f t="shared" si="15"/>
        <v>1160389.66</v>
      </c>
      <c r="G49" s="23">
        <f t="shared" si="15"/>
        <v>1575690.18</v>
      </c>
      <c r="H49" s="23">
        <f t="shared" si="15"/>
        <v>738264.25</v>
      </c>
      <c r="I49" s="23">
        <f>ROUND(I30*I7,2)</f>
        <v>308629.38</v>
      </c>
      <c r="J49" s="23">
        <f>ROUND(J30*J7,2)</f>
        <v>577932.58</v>
      </c>
      <c r="K49" s="23">
        <f t="shared" si="14"/>
        <v>8895544</v>
      </c>
    </row>
    <row r="50" spans="1:11" ht="17.25" customHeight="1">
      <c r="A50" s="34" t="s">
        <v>44</v>
      </c>
      <c r="B50" s="19">
        <v>0</v>
      </c>
      <c r="C50" s="23">
        <f>ROUND(C31*C7,2)</f>
        <v>2765.91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2765.91</v>
      </c>
    </row>
    <row r="51" spans="1:11" ht="17.25" customHeight="1">
      <c r="A51" s="66" t="s">
        <v>103</v>
      </c>
      <c r="B51" s="67">
        <f aca="true" t="shared" si="16" ref="B51:H51">ROUND(B32*B7,2)</f>
        <v>-1561.71</v>
      </c>
      <c r="C51" s="67">
        <f t="shared" si="16"/>
        <v>-1965.86</v>
      </c>
      <c r="D51" s="67">
        <f t="shared" si="16"/>
        <v>-2307.9</v>
      </c>
      <c r="E51" s="67">
        <f t="shared" si="16"/>
        <v>-1186.52</v>
      </c>
      <c r="F51" s="67">
        <f t="shared" si="16"/>
        <v>-1851.52</v>
      </c>
      <c r="G51" s="67">
        <f t="shared" si="16"/>
        <v>-2472.42</v>
      </c>
      <c r="H51" s="67">
        <f t="shared" si="16"/>
        <v>-1191.54</v>
      </c>
      <c r="I51" s="19">
        <v>0</v>
      </c>
      <c r="J51" s="19">
        <v>0</v>
      </c>
      <c r="K51" s="67">
        <f>SUM(B51:J51)</f>
        <v>-12537.470000000001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22631.3</v>
      </c>
      <c r="I53" s="31">
        <f>+I35</f>
        <v>0</v>
      </c>
      <c r="J53" s="31">
        <f>+J35</f>
        <v>0</v>
      </c>
      <c r="K53" s="23">
        <f t="shared" si="14"/>
        <v>22631.3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2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  <c r="L57" s="86"/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-89478.6</v>
      </c>
      <c r="C61" s="35">
        <f t="shared" si="17"/>
        <v>-129880.83</v>
      </c>
      <c r="D61" s="35">
        <f t="shared" si="17"/>
        <v>-127646.17</v>
      </c>
      <c r="E61" s="35">
        <f t="shared" si="17"/>
        <v>-78910.8</v>
      </c>
      <c r="F61" s="35">
        <f t="shared" si="17"/>
        <v>-87800.93000000001</v>
      </c>
      <c r="G61" s="35">
        <f t="shared" si="17"/>
        <v>-112232.04</v>
      </c>
      <c r="H61" s="35">
        <f t="shared" si="17"/>
        <v>-95573.8</v>
      </c>
      <c r="I61" s="35">
        <f t="shared" si="17"/>
        <v>-22915.33</v>
      </c>
      <c r="J61" s="35">
        <f t="shared" si="17"/>
        <v>-45493.6</v>
      </c>
      <c r="K61" s="35">
        <f>SUM(B61:J61)</f>
        <v>-789932.1</v>
      </c>
    </row>
    <row r="62" spans="1:11" ht="18.75" customHeight="1">
      <c r="A62" s="16" t="s">
        <v>74</v>
      </c>
      <c r="B62" s="35">
        <f aca="true" t="shared" si="18" ref="B62:J62">B63+B64+B65+B66+B67+B68</f>
        <v>-89478.6</v>
      </c>
      <c r="C62" s="35">
        <f t="shared" si="18"/>
        <v>-129804.2</v>
      </c>
      <c r="D62" s="35">
        <f t="shared" si="18"/>
        <v>-125536.8</v>
      </c>
      <c r="E62" s="35">
        <f t="shared" si="18"/>
        <v>-78910.8</v>
      </c>
      <c r="F62" s="35">
        <f t="shared" si="18"/>
        <v>-87407.6</v>
      </c>
      <c r="G62" s="35">
        <f t="shared" si="18"/>
        <v>-111226</v>
      </c>
      <c r="H62" s="35">
        <f t="shared" si="18"/>
        <v>-95573.8</v>
      </c>
      <c r="I62" s="35">
        <f t="shared" si="18"/>
        <v>-20064</v>
      </c>
      <c r="J62" s="35">
        <f t="shared" si="18"/>
        <v>-45493.6</v>
      </c>
      <c r="K62" s="35">
        <f aca="true" t="shared" si="19" ref="K62:K91">SUM(B62:J62)</f>
        <v>-783495.4</v>
      </c>
    </row>
    <row r="63" spans="1:11" ht="18.75" customHeight="1">
      <c r="A63" s="12" t="s">
        <v>75</v>
      </c>
      <c r="B63" s="35">
        <f>-ROUND(B9*$D$3,2)</f>
        <v>-89478.6</v>
      </c>
      <c r="C63" s="35">
        <f aca="true" t="shared" si="20" ref="C63:J63">-ROUND(C9*$D$3,2)</f>
        <v>-129804.2</v>
      </c>
      <c r="D63" s="35">
        <f t="shared" si="20"/>
        <v>-125536.8</v>
      </c>
      <c r="E63" s="35">
        <f t="shared" si="20"/>
        <v>-78910.8</v>
      </c>
      <c r="F63" s="35">
        <f t="shared" si="20"/>
        <v>-87407.6</v>
      </c>
      <c r="G63" s="35">
        <f t="shared" si="20"/>
        <v>-111226</v>
      </c>
      <c r="H63" s="35">
        <f t="shared" si="20"/>
        <v>-95573.8</v>
      </c>
      <c r="I63" s="35">
        <f t="shared" si="20"/>
        <v>-20064</v>
      </c>
      <c r="J63" s="35">
        <f t="shared" si="20"/>
        <v>-45493.6</v>
      </c>
      <c r="K63" s="35">
        <f t="shared" si="19"/>
        <v>-783495.4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67">
        <f t="shared" si="21"/>
        <v>0</v>
      </c>
      <c r="I69" s="67">
        <f t="shared" si="21"/>
        <v>-2851.33</v>
      </c>
      <c r="J69" s="19">
        <v>0</v>
      </c>
      <c r="K69" s="67">
        <f t="shared" si="19"/>
        <v>-6436.7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134</v>
      </c>
      <c r="B104" s="24">
        <f>+B105+B106+B107</f>
        <v>756891.3700000001</v>
      </c>
      <c r="C104" s="24">
        <f>+C105+C106+C107</f>
        <v>1125315.0099999998</v>
      </c>
      <c r="D104" s="24">
        <f>+D105+D106+D107</f>
        <v>1472358.0000000002</v>
      </c>
      <c r="E104" s="24">
        <f>+E105+E106+E107</f>
        <v>549280.3300000001</v>
      </c>
      <c r="F104" s="24">
        <f>+F105+F106+F107</f>
        <v>990698.4099999999</v>
      </c>
      <c r="G104" s="24">
        <f>+G105+G106+G107</f>
        <v>1391433.84</v>
      </c>
      <c r="H104" s="24">
        <f>+H105+H106+H107</f>
        <v>687785.92</v>
      </c>
      <c r="I104" s="24">
        <f>+I105+I106+I107</f>
        <v>219526.59999999998</v>
      </c>
      <c r="J104" s="24">
        <f>+J105+J106+J107</f>
        <v>541801.35</v>
      </c>
      <c r="K104" s="48">
        <f>SUM(B104:J104)</f>
        <v>7735090.829999999</v>
      </c>
      <c r="L104" s="54"/>
    </row>
    <row r="105" spans="1:12" ht="18" customHeight="1">
      <c r="A105" s="16" t="s">
        <v>82</v>
      </c>
      <c r="B105" s="24">
        <f aca="true" t="shared" si="22" ref="B105:J105">+B48+B62+B69+B101</f>
        <v>817023.2600000001</v>
      </c>
      <c r="C105" s="24">
        <f t="shared" si="22"/>
        <v>1121039.3499999999</v>
      </c>
      <c r="D105" s="24">
        <f t="shared" si="22"/>
        <v>1491773.56</v>
      </c>
      <c r="E105" s="24">
        <f t="shared" si="22"/>
        <v>694325.86</v>
      </c>
      <c r="F105" s="24">
        <f t="shared" si="22"/>
        <v>1076018.7299999997</v>
      </c>
      <c r="G105" s="24">
        <f t="shared" si="22"/>
        <v>1468415.8</v>
      </c>
      <c r="H105" s="24">
        <f t="shared" si="22"/>
        <v>667845.25</v>
      </c>
      <c r="I105" s="24">
        <f t="shared" si="22"/>
        <v>286779.76999999996</v>
      </c>
      <c r="J105" s="24">
        <f t="shared" si="22"/>
        <v>534656.02</v>
      </c>
      <c r="K105" s="48">
        <f>SUM(B105:J105)</f>
        <v>8157877.6</v>
      </c>
      <c r="L105" s="54"/>
    </row>
    <row r="106" spans="1:11" ht="18.75" customHeight="1">
      <c r="A106" s="16" t="s">
        <v>98</v>
      </c>
      <c r="B106" s="24">
        <f>B57+B102</f>
        <v>18706.39</v>
      </c>
      <c r="C106" s="24">
        <f aca="true" t="shared" si="23" ref="C106:J106">C57+C102</f>
        <v>23475.22</v>
      </c>
      <c r="D106" s="24">
        <f t="shared" si="23"/>
        <v>25371.58</v>
      </c>
      <c r="E106" s="24">
        <f t="shared" si="23"/>
        <v>22354.05</v>
      </c>
      <c r="F106" s="24">
        <f t="shared" si="23"/>
        <v>23417.37</v>
      </c>
      <c r="G106" s="24">
        <f t="shared" si="23"/>
        <v>29485.32</v>
      </c>
      <c r="H106" s="24">
        <f t="shared" si="23"/>
        <v>19940.67</v>
      </c>
      <c r="I106" s="20">
        <v>0</v>
      </c>
      <c r="J106" s="24">
        <f t="shared" si="23"/>
        <v>13982.09</v>
      </c>
      <c r="K106" s="48">
        <f>SUM(B106:J106)</f>
        <v>176732.68999999997</v>
      </c>
    </row>
    <row r="107" spans="1:13" ht="18.75" customHeight="1">
      <c r="A107" s="16" t="s">
        <v>83</v>
      </c>
      <c r="B107" s="67">
        <v>-78838.28</v>
      </c>
      <c r="C107" s="67">
        <v>-19199.559999999998</v>
      </c>
      <c r="D107" s="67">
        <v>-44787.13999999999</v>
      </c>
      <c r="E107" s="67">
        <v>-167399.58</v>
      </c>
      <c r="F107" s="67">
        <v>-108737.68999999999</v>
      </c>
      <c r="G107" s="67">
        <v>-106467.28000000001</v>
      </c>
      <c r="H107" s="19">
        <v>0</v>
      </c>
      <c r="I107" s="67">
        <v>-67253.17</v>
      </c>
      <c r="J107" s="67">
        <v>-6836.759999999999</v>
      </c>
      <c r="K107" s="48">
        <v>-599519.46</v>
      </c>
      <c r="L107" s="86"/>
      <c r="M107" s="57"/>
    </row>
    <row r="108" spans="1:11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7735090.83</v>
      </c>
      <c r="L112" s="54"/>
    </row>
    <row r="113" spans="1:11" ht="18.75" customHeight="1">
      <c r="A113" s="26" t="s">
        <v>70</v>
      </c>
      <c r="B113" s="27">
        <v>94487.68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94487.68</v>
      </c>
    </row>
    <row r="114" spans="1:11" ht="18.75" customHeight="1">
      <c r="A114" s="26" t="s">
        <v>71</v>
      </c>
      <c r="B114" s="27">
        <v>662403.69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1">SUM(B114:J114)</f>
        <v>662403.69</v>
      </c>
    </row>
    <row r="115" spans="1:11" ht="18.75" customHeight="1">
      <c r="A115" s="26" t="s">
        <v>72</v>
      </c>
      <c r="B115" s="40">
        <v>0</v>
      </c>
      <c r="C115" s="27">
        <f>+C104</f>
        <v>1125315.0099999998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1125315.0099999998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1472358.0000000002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1472358.0000000002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494352.3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494352.3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54928.04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54928.04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199182.04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199182.04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367022.07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367022.07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51897.64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4"/>
        <v>51897.64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372596.66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4"/>
        <v>372596.66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418129.44</v>
      </c>
      <c r="H123" s="40">
        <v>0</v>
      </c>
      <c r="I123" s="40">
        <v>0</v>
      </c>
      <c r="J123" s="40">
        <v>0</v>
      </c>
      <c r="K123" s="41">
        <f t="shared" si="24"/>
        <v>418129.44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36495.57</v>
      </c>
      <c r="H124" s="40">
        <v>0</v>
      </c>
      <c r="I124" s="40">
        <v>0</v>
      </c>
      <c r="J124" s="40">
        <v>0</v>
      </c>
      <c r="K124" s="41">
        <f t="shared" si="24"/>
        <v>36495.57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201638.15</v>
      </c>
      <c r="H125" s="40">
        <v>0</v>
      </c>
      <c r="I125" s="40">
        <v>0</v>
      </c>
      <c r="J125" s="40">
        <v>0</v>
      </c>
      <c r="K125" s="41">
        <f t="shared" si="24"/>
        <v>201638.15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173500.61</v>
      </c>
      <c r="H126" s="40">
        <v>0</v>
      </c>
      <c r="I126" s="40">
        <v>0</v>
      </c>
      <c r="J126" s="40">
        <v>0</v>
      </c>
      <c r="K126" s="41">
        <f t="shared" si="24"/>
        <v>173500.61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561670.06</v>
      </c>
      <c r="H127" s="40">
        <v>0</v>
      </c>
      <c r="I127" s="40">
        <v>0</v>
      </c>
      <c r="J127" s="40">
        <v>0</v>
      </c>
      <c r="K127" s="41">
        <f t="shared" si="24"/>
        <v>561670.06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244268.77</v>
      </c>
      <c r="I128" s="40">
        <v>0</v>
      </c>
      <c r="J128" s="40">
        <v>0</v>
      </c>
      <c r="K128" s="41">
        <f t="shared" si="24"/>
        <v>244268.77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443517.15</v>
      </c>
      <c r="I129" s="40">
        <v>0</v>
      </c>
      <c r="J129" s="40">
        <v>0</v>
      </c>
      <c r="K129" s="41">
        <f t="shared" si="24"/>
        <v>443517.15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219526.6</v>
      </c>
      <c r="J130" s="40">
        <v>0</v>
      </c>
      <c r="K130" s="41">
        <f t="shared" si="24"/>
        <v>219526.6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541801.35</v>
      </c>
      <c r="K131" s="44">
        <f t="shared" si="24"/>
        <v>541801.35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2017-05-11T20:37:00Z</dcterms:modified>
  <cp:category/>
  <cp:version/>
  <cp:contentType/>
  <cp:contentStatus/>
</cp:coreProperties>
</file>