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<sst xmlns="http://schemas.openxmlformats.org/spreadsheetml/2006/main" count="136" uniqueCount="136">
  <si>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</si>
  <si>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</si>
  <si>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</si>
  <si>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</si>
  <si>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</si>
  <si>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</si>
  <si>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</si>
  <si>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</si>
  <si>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</si>
  <si>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</si>
  <si>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</si>
  <si>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</si>
  <si>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</si>
  <si>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</si>
  <si>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</si>
  <si>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</si>
  <si>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</si>
  <si>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</si>
  <si>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</si>
  <si>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</si>
  <si>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</si>
  <si>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</si>
  <si>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</si>
  <si>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</si>
  <si>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</si>
  <si>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</si>
  <si>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</si>
  <si>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</si>
  <si>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</si>
  <si>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</si>
  <si>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</si>
  <si>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</si>
  <si>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</si>
  <si>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</si>
  <si>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</si>
  <si>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</si>
  <si>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</si>
  <si>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</si>
  <si>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</si>
  <si>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</si>
  <si>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</si>
  <si>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</si>
  <si>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</si>
  <si>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</si>
  <si>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</si>
  <si>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</si>
  <si>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</si>
  <si>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</si>
  <si>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</si>
  <si>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</si>
  <si>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</si>
  <si>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</si>
  <si>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</si>
  <si>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</si>
  <si>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</si>
  <si>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</si>
  <si>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</si>
  <si>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</si>
  <si>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</si>
  <si>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</si>
  <si>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</si>
  <si>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</si>
  <si>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</si>
  <si>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</si>
  <si>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</si>
  <si>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</si>
  <si>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</si>
  <si>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</si>
  <si>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</si>
  <si>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</si>
  <si>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</si>
  <si>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</si>
  <si>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</si>
  <si>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</si>
  <si>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</si>
  <si>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</si>
  <si>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</si>
  <si>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</si>
  <si>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</si>
  <si>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</si>
  <si>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</si>
  <si>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</si>
  <si>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</si>
  <si>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</si>
  <si>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</si>
  <si>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</si>
  <si>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</si>
  <si>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</si>
  <si>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</si>
  <si>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</si>
  <si>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</si>
  <si>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</si>
  <si>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</si>
  <si>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</si>
  <si>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</si>
  <si>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</si>
  <si>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</si>
  <si>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</si>
  <si>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</si>
  <si>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</si>
  <si>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</si>
  <si>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</si>
  <si>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</si>
  <si>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</si>
  <si>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</si>
  <si>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</si>
  <si>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</si>
  <si>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</si>
  <si>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</si>
  <si>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</si>
  <si>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</si>
  <si>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</si>
  <si>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</si>
  <si>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</si>
  <si>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</si>
  <si>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</si>
  <si>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</si>
  <si>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</si>
  <si>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</si>
  <si>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</si>
  <si>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</si>
  <si>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</si>
  <si>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</si>
  <si>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</si>
  <si>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</si>
  <si>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</si>
  <si>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</si>
  <si>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</si>
  <si>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</si>
  <si>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</si>
  <si>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</si>
  <si>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</si>
  <si>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</si>
  <si>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OPERAÇÃO 04/04/17 - VENCIMENTO 17/04/17</t>
  </si>
  <si>
    <t>6.3. Revisão de Remuneração pelo Transporte Coletivo ¹</t>
  </si>
  <si>
    <t xml:space="preserve">   ¹ Pagamento de combustível não fóssil de jan/17 e fev/17 (área 8) e mar/17 (área 6).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</si>
</sst>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46" fillId="0" borderId="0" xfId="0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91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3" t="s">
        <v>90</v>
      </c>
      <c r="J5" s="83" t="s">
        <v>89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639147</v>
      </c>
      <c r="C7" s="9">
        <f t="shared" si="0"/>
        <v>816068</v>
      </c>
      <c r="D7" s="9">
        <f t="shared" si="0"/>
        <v>837932</v>
      </c>
      <c r="E7" s="9">
        <f t="shared" si="0"/>
        <v>564909</v>
      </c>
      <c r="F7" s="9">
        <f t="shared" si="0"/>
        <v>762198</v>
      </c>
      <c r="G7" s="9">
        <f t="shared" si="0"/>
        <v>1281611</v>
      </c>
      <c r="H7" s="9">
        <f t="shared" si="0"/>
        <v>600030</v>
      </c>
      <c r="I7" s="9">
        <f t="shared" si="0"/>
        <v>130611</v>
      </c>
      <c r="J7" s="9">
        <f t="shared" si="0"/>
        <v>346419</v>
      </c>
      <c r="K7" s="9">
        <f t="shared" si="0"/>
        <v>5978925</v>
      </c>
      <c r="L7" s="52"/>
    </row>
    <row r="8" spans="1:11" ht="17.25" customHeight="1">
      <c r="A8" s="10" t="s">
        <v>97</v>
      </c>
      <c r="B8" s="11">
        <f>B9+B12+B16</f>
        <v>307198</v>
      </c>
      <c r="C8" s="11">
        <f aca="true" t="shared" si="1" ref="C8:J8">C9+C12+C16</f>
        <v>401200</v>
      </c>
      <c r="D8" s="11">
        <f t="shared" si="1"/>
        <v>384964</v>
      </c>
      <c r="E8" s="11">
        <f t="shared" si="1"/>
        <v>278876</v>
      </c>
      <c r="F8" s="11">
        <f t="shared" si="1"/>
        <v>365242</v>
      </c>
      <c r="G8" s="11">
        <f t="shared" si="1"/>
        <v>623461</v>
      </c>
      <c r="H8" s="11">
        <f t="shared" si="1"/>
        <v>314869</v>
      </c>
      <c r="I8" s="11">
        <f t="shared" si="1"/>
        <v>58464</v>
      </c>
      <c r="J8" s="11">
        <f t="shared" si="1"/>
        <v>156418</v>
      </c>
      <c r="K8" s="11">
        <f>SUM(B8:J8)</f>
        <v>2890692</v>
      </c>
    </row>
    <row r="9" spans="1:11" ht="17.25" customHeight="1">
      <c r="A9" s="15" t="s">
        <v>16</v>
      </c>
      <c r="B9" s="13">
        <f>+B10+B11</f>
        <v>35684</v>
      </c>
      <c r="C9" s="13">
        <f aca="true" t="shared" si="2" ref="C9:J9">+C10+C11</f>
        <v>49035</v>
      </c>
      <c r="D9" s="13">
        <f t="shared" si="2"/>
        <v>41827</v>
      </c>
      <c r="E9" s="13">
        <f t="shared" si="2"/>
        <v>32740</v>
      </c>
      <c r="F9" s="13">
        <f t="shared" si="2"/>
        <v>37703</v>
      </c>
      <c r="G9" s="13">
        <f t="shared" si="2"/>
        <v>49938</v>
      </c>
      <c r="H9" s="13">
        <f t="shared" si="2"/>
        <v>47425</v>
      </c>
      <c r="I9" s="13">
        <f t="shared" si="2"/>
        <v>7736</v>
      </c>
      <c r="J9" s="13">
        <f t="shared" si="2"/>
        <v>15619</v>
      </c>
      <c r="K9" s="11">
        <f>SUM(B9:J9)</f>
        <v>317707</v>
      </c>
    </row>
    <row r="10" spans="1:11" ht="17.25" customHeight="1">
      <c r="A10" s="29" t="s">
        <v>17</v>
      </c>
      <c r="B10" s="13">
        <v>35684</v>
      </c>
      <c r="C10" s="13">
        <v>49035</v>
      </c>
      <c r="D10" s="13">
        <v>41827</v>
      </c>
      <c r="E10" s="13">
        <v>32740</v>
      </c>
      <c r="F10" s="13">
        <v>37703</v>
      </c>
      <c r="G10" s="13">
        <v>49938</v>
      </c>
      <c r="H10" s="13">
        <v>47425</v>
      </c>
      <c r="I10" s="13">
        <v>7736</v>
      </c>
      <c r="J10" s="13">
        <v>15619</v>
      </c>
      <c r="K10" s="11">
        <f>SUM(B10:J10)</f>
        <v>317707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228555</v>
      </c>
      <c r="C12" s="17">
        <f t="shared" si="3"/>
        <v>299812</v>
      </c>
      <c r="D12" s="17">
        <f t="shared" si="3"/>
        <v>288555</v>
      </c>
      <c r="E12" s="17">
        <f t="shared" si="3"/>
        <v>209674</v>
      </c>
      <c r="F12" s="17">
        <f t="shared" si="3"/>
        <v>269413</v>
      </c>
      <c r="G12" s="17">
        <f t="shared" si="3"/>
        <v>467333</v>
      </c>
      <c r="H12" s="17">
        <f t="shared" si="3"/>
        <v>229000</v>
      </c>
      <c r="I12" s="17">
        <f t="shared" si="3"/>
        <v>42221</v>
      </c>
      <c r="J12" s="17">
        <f t="shared" si="3"/>
        <v>117771</v>
      </c>
      <c r="K12" s="11">
        <f aca="true" t="shared" si="4" ref="K12:K27">SUM(B12:J12)</f>
        <v>2152334</v>
      </c>
    </row>
    <row r="13" spans="1:13" ht="17.25" customHeight="1">
      <c r="A13" s="14" t="s">
        <v>19</v>
      </c>
      <c r="B13" s="13">
        <v>109318</v>
      </c>
      <c r="C13" s="13">
        <v>153653</v>
      </c>
      <c r="D13" s="13">
        <v>153083</v>
      </c>
      <c r="E13" s="13">
        <v>107547</v>
      </c>
      <c r="F13" s="13">
        <v>136410</v>
      </c>
      <c r="G13" s="13">
        <v>221861</v>
      </c>
      <c r="H13" s="13">
        <v>103914</v>
      </c>
      <c r="I13" s="13">
        <v>23678</v>
      </c>
      <c r="J13" s="13">
        <v>62233</v>
      </c>
      <c r="K13" s="11">
        <f t="shared" si="4"/>
        <v>1071697</v>
      </c>
      <c r="L13" s="52"/>
      <c r="M13" s="53"/>
    </row>
    <row r="14" spans="1:12" ht="17.25" customHeight="1">
      <c r="A14" s="14" t="s">
        <v>20</v>
      </c>
      <c r="B14" s="13">
        <v>109153</v>
      </c>
      <c r="C14" s="13">
        <v>130534</v>
      </c>
      <c r="D14" s="13">
        <v>125299</v>
      </c>
      <c r="E14" s="13">
        <v>92523</v>
      </c>
      <c r="F14" s="13">
        <v>123054</v>
      </c>
      <c r="G14" s="13">
        <v>229762</v>
      </c>
      <c r="H14" s="13">
        <v>107071</v>
      </c>
      <c r="I14" s="13">
        <v>15965</v>
      </c>
      <c r="J14" s="13">
        <v>52083</v>
      </c>
      <c r="K14" s="11">
        <f t="shared" si="4"/>
        <v>985444</v>
      </c>
      <c r="L14" s="52"/>
    </row>
    <row r="15" spans="1:11" ht="17.25" customHeight="1">
      <c r="A15" s="14" t="s">
        <v>21</v>
      </c>
      <c r="B15" s="13">
        <v>10084</v>
      </c>
      <c r="C15" s="13">
        <v>15625</v>
      </c>
      <c r="D15" s="13">
        <v>10173</v>
      </c>
      <c r="E15" s="13">
        <v>9604</v>
      </c>
      <c r="F15" s="13">
        <v>9949</v>
      </c>
      <c r="G15" s="13">
        <v>15710</v>
      </c>
      <c r="H15" s="13">
        <v>18015</v>
      </c>
      <c r="I15" s="13">
        <v>2578</v>
      </c>
      <c r="J15" s="13">
        <v>3455</v>
      </c>
      <c r="K15" s="11">
        <f t="shared" si="4"/>
        <v>95193</v>
      </c>
    </row>
    <row r="16" spans="1:11" ht="17.25" customHeight="1">
      <c r="A16" s="15" t="s">
        <v>93</v>
      </c>
      <c r="B16" s="13">
        <f>B17+B18+B19</f>
        <v>42959</v>
      </c>
      <c r="C16" s="13">
        <f aca="true" t="shared" si="5" ref="C16:J16">C17+C18+C19</f>
        <v>52353</v>
      </c>
      <c r="D16" s="13">
        <f t="shared" si="5"/>
        <v>54582</v>
      </c>
      <c r="E16" s="13">
        <f t="shared" si="5"/>
        <v>36462</v>
      </c>
      <c r="F16" s="13">
        <f t="shared" si="5"/>
        <v>58126</v>
      </c>
      <c r="G16" s="13">
        <f t="shared" si="5"/>
        <v>106190</v>
      </c>
      <c r="H16" s="13">
        <f t="shared" si="5"/>
        <v>38444</v>
      </c>
      <c r="I16" s="13">
        <f t="shared" si="5"/>
        <v>8507</v>
      </c>
      <c r="J16" s="13">
        <f t="shared" si="5"/>
        <v>23028</v>
      </c>
      <c r="K16" s="11">
        <f t="shared" si="4"/>
        <v>420651</v>
      </c>
    </row>
    <row r="17" spans="1:11" ht="17.25" customHeight="1">
      <c r="A17" s="14" t="s">
        <v>94</v>
      </c>
      <c r="B17" s="13">
        <v>25512</v>
      </c>
      <c r="C17" s="13">
        <v>33862</v>
      </c>
      <c r="D17" s="13">
        <v>32225</v>
      </c>
      <c r="E17" s="13">
        <v>22206</v>
      </c>
      <c r="F17" s="13">
        <v>36131</v>
      </c>
      <c r="G17" s="13">
        <v>62890</v>
      </c>
      <c r="H17" s="13">
        <v>24730</v>
      </c>
      <c r="I17" s="13">
        <v>5405</v>
      </c>
      <c r="J17" s="13">
        <v>13033</v>
      </c>
      <c r="K17" s="11">
        <f t="shared" si="4"/>
        <v>255994</v>
      </c>
    </row>
    <row r="18" spans="1:11" ht="17.25" customHeight="1">
      <c r="A18" s="14" t="s">
        <v>95</v>
      </c>
      <c r="B18" s="13">
        <v>16427</v>
      </c>
      <c r="C18" s="13">
        <v>17114</v>
      </c>
      <c r="D18" s="13">
        <v>21660</v>
      </c>
      <c r="E18" s="13">
        <v>13472</v>
      </c>
      <c r="F18" s="13">
        <v>21070</v>
      </c>
      <c r="G18" s="13">
        <v>41805</v>
      </c>
      <c r="H18" s="13">
        <v>12240</v>
      </c>
      <c r="I18" s="13">
        <v>2921</v>
      </c>
      <c r="J18" s="13">
        <v>9753</v>
      </c>
      <c r="K18" s="11">
        <f t="shared" si="4"/>
        <v>156462</v>
      </c>
    </row>
    <row r="19" spans="1:11" ht="17.25" customHeight="1">
      <c r="A19" s="14" t="s">
        <v>96</v>
      </c>
      <c r="B19" s="13">
        <v>1020</v>
      </c>
      <c r="C19" s="13">
        <v>1377</v>
      </c>
      <c r="D19" s="13">
        <v>697</v>
      </c>
      <c r="E19" s="13">
        <v>784</v>
      </c>
      <c r="F19" s="13">
        <v>925</v>
      </c>
      <c r="G19" s="13">
        <v>1495</v>
      </c>
      <c r="H19" s="13">
        <v>1474</v>
      </c>
      <c r="I19" s="13">
        <v>181</v>
      </c>
      <c r="J19" s="13">
        <v>242</v>
      </c>
      <c r="K19" s="11">
        <f t="shared" si="4"/>
        <v>8195</v>
      </c>
    </row>
    <row r="20" spans="1:11" ht="17.25" customHeight="1">
      <c r="A20" s="16" t="s">
        <v>22</v>
      </c>
      <c r="B20" s="11">
        <f>+B21+B22+B23</f>
        <v>161844</v>
      </c>
      <c r="C20" s="11">
        <f aca="true" t="shared" si="6" ref="C20:J20">+C21+C22+C23</f>
        <v>182986</v>
      </c>
      <c r="D20" s="11">
        <f t="shared" si="6"/>
        <v>205646</v>
      </c>
      <c r="E20" s="11">
        <f t="shared" si="6"/>
        <v>130398</v>
      </c>
      <c r="F20" s="11">
        <f t="shared" si="6"/>
        <v>203753</v>
      </c>
      <c r="G20" s="11">
        <f t="shared" si="6"/>
        <v>383799</v>
      </c>
      <c r="H20" s="11">
        <f t="shared" si="6"/>
        <v>139322</v>
      </c>
      <c r="I20" s="11">
        <f t="shared" si="6"/>
        <v>31731</v>
      </c>
      <c r="J20" s="11">
        <f t="shared" si="6"/>
        <v>79535</v>
      </c>
      <c r="K20" s="11">
        <f t="shared" si="4"/>
        <v>1519014</v>
      </c>
    </row>
    <row r="21" spans="1:12" ht="17.25" customHeight="1">
      <c r="A21" s="12" t="s">
        <v>23</v>
      </c>
      <c r="B21" s="13">
        <v>86366</v>
      </c>
      <c r="C21" s="13">
        <v>108114</v>
      </c>
      <c r="D21" s="13">
        <v>123123</v>
      </c>
      <c r="E21" s="13">
        <v>76137</v>
      </c>
      <c r="F21" s="13">
        <v>115842</v>
      </c>
      <c r="G21" s="13">
        <v>201175</v>
      </c>
      <c r="H21" s="13">
        <v>77854</v>
      </c>
      <c r="I21" s="13">
        <v>19800</v>
      </c>
      <c r="J21" s="13">
        <v>46078</v>
      </c>
      <c r="K21" s="11">
        <f t="shared" si="4"/>
        <v>854489</v>
      </c>
      <c r="L21" s="52"/>
    </row>
    <row r="22" spans="1:12" ht="17.25" customHeight="1">
      <c r="A22" s="12" t="s">
        <v>24</v>
      </c>
      <c r="B22" s="13">
        <v>71046</v>
      </c>
      <c r="C22" s="13">
        <v>69737</v>
      </c>
      <c r="D22" s="13">
        <v>78376</v>
      </c>
      <c r="E22" s="13">
        <v>51085</v>
      </c>
      <c r="F22" s="13">
        <v>83836</v>
      </c>
      <c r="G22" s="13">
        <v>175237</v>
      </c>
      <c r="H22" s="13">
        <v>55807</v>
      </c>
      <c r="I22" s="13">
        <v>11057</v>
      </c>
      <c r="J22" s="13">
        <v>31995</v>
      </c>
      <c r="K22" s="11">
        <f t="shared" si="4"/>
        <v>628176</v>
      </c>
      <c r="L22" s="52"/>
    </row>
    <row r="23" spans="1:11" ht="17.25" customHeight="1">
      <c r="A23" s="12" t="s">
        <v>25</v>
      </c>
      <c r="B23" s="13">
        <v>4432</v>
      </c>
      <c r="C23" s="13">
        <v>5135</v>
      </c>
      <c r="D23" s="13">
        <v>4147</v>
      </c>
      <c r="E23" s="13">
        <v>3176</v>
      </c>
      <c r="F23" s="13">
        <v>4075</v>
      </c>
      <c r="G23" s="13">
        <v>7387</v>
      </c>
      <c r="H23" s="13">
        <v>5661</v>
      </c>
      <c r="I23" s="13">
        <v>874</v>
      </c>
      <c r="J23" s="13">
        <v>1462</v>
      </c>
      <c r="K23" s="11">
        <f t="shared" si="4"/>
        <v>36349</v>
      </c>
    </row>
    <row r="24" spans="1:11" ht="17.25" customHeight="1">
      <c r="A24" s="16" t="s">
        <v>26</v>
      </c>
      <c r="B24" s="13">
        <f>+B25+B26</f>
        <v>170105</v>
      </c>
      <c r="C24" s="13">
        <f aca="true" t="shared" si="7" ref="C24:J24">+C25+C26</f>
        <v>231882</v>
      </c>
      <c r="D24" s="13">
        <f t="shared" si="7"/>
        <v>247322</v>
      </c>
      <c r="E24" s="13">
        <f t="shared" si="7"/>
        <v>155635</v>
      </c>
      <c r="F24" s="13">
        <f t="shared" si="7"/>
        <v>193203</v>
      </c>
      <c r="G24" s="13">
        <f t="shared" si="7"/>
        <v>274351</v>
      </c>
      <c r="H24" s="13">
        <f t="shared" si="7"/>
        <v>135932</v>
      </c>
      <c r="I24" s="13">
        <f t="shared" si="7"/>
        <v>40416</v>
      </c>
      <c r="J24" s="13">
        <f t="shared" si="7"/>
        <v>110466</v>
      </c>
      <c r="K24" s="11">
        <f t="shared" si="4"/>
        <v>1559312</v>
      </c>
    </row>
    <row r="25" spans="1:12" ht="17.25" customHeight="1">
      <c r="A25" s="12" t="s">
        <v>115</v>
      </c>
      <c r="B25" s="13">
        <v>71815</v>
      </c>
      <c r="C25" s="13">
        <v>108229</v>
      </c>
      <c r="D25" s="13">
        <v>123886</v>
      </c>
      <c r="E25" s="13">
        <v>77229</v>
      </c>
      <c r="F25" s="13">
        <v>90166</v>
      </c>
      <c r="G25" s="13">
        <v>120054</v>
      </c>
      <c r="H25" s="13">
        <v>60335</v>
      </c>
      <c r="I25" s="13">
        <v>22080</v>
      </c>
      <c r="J25" s="13">
        <v>52069</v>
      </c>
      <c r="K25" s="11">
        <f t="shared" si="4"/>
        <v>725863</v>
      </c>
      <c r="L25" s="52"/>
    </row>
    <row r="26" spans="1:12" ht="17.25" customHeight="1">
      <c r="A26" s="12" t="s">
        <v>116</v>
      </c>
      <c r="B26" s="13">
        <v>98290</v>
      </c>
      <c r="C26" s="13">
        <v>123653</v>
      </c>
      <c r="D26" s="13">
        <v>123436</v>
      </c>
      <c r="E26" s="13">
        <v>78406</v>
      </c>
      <c r="F26" s="13">
        <v>103037</v>
      </c>
      <c r="G26" s="13">
        <v>154297</v>
      </c>
      <c r="H26" s="13">
        <v>75597</v>
      </c>
      <c r="I26" s="13">
        <v>18336</v>
      </c>
      <c r="J26" s="13">
        <v>58397</v>
      </c>
      <c r="K26" s="11">
        <f t="shared" si="4"/>
        <v>833449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9907</v>
      </c>
      <c r="I27" s="11">
        <v>0</v>
      </c>
      <c r="J27" s="11">
        <v>0</v>
      </c>
      <c r="K27" s="11">
        <f t="shared" si="4"/>
        <v>9907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4182.6</v>
      </c>
      <c r="I35" s="19">
        <v>0</v>
      </c>
      <c r="J35" s="19">
        <v>0</v>
      </c>
      <c r="K35" s="23">
        <f>SUM(B35:J35)</f>
        <v>4182.6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1795536.18</v>
      </c>
      <c r="C47" s="22">
        <f aca="true" t="shared" si="12" ref="C47:H47">+C48+C57</f>
        <v>2561992.8400000003</v>
      </c>
      <c r="D47" s="22">
        <f t="shared" si="12"/>
        <v>2959994.51</v>
      </c>
      <c r="E47" s="22">
        <f t="shared" si="12"/>
        <v>1704550.5699999998</v>
      </c>
      <c r="F47" s="22">
        <f t="shared" si="12"/>
        <v>2270246.99</v>
      </c>
      <c r="G47" s="22">
        <f t="shared" si="12"/>
        <v>3217361.2600000002</v>
      </c>
      <c r="H47" s="22">
        <f t="shared" si="12"/>
        <v>1735223.6700000002</v>
      </c>
      <c r="I47" s="22">
        <f>+I48+I57</f>
        <v>660821.0599999999</v>
      </c>
      <c r="J47" s="22">
        <f>+J48+J57</f>
        <v>1054659.37</v>
      </c>
      <c r="K47" s="22">
        <f>SUM(B47:J47)</f>
        <v>17960386.45</v>
      </c>
    </row>
    <row r="48" spans="1:11" ht="17.25" customHeight="1">
      <c r="A48" s="16" t="s">
        <v>108</v>
      </c>
      <c r="B48" s="23">
        <f>SUM(B49:B56)</f>
        <v>1776829.79</v>
      </c>
      <c r="C48" s="23">
        <f aca="true" t="shared" si="13" ref="C48:J48">SUM(C49:C56)</f>
        <v>2538517.62</v>
      </c>
      <c r="D48" s="23">
        <f t="shared" si="13"/>
        <v>2934622.9299999997</v>
      </c>
      <c r="E48" s="23">
        <f t="shared" si="13"/>
        <v>1682196.5199999998</v>
      </c>
      <c r="F48" s="23">
        <f t="shared" si="13"/>
        <v>2246829.62</v>
      </c>
      <c r="G48" s="23">
        <f t="shared" si="13"/>
        <v>3187875.9400000004</v>
      </c>
      <c r="H48" s="23">
        <f t="shared" si="13"/>
        <v>1715283.0000000002</v>
      </c>
      <c r="I48" s="23">
        <f t="shared" si="13"/>
        <v>660821.0599999999</v>
      </c>
      <c r="J48" s="23">
        <f t="shared" si="13"/>
        <v>1040677.28</v>
      </c>
      <c r="K48" s="23">
        <f aca="true" t="shared" si="14" ref="K48:K57">SUM(B48:J48)</f>
        <v>17783653.76</v>
      </c>
    </row>
    <row r="49" spans="1:11" ht="17.25" customHeight="1">
      <c r="A49" s="34" t="s">
        <v>43</v>
      </c>
      <c r="B49" s="23">
        <f aca="true" t="shared" si="15" ref="B49:H49">ROUND(B30*B7,2)</f>
        <v>1775806.02</v>
      </c>
      <c r="C49" s="23">
        <f t="shared" si="15"/>
        <v>2531116.51</v>
      </c>
      <c r="D49" s="23">
        <f t="shared" si="15"/>
        <v>2932426.83</v>
      </c>
      <c r="E49" s="23">
        <f t="shared" si="15"/>
        <v>1681338.66</v>
      </c>
      <c r="F49" s="23">
        <f t="shared" si="15"/>
        <v>2245130.43</v>
      </c>
      <c r="G49" s="23">
        <f t="shared" si="15"/>
        <v>3185444.14</v>
      </c>
      <c r="H49" s="23">
        <f t="shared" si="15"/>
        <v>1710145.5</v>
      </c>
      <c r="I49" s="23">
        <f>ROUND(I30*I7,2)</f>
        <v>659755.34</v>
      </c>
      <c r="J49" s="23">
        <f>ROUND(J30*J7,2)</f>
        <v>1038460.24</v>
      </c>
      <c r="K49" s="23">
        <f t="shared" si="14"/>
        <v>17759623.669999998</v>
      </c>
    </row>
    <row r="50" spans="1:11" ht="17.25" customHeight="1">
      <c r="A50" s="34" t="s">
        <v>44</v>
      </c>
      <c r="B50" s="19">
        <v>0</v>
      </c>
      <c r="C50" s="23">
        <f>ROUND(C31*C7,2)</f>
        <v>5626.12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5626.12</v>
      </c>
    </row>
    <row r="51" spans="1:11" ht="17.25" customHeight="1">
      <c r="A51" s="66" t="s">
        <v>104</v>
      </c>
      <c r="B51" s="67">
        <f aca="true" t="shared" si="16" ref="B51:H51">ROUND(B32*B7,2)</f>
        <v>-3067.91</v>
      </c>
      <c r="C51" s="67">
        <f t="shared" si="16"/>
        <v>-3998.73</v>
      </c>
      <c r="D51" s="67">
        <f t="shared" si="16"/>
        <v>-4189.66</v>
      </c>
      <c r="E51" s="67">
        <f t="shared" si="16"/>
        <v>-2587.54</v>
      </c>
      <c r="F51" s="67">
        <f t="shared" si="16"/>
        <v>-3582.33</v>
      </c>
      <c r="G51" s="67">
        <f t="shared" si="16"/>
        <v>-4998.28</v>
      </c>
      <c r="H51" s="67">
        <f t="shared" si="16"/>
        <v>-2760.14</v>
      </c>
      <c r="I51" s="19">
        <v>0</v>
      </c>
      <c r="J51" s="19">
        <v>0</v>
      </c>
      <c r="K51" s="67">
        <f>SUM(B51:J51)</f>
        <v>-25184.589999999997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4182.6</v>
      </c>
      <c r="I53" s="31">
        <f>+I35</f>
        <v>0</v>
      </c>
      <c r="J53" s="31">
        <f>+J35</f>
        <v>0</v>
      </c>
      <c r="K53" s="23">
        <f t="shared" si="14"/>
        <v>4182.6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18706.39</v>
      </c>
      <c r="C57" s="36">
        <v>23475.22</v>
      </c>
      <c r="D57" s="36">
        <v>25371.58</v>
      </c>
      <c r="E57" s="36">
        <v>22354.05</v>
      </c>
      <c r="F57" s="36">
        <v>23417.37</v>
      </c>
      <c r="G57" s="36">
        <v>29485.32</v>
      </c>
      <c r="H57" s="36">
        <v>19940.67</v>
      </c>
      <c r="I57" s="19">
        <v>0</v>
      </c>
      <c r="J57" s="36">
        <v>13982.09</v>
      </c>
      <c r="K57" s="36">
        <f t="shared" si="14"/>
        <v>176732.68999999997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-203827.09</v>
      </c>
      <c r="C61" s="35">
        <f t="shared" si="17"/>
        <v>-214001.5</v>
      </c>
      <c r="D61" s="35">
        <f t="shared" si="17"/>
        <v>-201416.07</v>
      </c>
      <c r="E61" s="35">
        <f t="shared" si="17"/>
        <v>-251860.75</v>
      </c>
      <c r="F61" s="35">
        <f t="shared" si="17"/>
        <v>-194989.51</v>
      </c>
      <c r="G61" s="35">
        <f t="shared" si="17"/>
        <v>-291103.13</v>
      </c>
      <c r="H61" s="35">
        <f t="shared" si="17"/>
        <v>-168364.16</v>
      </c>
      <c r="I61" s="35">
        <f t="shared" si="17"/>
        <v>-97620.91</v>
      </c>
      <c r="J61" s="35">
        <f t="shared" si="17"/>
        <v>-71459.42</v>
      </c>
      <c r="K61" s="35">
        <f>SUM(B61:J61)</f>
        <v>-1694642.5399999996</v>
      </c>
    </row>
    <row r="62" spans="1:11" ht="18.75" customHeight="1">
      <c r="A62" s="16" t="s">
        <v>74</v>
      </c>
      <c r="B62" s="35">
        <f aca="true" t="shared" si="18" ref="B62:J62">B63+B64+B65+B66+B67+B68</f>
        <v>-186897.65</v>
      </c>
      <c r="C62" s="35">
        <f t="shared" si="18"/>
        <v>-189348.76</v>
      </c>
      <c r="D62" s="35">
        <f t="shared" si="18"/>
        <v>-176073.92</v>
      </c>
      <c r="E62" s="35">
        <f t="shared" si="18"/>
        <v>-235568.53</v>
      </c>
      <c r="F62" s="35">
        <f t="shared" si="18"/>
        <v>-211859.53</v>
      </c>
      <c r="G62" s="35">
        <f t="shared" si="18"/>
        <v>-255979.87</v>
      </c>
      <c r="H62" s="35">
        <f t="shared" si="18"/>
        <v>-180215</v>
      </c>
      <c r="I62" s="35">
        <f t="shared" si="18"/>
        <v>-29396.8</v>
      </c>
      <c r="J62" s="35">
        <f t="shared" si="18"/>
        <v>-59352.2</v>
      </c>
      <c r="K62" s="35">
        <f aca="true" t="shared" si="19" ref="K62:K91">SUM(B62:J62)</f>
        <v>-1524692.2600000002</v>
      </c>
    </row>
    <row r="63" spans="1:11" ht="18.75" customHeight="1">
      <c r="A63" s="12" t="s">
        <v>75</v>
      </c>
      <c r="B63" s="35">
        <f>-ROUND(B9*$D$3,2)</f>
        <v>-135599.2</v>
      </c>
      <c r="C63" s="35">
        <f aca="true" t="shared" si="20" ref="C63:J63">-ROUND(C9*$D$3,2)</f>
        <v>-186333</v>
      </c>
      <c r="D63" s="35">
        <f t="shared" si="20"/>
        <v>-158942.6</v>
      </c>
      <c r="E63" s="35">
        <f t="shared" si="20"/>
        <v>-124412</v>
      </c>
      <c r="F63" s="35">
        <f t="shared" si="20"/>
        <v>-143271.4</v>
      </c>
      <c r="G63" s="35">
        <f t="shared" si="20"/>
        <v>-189764.4</v>
      </c>
      <c r="H63" s="35">
        <f t="shared" si="20"/>
        <v>-180215</v>
      </c>
      <c r="I63" s="35">
        <f t="shared" si="20"/>
        <v>-29396.8</v>
      </c>
      <c r="J63" s="35">
        <f t="shared" si="20"/>
        <v>-59352.2</v>
      </c>
      <c r="K63" s="35">
        <f t="shared" si="19"/>
        <v>-1207286.6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-638.4</v>
      </c>
      <c r="C65" s="35">
        <v>-95</v>
      </c>
      <c r="D65" s="35">
        <v>-136.8</v>
      </c>
      <c r="E65" s="35">
        <v>-706.8</v>
      </c>
      <c r="F65" s="35">
        <v>-368.6</v>
      </c>
      <c r="G65" s="35">
        <v>-273.6</v>
      </c>
      <c r="H65" s="19">
        <v>0</v>
      </c>
      <c r="I65" s="19">
        <v>0</v>
      </c>
      <c r="J65" s="19">
        <v>0</v>
      </c>
      <c r="K65" s="35">
        <f t="shared" si="19"/>
        <v>-2219.2</v>
      </c>
    </row>
    <row r="66" spans="1:11" ht="18.75" customHeight="1">
      <c r="A66" s="12" t="s">
        <v>105</v>
      </c>
      <c r="B66" s="35">
        <v>-3963.4</v>
      </c>
      <c r="C66" s="35">
        <v>-950</v>
      </c>
      <c r="D66" s="35">
        <v>-1117.2</v>
      </c>
      <c r="E66" s="35">
        <v>-2253.4</v>
      </c>
      <c r="F66" s="35">
        <v>-1090.6</v>
      </c>
      <c r="G66" s="35">
        <v>-984.2</v>
      </c>
      <c r="H66" s="19">
        <v>0</v>
      </c>
      <c r="I66" s="19">
        <v>0</v>
      </c>
      <c r="J66" s="19">
        <v>0</v>
      </c>
      <c r="K66" s="35">
        <f t="shared" si="19"/>
        <v>-10358.800000000001</v>
      </c>
    </row>
    <row r="67" spans="1:11" ht="18.75" customHeight="1">
      <c r="A67" s="12" t="s">
        <v>52</v>
      </c>
      <c r="B67" s="35">
        <v>-46696.65</v>
      </c>
      <c r="C67" s="35">
        <v>-1970.76</v>
      </c>
      <c r="D67" s="35">
        <v>-15877.32</v>
      </c>
      <c r="E67" s="35">
        <v>-108196.33</v>
      </c>
      <c r="F67" s="35">
        <v>-67128.93</v>
      </c>
      <c r="G67" s="35">
        <v>-64957.67</v>
      </c>
      <c r="H67" s="19">
        <v>0</v>
      </c>
      <c r="I67" s="19">
        <v>0</v>
      </c>
      <c r="J67" s="19">
        <v>0</v>
      </c>
      <c r="K67" s="35">
        <f t="shared" si="19"/>
        <v>-304827.66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-16929.44</v>
      </c>
      <c r="C69" s="67">
        <f t="shared" si="21"/>
        <v>-24652.74</v>
      </c>
      <c r="D69" s="67">
        <f t="shared" si="21"/>
        <v>-25342.149999999998</v>
      </c>
      <c r="E69" s="67">
        <f t="shared" si="21"/>
        <v>-16292.22</v>
      </c>
      <c r="F69" s="67">
        <f t="shared" si="21"/>
        <v>-22782.22</v>
      </c>
      <c r="G69" s="67">
        <f t="shared" si="21"/>
        <v>-35123.26</v>
      </c>
      <c r="H69" s="67">
        <f t="shared" si="21"/>
        <v>-16705.56</v>
      </c>
      <c r="I69" s="67">
        <f t="shared" si="21"/>
        <v>-68224.11</v>
      </c>
      <c r="J69" s="67">
        <f t="shared" si="21"/>
        <v>-12107.22</v>
      </c>
      <c r="K69" s="67">
        <f t="shared" si="19"/>
        <v>-238158.92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-16929.44</v>
      </c>
      <c r="C74" s="35">
        <v>-24576.11</v>
      </c>
      <c r="D74" s="35">
        <v>-23232.78</v>
      </c>
      <c r="E74" s="35">
        <v>-16292.22</v>
      </c>
      <c r="F74" s="35">
        <v>-22388.89</v>
      </c>
      <c r="G74" s="35">
        <v>-34117.22</v>
      </c>
      <c r="H74" s="35">
        <v>-16705.56</v>
      </c>
      <c r="I74" s="35">
        <v>-5872.78</v>
      </c>
      <c r="J74" s="35">
        <v>-12107.22</v>
      </c>
      <c r="K74" s="67">
        <f t="shared" si="19"/>
        <v>-172222.22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-1000</v>
      </c>
      <c r="H84" s="19">
        <v>0</v>
      </c>
      <c r="I84" s="19">
        <v>0</v>
      </c>
      <c r="J84" s="19">
        <v>0</v>
      </c>
      <c r="K84" s="67">
        <f t="shared" si="19"/>
        <v>-2000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134</v>
      </c>
      <c r="B101" s="19">
        <v>0</v>
      </c>
      <c r="C101" s="19">
        <v>0</v>
      </c>
      <c r="D101" s="19">
        <v>0</v>
      </c>
      <c r="E101" s="19">
        <v>0</v>
      </c>
      <c r="F101" s="67">
        <v>39652.24</v>
      </c>
      <c r="G101" s="19">
        <v>0</v>
      </c>
      <c r="H101" s="67">
        <v>28556.4</v>
      </c>
      <c r="I101" s="19">
        <v>0</v>
      </c>
      <c r="J101" s="19">
        <v>0</v>
      </c>
      <c r="K101" s="67">
        <f>SUM(B101:J101)</f>
        <v>68208.64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1591709.09</v>
      </c>
      <c r="C104" s="24">
        <f t="shared" si="22"/>
        <v>2347991.3400000003</v>
      </c>
      <c r="D104" s="24">
        <f t="shared" si="22"/>
        <v>2758578.44</v>
      </c>
      <c r="E104" s="24">
        <f t="shared" si="22"/>
        <v>1452689.8199999998</v>
      </c>
      <c r="F104" s="24">
        <f t="shared" si="22"/>
        <v>2075257.4800000002</v>
      </c>
      <c r="G104" s="24">
        <f t="shared" si="22"/>
        <v>2926258.1300000004</v>
      </c>
      <c r="H104" s="24">
        <f t="shared" si="22"/>
        <v>1566859.51</v>
      </c>
      <c r="I104" s="24">
        <f>+I105+I106</f>
        <v>563200.1499999999</v>
      </c>
      <c r="J104" s="24">
        <f>+J105+J106</f>
        <v>983199.9500000001</v>
      </c>
      <c r="K104" s="48">
        <f>SUM(B104:J104)</f>
        <v>16265743.910000002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1573002.7000000002</v>
      </c>
      <c r="C105" s="24">
        <f t="shared" si="23"/>
        <v>2324516.12</v>
      </c>
      <c r="D105" s="24">
        <f t="shared" si="23"/>
        <v>2733206.86</v>
      </c>
      <c r="E105" s="24">
        <f t="shared" si="23"/>
        <v>1430335.7699999998</v>
      </c>
      <c r="F105" s="24">
        <f t="shared" si="23"/>
        <v>2051840.11</v>
      </c>
      <c r="G105" s="24">
        <f t="shared" si="23"/>
        <v>2896772.8100000005</v>
      </c>
      <c r="H105" s="24">
        <f t="shared" si="23"/>
        <v>1546918.84</v>
      </c>
      <c r="I105" s="24">
        <f t="shared" si="23"/>
        <v>563200.1499999999</v>
      </c>
      <c r="J105" s="24">
        <f t="shared" si="23"/>
        <v>969217.8600000001</v>
      </c>
      <c r="K105" s="48">
        <f>SUM(B105:J105)</f>
        <v>16089011.219999999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18706.39</v>
      </c>
      <c r="C106" s="24">
        <f t="shared" si="24"/>
        <v>23475.22</v>
      </c>
      <c r="D106" s="24">
        <f t="shared" si="24"/>
        <v>25371.58</v>
      </c>
      <c r="E106" s="24">
        <f t="shared" si="24"/>
        <v>22354.05</v>
      </c>
      <c r="F106" s="24">
        <f t="shared" si="24"/>
        <v>23417.37</v>
      </c>
      <c r="G106" s="24">
        <f t="shared" si="24"/>
        <v>29485.32</v>
      </c>
      <c r="H106" s="24">
        <f t="shared" si="24"/>
        <v>19940.67</v>
      </c>
      <c r="I106" s="19">
        <f t="shared" si="24"/>
        <v>0</v>
      </c>
      <c r="J106" s="24">
        <f t="shared" si="24"/>
        <v>13982.09</v>
      </c>
      <c r="K106" s="48">
        <f>SUM(B106:J106)</f>
        <v>176732.68999999997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16265743.940000001</v>
      </c>
      <c r="L112" s="54"/>
    </row>
    <row r="113" spans="1:11" ht="18.75" customHeight="1">
      <c r="A113" s="26" t="s">
        <v>70</v>
      </c>
      <c r="B113" s="27">
        <v>207712.42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207712.42</v>
      </c>
    </row>
    <row r="114" spans="1:11" ht="18.75" customHeight="1">
      <c r="A114" s="26" t="s">
        <v>71</v>
      </c>
      <c r="B114" s="27">
        <v>1383996.68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1383996.68</v>
      </c>
    </row>
    <row r="115" spans="1:11" ht="18.75" customHeight="1">
      <c r="A115" s="26" t="s">
        <v>72</v>
      </c>
      <c r="B115" s="40">
        <v>0</v>
      </c>
      <c r="C115" s="27">
        <f>+C104</f>
        <v>2347991.3400000003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2347991.3400000003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2758578.44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2758578.44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1307420.84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1307420.84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145268.99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145268.99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426765.3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426765.3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716814.56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716814.56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102455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102455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829222.62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829222.62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848474.67</v>
      </c>
      <c r="H123" s="40">
        <v>0</v>
      </c>
      <c r="I123" s="40">
        <v>0</v>
      </c>
      <c r="J123" s="40">
        <v>0</v>
      </c>
      <c r="K123" s="41">
        <f t="shared" si="25"/>
        <v>848474.67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67192.06</v>
      </c>
      <c r="H124" s="40">
        <v>0</v>
      </c>
      <c r="I124" s="40">
        <v>0</v>
      </c>
      <c r="J124" s="40">
        <v>0</v>
      </c>
      <c r="K124" s="41">
        <f t="shared" si="25"/>
        <v>67192.06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423787.97</v>
      </c>
      <c r="H125" s="40">
        <v>0</v>
      </c>
      <c r="I125" s="40">
        <v>0</v>
      </c>
      <c r="J125" s="40">
        <v>0</v>
      </c>
      <c r="K125" s="41">
        <f t="shared" si="25"/>
        <v>423787.97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422298.33</v>
      </c>
      <c r="H126" s="40">
        <v>0</v>
      </c>
      <c r="I126" s="40">
        <v>0</v>
      </c>
      <c r="J126" s="40">
        <v>0</v>
      </c>
      <c r="K126" s="41">
        <f t="shared" si="25"/>
        <v>422298.33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1164505.1</v>
      </c>
      <c r="H127" s="40">
        <v>0</v>
      </c>
      <c r="I127" s="40">
        <v>0</v>
      </c>
      <c r="J127" s="40">
        <v>0</v>
      </c>
      <c r="K127" s="41">
        <f t="shared" si="25"/>
        <v>1164505.1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558986.87</v>
      </c>
      <c r="I128" s="40">
        <v>0</v>
      </c>
      <c r="J128" s="40">
        <v>0</v>
      </c>
      <c r="K128" s="41">
        <f t="shared" si="25"/>
        <v>558986.87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1007872.65</v>
      </c>
      <c r="I129" s="40">
        <v>0</v>
      </c>
      <c r="J129" s="40">
        <v>0</v>
      </c>
      <c r="K129" s="41">
        <f t="shared" si="25"/>
        <v>1007872.65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563200.15</v>
      </c>
      <c r="J130" s="40">
        <v>0</v>
      </c>
      <c r="K130" s="41">
        <f t="shared" si="25"/>
        <v>563200.15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983199.95</v>
      </c>
      <c r="K131" s="44">
        <f t="shared" si="25"/>
        <v>983199.95</v>
      </c>
    </row>
    <row r="132" spans="1:11" ht="18.75" customHeight="1">
      <c r="A132" s="85" t="s">
        <v>135</v>
      </c>
      <c r="B132" s="85"/>
      <c r="C132" s="85"/>
      <c r="D132" s="85"/>
      <c r="E132" s="85"/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8">
    <mergeCell ref="A132:E132"/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2017-04-17T12:47:19Z</dcterms:modified>
  <cp:category/>
  <cp:version/>
  <cp:contentType/>
  <cp:contentStatus/>
</cp:coreProperties>
</file>